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8_{1F05B573-A108-4C84-8BF9-39770FFAEB61}" xr6:coauthVersionLast="47" xr6:coauthVersionMax="47" xr10:uidLastSave="{00000000-0000-0000-0000-000000000000}"/>
  <bookViews>
    <workbookView xWindow="28680" yWindow="-120" windowWidth="29040" windowHeight="15720" tabRatio="881" xr2:uid="{00000000-000D-0000-FFFF-FFFF00000000}"/>
  </bookViews>
  <sheets>
    <sheet name="Check Sheet" sheetId="5" r:id="rId1"/>
    <sheet name="I. and II. FA Fees Collected" sheetId="1" r:id="rId2"/>
    <sheet name="III. Summary of Awards Made" sheetId="4" r:id="rId3"/>
    <sheet name="IV. Criteria for Financial Aid" sheetId="2" r:id="rId4"/>
    <sheet name="2023 AFR Data" sheetId="27" state="hidden" r:id="rId5"/>
    <sheet name="2022 AFAFR Data" sheetId="28" state="hidden" r:id="rId6"/>
    <sheet name="Statutory Reference" sheetId="7" state="hidden" r:id="rId7"/>
    <sheet name="2022 AFR Data" sheetId="26" state="hidden" r:id="rId8"/>
    <sheet name="2021 AFAFR Data" sheetId="25" state="hidden" r:id="rId9"/>
    <sheet name="2021 AFR Data" sheetId="24" state="hidden" r:id="rId10"/>
    <sheet name="2020 AFAFR Data" sheetId="23" state="hidden" r:id="rId11"/>
    <sheet name="2020 AFR Data" sheetId="21" state="hidden" r:id="rId12"/>
    <sheet name="2019 AFAFR Data" sheetId="22" state="hidden" r:id="rId13"/>
    <sheet name="2019 AFR Data" sheetId="18" state="hidden" r:id="rId14"/>
    <sheet name="2017 AFR Data" sheetId="16" state="hidden" r:id="rId15"/>
    <sheet name="2017 AFAFR Data" sheetId="20" state="hidden" r:id="rId16"/>
    <sheet name="2018 AFAFR Data" sheetId="19" state="hidden" r:id="rId17"/>
    <sheet name="2016 AFR Data" sheetId="14" state="hidden" r:id="rId18"/>
    <sheet name="2015 AFR Data" sheetId="12" state="hidden" r:id="rId19"/>
    <sheet name="2014 AFR Data" sheetId="8" state="hidden" r:id="rId20"/>
    <sheet name="2013 AFAFR Data" sheetId="10" state="hidden" r:id="rId21"/>
    <sheet name="2016 AFAFR Data" sheetId="17" state="hidden" r:id="rId22"/>
    <sheet name="2015 AFAFR Data" sheetId="15" state="hidden" r:id="rId23"/>
    <sheet name="2014 AFAFR Data" sheetId="13" state="hidden" r:id="rId24"/>
    <sheet name="Summary for DOE Review" sheetId="11" state="hidden" r:id="rId25"/>
  </sheets>
  <definedNames>
    <definedName name="_xlnm.Print_Area" localSheetId="0">'Check Sheet'!$A$1:$E$48</definedName>
    <definedName name="_xlnm.Print_Area" localSheetId="1">'I. and II. FA Fees Collected'!$A$1:$H$68</definedName>
    <definedName name="_xlnm.Print_Area" localSheetId="2">'III. Summary of Awards Made'!$A$1:$H$62</definedName>
    <definedName name="_xlnm.Print_Area" localSheetId="3">'IV. Criteria for Financial Aid'!$A$1:$I$47</definedName>
    <definedName name="_xlnm.Print_Area" localSheetId="6">'Statutory Reference'!$A$1:$M$46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2" i="27" l="1"/>
  <c r="Q32" i="27"/>
  <c r="P32" i="27"/>
  <c r="O32" i="27"/>
  <c r="M32" i="27"/>
  <c r="L32" i="27"/>
  <c r="K32" i="27"/>
  <c r="J32" i="27"/>
  <c r="I32" i="27"/>
  <c r="H32" i="27"/>
  <c r="G32" i="27"/>
  <c r="F32" i="27"/>
  <c r="E32" i="27"/>
  <c r="D32" i="27"/>
  <c r="C32" i="27"/>
  <c r="D30" i="28" l="1"/>
  <c r="C30" i="28"/>
  <c r="B30" i="28"/>
  <c r="N31" i="27"/>
  <c r="B31" i="27"/>
  <c r="S31" i="27" s="1"/>
  <c r="N30" i="27"/>
  <c r="B30" i="27"/>
  <c r="S30" i="27" s="1"/>
  <c r="N29" i="27"/>
  <c r="N32" i="27" s="1"/>
  <c r="B29" i="27"/>
  <c r="S29" i="27" s="1"/>
  <c r="N28" i="27"/>
  <c r="B28" i="27"/>
  <c r="S28" i="27" s="1"/>
  <c r="N27" i="27"/>
  <c r="B27" i="27"/>
  <c r="S27" i="27" s="1"/>
  <c r="N26" i="27"/>
  <c r="B26" i="27"/>
  <c r="S26" i="27" s="1"/>
  <c r="N25" i="27"/>
  <c r="B25" i="27"/>
  <c r="S25" i="27" s="1"/>
  <c r="N24" i="27"/>
  <c r="B24" i="27"/>
  <c r="S24" i="27" s="1"/>
  <c r="N23" i="27"/>
  <c r="B23" i="27"/>
  <c r="S23" i="27" s="1"/>
  <c r="N22" i="27"/>
  <c r="B22" i="27"/>
  <c r="S22" i="27" s="1"/>
  <c r="N21" i="27"/>
  <c r="B21" i="27"/>
  <c r="S21" i="27" s="1"/>
  <c r="N20" i="27"/>
  <c r="B20" i="27"/>
  <c r="S20" i="27" s="1"/>
  <c r="N19" i="27"/>
  <c r="B19" i="27"/>
  <c r="S19" i="27" s="1"/>
  <c r="N18" i="27"/>
  <c r="B18" i="27"/>
  <c r="S18" i="27" s="1"/>
  <c r="N17" i="27"/>
  <c r="B17" i="27"/>
  <c r="S17" i="27" s="1"/>
  <c r="N16" i="27"/>
  <c r="B16" i="27"/>
  <c r="S16" i="27" s="1"/>
  <c r="N15" i="27"/>
  <c r="B15" i="27"/>
  <c r="S15" i="27" s="1"/>
  <c r="N14" i="27"/>
  <c r="B14" i="27"/>
  <c r="S14" i="27" s="1"/>
  <c r="N13" i="27"/>
  <c r="B13" i="27"/>
  <c r="S13" i="27" s="1"/>
  <c r="N12" i="27"/>
  <c r="B12" i="27"/>
  <c r="S12" i="27" s="1"/>
  <c r="N11" i="27"/>
  <c r="B11" i="27"/>
  <c r="S11" i="27" s="1"/>
  <c r="N10" i="27"/>
  <c r="B10" i="27"/>
  <c r="S10" i="27" s="1"/>
  <c r="N9" i="27"/>
  <c r="B9" i="27"/>
  <c r="S9" i="27" s="1"/>
  <c r="N8" i="27"/>
  <c r="B8" i="27"/>
  <c r="S8" i="27" s="1"/>
  <c r="N7" i="27"/>
  <c r="B7" i="27"/>
  <c r="S7" i="27" s="1"/>
  <c r="N6" i="27"/>
  <c r="B6" i="27"/>
  <c r="S6" i="27" s="1"/>
  <c r="N5" i="27"/>
  <c r="B5" i="27"/>
  <c r="N4" i="27"/>
  <c r="B4" i="27"/>
  <c r="S4" i="27" s="1"/>
  <c r="S5" i="27" l="1"/>
  <c r="R31" i="26"/>
  <c r="R30" i="26"/>
  <c r="R29" i="26"/>
  <c r="R28" i="26"/>
  <c r="R27" i="26"/>
  <c r="R26" i="26"/>
  <c r="R25" i="26"/>
  <c r="R24" i="26"/>
  <c r="R23" i="26"/>
  <c r="R22" i="26"/>
  <c r="R21" i="26"/>
  <c r="R20" i="26"/>
  <c r="R19" i="26"/>
  <c r="R18" i="26"/>
  <c r="R17" i="26"/>
  <c r="R16" i="26"/>
  <c r="R15" i="26"/>
  <c r="R14" i="26"/>
  <c r="R13" i="26"/>
  <c r="R12" i="26"/>
  <c r="R11" i="26"/>
  <c r="R10" i="26"/>
  <c r="R9" i="26"/>
  <c r="R8" i="26"/>
  <c r="R7" i="26"/>
  <c r="R6" i="26"/>
  <c r="R5" i="26"/>
  <c r="R4" i="26"/>
  <c r="B15" i="26" l="1"/>
  <c r="C30" i="25" l="1"/>
  <c r="D30" i="25"/>
  <c r="B30" i="25"/>
  <c r="B31" i="26"/>
  <c r="W31" i="26" s="1"/>
  <c r="B30" i="26"/>
  <c r="W30" i="26" s="1"/>
  <c r="B29" i="26"/>
  <c r="W29" i="26" s="1"/>
  <c r="B28" i="26"/>
  <c r="W28" i="26" s="1"/>
  <c r="B27" i="26"/>
  <c r="W27" i="26" s="1"/>
  <c r="B26" i="26"/>
  <c r="W26" i="26" s="1"/>
  <c r="B25" i="26"/>
  <c r="W25" i="26" s="1"/>
  <c r="B24" i="26"/>
  <c r="W24" i="26" s="1"/>
  <c r="B23" i="26"/>
  <c r="W23" i="26" s="1"/>
  <c r="B22" i="26"/>
  <c r="W22" i="26" s="1"/>
  <c r="B21" i="26"/>
  <c r="W21" i="26" s="1"/>
  <c r="B20" i="26"/>
  <c r="W20" i="26" s="1"/>
  <c r="B19" i="26"/>
  <c r="W19" i="26" s="1"/>
  <c r="B18" i="26"/>
  <c r="W18" i="26" s="1"/>
  <c r="B17" i="26"/>
  <c r="W17" i="26" s="1"/>
  <c r="B16" i="26"/>
  <c r="W16" i="26" s="1"/>
  <c r="W15" i="26"/>
  <c r="B14" i="26"/>
  <c r="W14" i="26" s="1"/>
  <c r="B13" i="26"/>
  <c r="W13" i="26" s="1"/>
  <c r="B12" i="26"/>
  <c r="W12" i="26" s="1"/>
  <c r="B11" i="26"/>
  <c r="W11" i="26" s="1"/>
  <c r="B10" i="26"/>
  <c r="W10" i="26" s="1"/>
  <c r="B9" i="26"/>
  <c r="W9" i="26" s="1"/>
  <c r="B8" i="26"/>
  <c r="W8" i="26" s="1"/>
  <c r="B7" i="26"/>
  <c r="W7" i="26" s="1"/>
  <c r="B6" i="26"/>
  <c r="B5" i="26"/>
  <c r="W5" i="26" s="1"/>
  <c r="B4" i="26"/>
  <c r="W4" i="26" s="1"/>
  <c r="W6" i="26" l="1"/>
  <c r="R31" i="24"/>
  <c r="R12" i="24" l="1"/>
  <c r="D30" i="23" l="1"/>
  <c r="C30" i="23"/>
  <c r="B30" i="23"/>
  <c r="B31" i="24"/>
  <c r="V31" i="24" s="1"/>
  <c r="R30" i="24"/>
  <c r="B30" i="24"/>
  <c r="V30" i="24" s="1"/>
  <c r="R29" i="24"/>
  <c r="B29" i="24"/>
  <c r="V29" i="24" s="1"/>
  <c r="R28" i="24"/>
  <c r="B28" i="24"/>
  <c r="V28" i="24" s="1"/>
  <c r="R27" i="24"/>
  <c r="B27" i="24"/>
  <c r="V27" i="24" s="1"/>
  <c r="R26" i="24"/>
  <c r="B26" i="24"/>
  <c r="V26" i="24" s="1"/>
  <c r="R25" i="24"/>
  <c r="B25" i="24"/>
  <c r="V25" i="24" s="1"/>
  <c r="R24" i="24"/>
  <c r="B24" i="24"/>
  <c r="V24" i="24" s="1"/>
  <c r="R23" i="24"/>
  <c r="B23" i="24"/>
  <c r="V23" i="24" s="1"/>
  <c r="R22" i="24"/>
  <c r="B22" i="24"/>
  <c r="V22" i="24" s="1"/>
  <c r="R21" i="24"/>
  <c r="B21" i="24"/>
  <c r="V21" i="24" s="1"/>
  <c r="R20" i="24"/>
  <c r="B20" i="24"/>
  <c r="V20" i="24" s="1"/>
  <c r="R19" i="24"/>
  <c r="B19" i="24"/>
  <c r="V19" i="24" s="1"/>
  <c r="R18" i="24"/>
  <c r="B18" i="24"/>
  <c r="V18" i="24" s="1"/>
  <c r="R17" i="24"/>
  <c r="B17" i="24"/>
  <c r="V17" i="24" s="1"/>
  <c r="R16" i="24"/>
  <c r="B16" i="24"/>
  <c r="V16" i="24" s="1"/>
  <c r="R15" i="24"/>
  <c r="B15" i="24"/>
  <c r="V15" i="24" s="1"/>
  <c r="R14" i="24"/>
  <c r="B14" i="24"/>
  <c r="V14" i="24" s="1"/>
  <c r="R13" i="24"/>
  <c r="B13" i="24"/>
  <c r="V13" i="24" s="1"/>
  <c r="B12" i="24"/>
  <c r="V12" i="24" s="1"/>
  <c r="R11" i="24"/>
  <c r="B11" i="24"/>
  <c r="V11" i="24" s="1"/>
  <c r="R10" i="24"/>
  <c r="B10" i="24"/>
  <c r="V10" i="24" s="1"/>
  <c r="R9" i="24"/>
  <c r="B9" i="24"/>
  <c r="V9" i="24" s="1"/>
  <c r="R8" i="24"/>
  <c r="B8" i="24"/>
  <c r="V8" i="24" s="1"/>
  <c r="R7" i="24"/>
  <c r="B7" i="24"/>
  <c r="V7" i="24" s="1"/>
  <c r="R6" i="24"/>
  <c r="B6" i="24"/>
  <c r="V6" i="24" s="1"/>
  <c r="R5" i="24"/>
  <c r="B5" i="24"/>
  <c r="V5" i="24" s="1"/>
  <c r="R4" i="24"/>
  <c r="B4" i="24"/>
  <c r="V4" i="24" s="1"/>
  <c r="D30" i="22" l="1"/>
  <c r="C30" i="22"/>
  <c r="B30" i="22"/>
  <c r="R16" i="21" l="1"/>
  <c r="R31" i="21" l="1"/>
  <c r="B31" i="21"/>
  <c r="V31" i="21" s="1"/>
  <c r="R30" i="21"/>
  <c r="B30" i="21"/>
  <c r="V30" i="21" s="1"/>
  <c r="R29" i="21"/>
  <c r="B29" i="21"/>
  <c r="V29" i="21" s="1"/>
  <c r="R28" i="21"/>
  <c r="B28" i="21"/>
  <c r="V28" i="21" s="1"/>
  <c r="R27" i="21"/>
  <c r="B27" i="21"/>
  <c r="V27" i="21" s="1"/>
  <c r="R26" i="21"/>
  <c r="B26" i="21"/>
  <c r="V26" i="21" s="1"/>
  <c r="R25" i="21"/>
  <c r="B25" i="21"/>
  <c r="V25" i="21" s="1"/>
  <c r="R24" i="21"/>
  <c r="B24" i="21"/>
  <c r="V24" i="21" s="1"/>
  <c r="R23" i="21"/>
  <c r="B23" i="21"/>
  <c r="V23" i="21" s="1"/>
  <c r="R22" i="21"/>
  <c r="B22" i="21"/>
  <c r="V22" i="21" s="1"/>
  <c r="R21" i="21"/>
  <c r="B21" i="21"/>
  <c r="V21" i="21" s="1"/>
  <c r="R20" i="21"/>
  <c r="B20" i="21"/>
  <c r="V20" i="21" s="1"/>
  <c r="R19" i="21"/>
  <c r="B19" i="21"/>
  <c r="V19" i="21" s="1"/>
  <c r="R18" i="21"/>
  <c r="B18" i="21"/>
  <c r="V18" i="21" s="1"/>
  <c r="R17" i="21"/>
  <c r="B17" i="21"/>
  <c r="V17" i="21" s="1"/>
  <c r="B16" i="21"/>
  <c r="V16" i="21" s="1"/>
  <c r="R15" i="21"/>
  <c r="B15" i="21"/>
  <c r="V15" i="21" s="1"/>
  <c r="R14" i="21"/>
  <c r="B14" i="21"/>
  <c r="V14" i="21" s="1"/>
  <c r="R13" i="21"/>
  <c r="B13" i="21"/>
  <c r="V13" i="21" s="1"/>
  <c r="R12" i="21"/>
  <c r="B12" i="21"/>
  <c r="V12" i="21" s="1"/>
  <c r="R11" i="21"/>
  <c r="B11" i="21"/>
  <c r="V11" i="21" s="1"/>
  <c r="R10" i="21"/>
  <c r="B10" i="21"/>
  <c r="V10" i="21" s="1"/>
  <c r="R9" i="21"/>
  <c r="B9" i="21"/>
  <c r="V9" i="21" s="1"/>
  <c r="R8" i="21"/>
  <c r="B8" i="21"/>
  <c r="V8" i="21" s="1"/>
  <c r="R7" i="21"/>
  <c r="B7" i="21"/>
  <c r="V7" i="21" s="1"/>
  <c r="R6" i="21"/>
  <c r="B6" i="21"/>
  <c r="V6" i="21" s="1"/>
  <c r="R5" i="21"/>
  <c r="B5" i="21"/>
  <c r="V5" i="21" s="1"/>
  <c r="R4" i="21"/>
  <c r="B4" i="21"/>
  <c r="V4" i="21" s="1"/>
  <c r="E4" i="2" l="1"/>
  <c r="E2" i="2"/>
  <c r="E2" i="4"/>
  <c r="E4" i="4"/>
  <c r="C4" i="1"/>
  <c r="C2" i="1"/>
  <c r="C66" i="1" l="1"/>
  <c r="C12" i="1"/>
  <c r="D12" i="1"/>
  <c r="C35" i="1"/>
  <c r="C21" i="1"/>
  <c r="D30" i="20"/>
  <c r="C30" i="20"/>
  <c r="B30" i="20"/>
  <c r="R31" i="18" l="1"/>
  <c r="D30" i="19" l="1"/>
  <c r="C30" i="19"/>
  <c r="B30" i="19"/>
  <c r="B31" i="18" l="1"/>
  <c r="V31" i="18" s="1"/>
  <c r="R30" i="18"/>
  <c r="B30" i="18"/>
  <c r="V30" i="18" s="1"/>
  <c r="R29" i="18"/>
  <c r="B29" i="18"/>
  <c r="V29" i="18" s="1"/>
  <c r="R28" i="18"/>
  <c r="B28" i="18"/>
  <c r="V28" i="18" s="1"/>
  <c r="R27" i="18"/>
  <c r="B27" i="18"/>
  <c r="V27" i="18" s="1"/>
  <c r="R26" i="18"/>
  <c r="B26" i="18"/>
  <c r="V26" i="18" s="1"/>
  <c r="R25" i="18"/>
  <c r="B25" i="18"/>
  <c r="V25" i="18" s="1"/>
  <c r="R24" i="18"/>
  <c r="B24" i="18"/>
  <c r="V24" i="18" s="1"/>
  <c r="R23" i="18"/>
  <c r="B23" i="18"/>
  <c r="V23" i="18" s="1"/>
  <c r="R22" i="18"/>
  <c r="B22" i="18"/>
  <c r="V22" i="18" s="1"/>
  <c r="R21" i="18"/>
  <c r="B21" i="18"/>
  <c r="V21" i="18" s="1"/>
  <c r="R20" i="18"/>
  <c r="B20" i="18"/>
  <c r="V20" i="18" s="1"/>
  <c r="R19" i="18"/>
  <c r="B19" i="18"/>
  <c r="V19" i="18" s="1"/>
  <c r="R18" i="18"/>
  <c r="B18" i="18"/>
  <c r="V18" i="18" s="1"/>
  <c r="R17" i="18"/>
  <c r="B17" i="18"/>
  <c r="V17" i="18" s="1"/>
  <c r="R16" i="18"/>
  <c r="B16" i="18"/>
  <c r="V16" i="18" s="1"/>
  <c r="R15" i="18"/>
  <c r="B15" i="18"/>
  <c r="V15" i="18" s="1"/>
  <c r="R14" i="18"/>
  <c r="B14" i="18"/>
  <c r="V14" i="18" s="1"/>
  <c r="R13" i="18"/>
  <c r="B13" i="18"/>
  <c r="V13" i="18" s="1"/>
  <c r="R12" i="18"/>
  <c r="B12" i="18"/>
  <c r="V12" i="18" s="1"/>
  <c r="R11" i="18"/>
  <c r="B11" i="18"/>
  <c r="V11" i="18" s="1"/>
  <c r="R10" i="18"/>
  <c r="B10" i="18"/>
  <c r="V10" i="18" s="1"/>
  <c r="R9" i="18"/>
  <c r="B9" i="18"/>
  <c r="V9" i="18" s="1"/>
  <c r="R8" i="18"/>
  <c r="B8" i="18"/>
  <c r="V8" i="18" s="1"/>
  <c r="R7" i="18"/>
  <c r="B7" i="18"/>
  <c r="V7" i="18" s="1"/>
  <c r="R6" i="18"/>
  <c r="B6" i="18"/>
  <c r="V6" i="18" s="1"/>
  <c r="R5" i="18"/>
  <c r="B5" i="18"/>
  <c r="V5" i="18" s="1"/>
  <c r="R4" i="18"/>
  <c r="B4" i="18"/>
  <c r="V4" i="18" s="1"/>
  <c r="R8" i="16" l="1"/>
  <c r="R9" i="16"/>
  <c r="B8" i="16"/>
  <c r="V8" i="16" s="1"/>
  <c r="B9" i="16"/>
  <c r="V9" i="16" s="1"/>
  <c r="D30" i="17" l="1"/>
  <c r="C30" i="17"/>
  <c r="B30" i="17"/>
  <c r="R31" i="16" l="1"/>
  <c r="B31" i="16"/>
  <c r="V31" i="16" s="1"/>
  <c r="R30" i="16"/>
  <c r="B30" i="16"/>
  <c r="V30" i="16" s="1"/>
  <c r="R29" i="16"/>
  <c r="B29" i="16"/>
  <c r="V29" i="16" s="1"/>
  <c r="R28" i="16"/>
  <c r="B28" i="16"/>
  <c r="V28" i="16" s="1"/>
  <c r="R27" i="16"/>
  <c r="B27" i="16"/>
  <c r="V27" i="16" s="1"/>
  <c r="R26" i="16"/>
  <c r="B26" i="16"/>
  <c r="V26" i="16" s="1"/>
  <c r="R25" i="16"/>
  <c r="B25" i="16"/>
  <c r="V25" i="16" s="1"/>
  <c r="R24" i="16"/>
  <c r="B24" i="16"/>
  <c r="V24" i="16" s="1"/>
  <c r="R23" i="16"/>
  <c r="B23" i="16"/>
  <c r="V23" i="16" s="1"/>
  <c r="R22" i="16"/>
  <c r="B22" i="16"/>
  <c r="V22" i="16" s="1"/>
  <c r="R21" i="16"/>
  <c r="B21" i="16"/>
  <c r="V21" i="16" s="1"/>
  <c r="R20" i="16"/>
  <c r="B20" i="16"/>
  <c r="V20" i="16" s="1"/>
  <c r="R19" i="16"/>
  <c r="B19" i="16"/>
  <c r="V19" i="16" s="1"/>
  <c r="R18" i="16"/>
  <c r="B18" i="16"/>
  <c r="V18" i="16" s="1"/>
  <c r="R17" i="16"/>
  <c r="B17" i="16"/>
  <c r="V17" i="16" s="1"/>
  <c r="R16" i="16"/>
  <c r="B16" i="16"/>
  <c r="V16" i="16" s="1"/>
  <c r="R15" i="16"/>
  <c r="B15" i="16"/>
  <c r="V15" i="16" s="1"/>
  <c r="R14" i="16"/>
  <c r="B14" i="16"/>
  <c r="V14" i="16" s="1"/>
  <c r="R13" i="16"/>
  <c r="B13" i="16"/>
  <c r="V13" i="16" s="1"/>
  <c r="R12" i="16"/>
  <c r="B12" i="16"/>
  <c r="V12" i="16" s="1"/>
  <c r="R11" i="16"/>
  <c r="B11" i="16"/>
  <c r="V11" i="16" s="1"/>
  <c r="R10" i="16"/>
  <c r="B10" i="16"/>
  <c r="V10" i="16" s="1"/>
  <c r="R7" i="16"/>
  <c r="B7" i="16"/>
  <c r="V7" i="16" s="1"/>
  <c r="R6" i="16"/>
  <c r="B6" i="16"/>
  <c r="V6" i="16" s="1"/>
  <c r="R5" i="16"/>
  <c r="B5" i="16"/>
  <c r="V5" i="16" s="1"/>
  <c r="R4" i="16"/>
  <c r="B4" i="16"/>
  <c r="V4" i="16" s="1"/>
  <c r="B21" i="15" l="1"/>
  <c r="B30" i="15" s="1"/>
  <c r="D30" i="15"/>
  <c r="C30" i="15"/>
  <c r="R31" i="14"/>
  <c r="B31" i="14"/>
  <c r="V31" i="14" s="1"/>
  <c r="R30" i="14"/>
  <c r="B30" i="14"/>
  <c r="V30" i="14" s="1"/>
  <c r="R29" i="14"/>
  <c r="B29" i="14"/>
  <c r="V29" i="14" s="1"/>
  <c r="R28" i="14"/>
  <c r="B28" i="14"/>
  <c r="V28" i="14" s="1"/>
  <c r="R27" i="14"/>
  <c r="B27" i="14"/>
  <c r="V27" i="14" s="1"/>
  <c r="R26" i="14"/>
  <c r="B26" i="14"/>
  <c r="V26" i="14" s="1"/>
  <c r="R25" i="14"/>
  <c r="B25" i="14"/>
  <c r="V25" i="14" s="1"/>
  <c r="R24" i="14"/>
  <c r="B24" i="14"/>
  <c r="V24" i="14" s="1"/>
  <c r="R23" i="14"/>
  <c r="B23" i="14"/>
  <c r="V23" i="14" s="1"/>
  <c r="R22" i="14"/>
  <c r="B22" i="14"/>
  <c r="V22" i="14" s="1"/>
  <c r="R21" i="14"/>
  <c r="B21" i="14"/>
  <c r="V21" i="14" s="1"/>
  <c r="R20" i="14"/>
  <c r="B20" i="14"/>
  <c r="V20" i="14" s="1"/>
  <c r="R19" i="14"/>
  <c r="B19" i="14"/>
  <c r="V19" i="14" s="1"/>
  <c r="R18" i="14"/>
  <c r="B18" i="14"/>
  <c r="V18" i="14" s="1"/>
  <c r="R17" i="14"/>
  <c r="B17" i="14"/>
  <c r="V17" i="14" s="1"/>
  <c r="R16" i="14"/>
  <c r="B16" i="14"/>
  <c r="V16" i="14" s="1"/>
  <c r="R15" i="14"/>
  <c r="B15" i="14"/>
  <c r="V15" i="14" s="1"/>
  <c r="R14" i="14"/>
  <c r="B14" i="14"/>
  <c r="V14" i="14" s="1"/>
  <c r="R13" i="14"/>
  <c r="B13" i="14"/>
  <c r="V13" i="14" s="1"/>
  <c r="R12" i="14"/>
  <c r="B12" i="14"/>
  <c r="V12" i="14" s="1"/>
  <c r="R11" i="14"/>
  <c r="B11" i="14"/>
  <c r="V11" i="14" s="1"/>
  <c r="R10" i="14"/>
  <c r="B10" i="14"/>
  <c r="V10" i="14" s="1"/>
  <c r="R9" i="14"/>
  <c r="B9" i="14"/>
  <c r="V9" i="14" s="1"/>
  <c r="R8" i="14"/>
  <c r="B8" i="14"/>
  <c r="V8" i="14" s="1"/>
  <c r="R7" i="14"/>
  <c r="B7" i="14"/>
  <c r="V7" i="14" s="1"/>
  <c r="R6" i="14"/>
  <c r="B6" i="14"/>
  <c r="V6" i="14" s="1"/>
  <c r="R5" i="14"/>
  <c r="B5" i="14"/>
  <c r="V5" i="14" s="1"/>
  <c r="R4" i="14"/>
  <c r="B4" i="14"/>
  <c r="V4" i="14" s="1"/>
  <c r="C21" i="13" l="1"/>
  <c r="B30" i="13" l="1"/>
  <c r="D30" i="13"/>
  <c r="C30" i="13"/>
  <c r="B30" i="12" l="1"/>
  <c r="V30" i="12" s="1"/>
  <c r="B29" i="12" l="1"/>
  <c r="V29" i="12" s="1"/>
  <c r="B28" i="12" l="1"/>
  <c r="V28" i="12" s="1"/>
  <c r="B27" i="12" l="1"/>
  <c r="V27" i="12" s="1"/>
  <c r="B26" i="12" l="1"/>
  <c r="V26" i="12" s="1"/>
  <c r="B25" i="12" l="1"/>
  <c r="V25" i="12" s="1"/>
  <c r="B24" i="12" l="1"/>
  <c r="V24" i="12" s="1"/>
  <c r="B23" i="12" l="1"/>
  <c r="V23" i="12" s="1"/>
  <c r="B22" i="12" l="1"/>
  <c r="V22" i="12" s="1"/>
  <c r="B21" i="12" l="1"/>
  <c r="V21" i="12" s="1"/>
  <c r="B20" i="12" l="1"/>
  <c r="V20" i="12" s="1"/>
  <c r="B19" i="12" l="1"/>
  <c r="V19" i="12" s="1"/>
  <c r="B18" i="12" l="1"/>
  <c r="V18" i="12" s="1"/>
  <c r="B17" i="12" l="1"/>
  <c r="V17" i="12" s="1"/>
  <c r="B16" i="12" l="1"/>
  <c r="V16" i="12" s="1"/>
  <c r="B15" i="12" l="1"/>
  <c r="V15" i="12" s="1"/>
  <c r="B14" i="12" l="1"/>
  <c r="V14" i="12" s="1"/>
  <c r="B13" i="12" l="1"/>
  <c r="V13" i="12" s="1"/>
  <c r="B12" i="12" l="1"/>
  <c r="V12" i="12" s="1"/>
  <c r="B11" i="12" l="1"/>
  <c r="V11" i="12" s="1"/>
  <c r="B10" i="12" l="1"/>
  <c r="V10" i="12" s="1"/>
  <c r="B9" i="12" l="1"/>
  <c r="V9" i="12" s="1"/>
  <c r="B8" i="12" l="1"/>
  <c r="V8" i="12" s="1"/>
  <c r="B7" i="12" l="1"/>
  <c r="V7" i="12" s="1"/>
  <c r="B6" i="12" l="1"/>
  <c r="V6" i="12" s="1"/>
  <c r="B5" i="12" l="1"/>
  <c r="V5" i="12" s="1"/>
  <c r="B4" i="12" l="1"/>
  <c r="V4" i="12" s="1"/>
  <c r="R4" i="12"/>
  <c r="R31" i="12"/>
  <c r="B31" i="12"/>
  <c r="V31" i="12" s="1"/>
  <c r="R30" i="12"/>
  <c r="R29" i="12"/>
  <c r="R28" i="12"/>
  <c r="R27" i="12"/>
  <c r="R26" i="12"/>
  <c r="R25" i="12"/>
  <c r="R24" i="12"/>
  <c r="R23" i="12"/>
  <c r="R22" i="12"/>
  <c r="R21" i="12"/>
  <c r="R20" i="12"/>
  <c r="R19" i="12"/>
  <c r="R18" i="12"/>
  <c r="R17" i="12"/>
  <c r="R16" i="12"/>
  <c r="R15" i="12"/>
  <c r="R14" i="12"/>
  <c r="R13" i="12"/>
  <c r="R12" i="12"/>
  <c r="R11" i="12"/>
  <c r="R10" i="12"/>
  <c r="R9" i="12"/>
  <c r="R8" i="12"/>
  <c r="R7" i="12"/>
  <c r="R6" i="12"/>
  <c r="R5" i="12"/>
  <c r="D30" i="10" l="1"/>
  <c r="C30" i="10"/>
  <c r="M5" i="8" l="1"/>
  <c r="M6" i="8"/>
  <c r="M7" i="8"/>
  <c r="M8" i="8"/>
  <c r="M9" i="8"/>
  <c r="M10" i="8"/>
  <c r="M11" i="8"/>
  <c r="M12" i="8"/>
  <c r="M13" i="8"/>
  <c r="M14" i="8"/>
  <c r="M15" i="8"/>
  <c r="M16" i="8"/>
  <c r="M17" i="8"/>
  <c r="M18" i="8"/>
  <c r="M19" i="8"/>
  <c r="M20" i="8"/>
  <c r="M21" i="8"/>
  <c r="M22" i="8"/>
  <c r="M23" i="8"/>
  <c r="M24" i="8"/>
  <c r="M25" i="8"/>
  <c r="M26" i="8"/>
  <c r="M27" i="8"/>
  <c r="M28" i="8"/>
  <c r="M29" i="8"/>
  <c r="M30" i="8"/>
  <c r="M31" i="8"/>
  <c r="B5" i="8"/>
  <c r="B6" i="8"/>
  <c r="B7" i="8"/>
  <c r="B8" i="8"/>
  <c r="B9" i="8"/>
  <c r="B10" i="8"/>
  <c r="B11" i="8"/>
  <c r="B12" i="8"/>
  <c r="B13" i="8"/>
  <c r="B14" i="8"/>
  <c r="B15" i="8"/>
  <c r="B16" i="8"/>
  <c r="B17" i="8"/>
  <c r="B18" i="8"/>
  <c r="B19" i="8"/>
  <c r="B20" i="8"/>
  <c r="B21" i="8"/>
  <c r="B22" i="8"/>
  <c r="B23" i="8"/>
  <c r="B24" i="8"/>
  <c r="B25" i="8"/>
  <c r="B26" i="8"/>
  <c r="B27" i="8"/>
  <c r="B28" i="8"/>
  <c r="B29" i="8"/>
  <c r="B30" i="8"/>
  <c r="B31" i="8"/>
  <c r="M4" i="8" l="1"/>
  <c r="B4" i="8"/>
  <c r="F61" i="4" l="1"/>
  <c r="B13" i="4"/>
  <c r="B45" i="2" l="1"/>
  <c r="E61" i="11" l="1"/>
  <c r="E60" i="11"/>
  <c r="E58" i="11"/>
  <c r="E57" i="11"/>
  <c r="A62" i="11"/>
  <c r="A61" i="11"/>
  <c r="A60" i="11"/>
  <c r="A59" i="11"/>
  <c r="A58" i="11"/>
  <c r="A57" i="11"/>
  <c r="E55" i="11"/>
  <c r="E54" i="11"/>
  <c r="E52" i="11"/>
  <c r="E51" i="11"/>
  <c r="A56" i="11"/>
  <c r="A55" i="11"/>
  <c r="A54" i="11"/>
  <c r="A53" i="11"/>
  <c r="A52" i="11"/>
  <c r="A51" i="11"/>
  <c r="E49" i="11"/>
  <c r="E48" i="11"/>
  <c r="E46" i="11"/>
  <c r="E45" i="11"/>
  <c r="A50" i="11"/>
  <c r="A49" i="11"/>
  <c r="A48" i="11"/>
  <c r="A47" i="11"/>
  <c r="A46" i="11"/>
  <c r="A45" i="11"/>
  <c r="E39" i="11"/>
  <c r="E40" i="11"/>
  <c r="E41" i="11"/>
  <c r="E42" i="11"/>
  <c r="E43" i="11"/>
  <c r="E38" i="11"/>
  <c r="E36" i="11"/>
  <c r="E35" i="11"/>
  <c r="E34" i="11"/>
  <c r="E33" i="11"/>
  <c r="E32" i="11"/>
  <c r="E31" i="11"/>
  <c r="E29" i="11"/>
  <c r="E28" i="11"/>
  <c r="E27" i="11"/>
  <c r="E26" i="11"/>
  <c r="E25" i="11"/>
  <c r="E24" i="11"/>
  <c r="A44" i="11"/>
  <c r="A43" i="11"/>
  <c r="A42" i="11"/>
  <c r="A41" i="11"/>
  <c r="A40" i="11"/>
  <c r="A39" i="11"/>
  <c r="A38" i="11"/>
  <c r="A37" i="11"/>
  <c r="A36" i="11"/>
  <c r="A35" i="11"/>
  <c r="A34" i="11"/>
  <c r="A33" i="11"/>
  <c r="A32" i="11"/>
  <c r="A31" i="11"/>
  <c r="A30" i="11"/>
  <c r="A29" i="11"/>
  <c r="A28" i="11"/>
  <c r="E15" i="11"/>
  <c r="E9" i="11"/>
  <c r="E12" i="11"/>
  <c r="E13" i="11"/>
  <c r="E8" i="11"/>
  <c r="E6" i="11"/>
  <c r="E3" i="11"/>
  <c r="E2" i="11"/>
  <c r="A3" i="11"/>
  <c r="A4" i="11"/>
  <c r="A5" i="11"/>
  <c r="A6" i="11"/>
  <c r="A7" i="11"/>
  <c r="A8" i="11"/>
  <c r="A9" i="11"/>
  <c r="A10" i="11"/>
  <c r="A11" i="11"/>
  <c r="A12" i="11"/>
  <c r="A13" i="11"/>
  <c r="A14" i="11"/>
  <c r="A15" i="11"/>
  <c r="A16" i="11"/>
  <c r="A17" i="11"/>
  <c r="A18" i="11"/>
  <c r="A19" i="11"/>
  <c r="A20" i="11"/>
  <c r="A21" i="11"/>
  <c r="A22" i="11"/>
  <c r="A23" i="11"/>
  <c r="A24" i="11"/>
  <c r="A25" i="11"/>
  <c r="A26" i="11"/>
  <c r="A27" i="11"/>
  <c r="A2" i="11"/>
  <c r="C53" i="1" l="1"/>
  <c r="C48" i="1"/>
  <c r="C64" i="1" l="1"/>
  <c r="C63" i="1"/>
  <c r="C62" i="1"/>
  <c r="D13" i="4"/>
  <c r="F13" i="4" s="1"/>
  <c r="E26" i="4"/>
  <c r="E25" i="4"/>
  <c r="E24" i="4"/>
  <c r="E23" i="4"/>
  <c r="E22" i="4"/>
  <c r="E18" i="11" s="1"/>
  <c r="E21" i="4"/>
  <c r="C57" i="1"/>
  <c r="Q5" i="8"/>
  <c r="Q6" i="8"/>
  <c r="Q7" i="8"/>
  <c r="Q8" i="8"/>
  <c r="Q9" i="8"/>
  <c r="Q10" i="8"/>
  <c r="Q11" i="8"/>
  <c r="Q12" i="8"/>
  <c r="Q13" i="8"/>
  <c r="Q14" i="8"/>
  <c r="Q15" i="8"/>
  <c r="Q16" i="8"/>
  <c r="Q17" i="8"/>
  <c r="Q18" i="8"/>
  <c r="Q19" i="8"/>
  <c r="Q20" i="8"/>
  <c r="Q21" i="8"/>
  <c r="Q22" i="8"/>
  <c r="Q23" i="8"/>
  <c r="Q24" i="8"/>
  <c r="Q25" i="8"/>
  <c r="Q26" i="8"/>
  <c r="Q27" i="8"/>
  <c r="Q28" i="8"/>
  <c r="Q29" i="8"/>
  <c r="Q30" i="8"/>
  <c r="Q31" i="8"/>
  <c r="Q4" i="8"/>
  <c r="B39" i="2"/>
  <c r="B21" i="2"/>
  <c r="B27" i="2"/>
  <c r="B33" i="2"/>
  <c r="B15" i="2"/>
  <c r="H54" i="4"/>
  <c r="E62" i="11" s="1"/>
  <c r="G54" i="4"/>
  <c r="E59" i="11" s="1"/>
  <c r="F54" i="4"/>
  <c r="E56" i="11" s="1"/>
  <c r="E54" i="4"/>
  <c r="E53" i="11" s="1"/>
  <c r="H42" i="4"/>
  <c r="E50" i="11" s="1"/>
  <c r="G42" i="4"/>
  <c r="E47" i="11" s="1"/>
  <c r="H28" i="4"/>
  <c r="E44" i="11" s="1"/>
  <c r="G28" i="4"/>
  <c r="E37" i="11" s="1"/>
  <c r="F28" i="4"/>
  <c r="D28" i="4"/>
  <c r="C28" i="4"/>
  <c r="E10" i="11" l="1"/>
  <c r="E11" i="11"/>
  <c r="D22" i="1"/>
  <c r="D14" i="1"/>
  <c r="C14" i="1"/>
  <c r="C47" i="1" s="1"/>
  <c r="E22" i="11"/>
  <c r="B44" i="2"/>
  <c r="E19" i="11"/>
  <c r="B26" i="2"/>
  <c r="C35" i="4"/>
  <c r="E30" i="11"/>
  <c r="B38" i="2"/>
  <c r="E21" i="11"/>
  <c r="B32" i="2"/>
  <c r="E20" i="11"/>
  <c r="B20" i="2"/>
  <c r="B14" i="2"/>
  <c r="E17" i="11"/>
  <c r="C65" i="1"/>
  <c r="F60" i="4"/>
  <c r="G60" i="4"/>
  <c r="E28" i="4"/>
  <c r="F29" i="4"/>
  <c r="H60" i="4"/>
  <c r="B35" i="4"/>
  <c r="E4" i="11" l="1"/>
  <c r="C67" i="1"/>
  <c r="D35" i="4"/>
  <c r="F35" i="4" s="1"/>
  <c r="H43" i="4" s="1"/>
  <c r="F62" i="4"/>
  <c r="E60" i="4"/>
  <c r="E23" i="11"/>
  <c r="D38" i="1"/>
  <c r="D26" i="1"/>
  <c r="E7" i="11" s="1"/>
  <c r="E5" i="11"/>
  <c r="C49" i="1"/>
  <c r="C52" i="1"/>
  <c r="C54" i="1" s="1"/>
  <c r="E12" i="1"/>
  <c r="E14" i="1"/>
  <c r="D42" i="1" l="1"/>
  <c r="E14" i="11"/>
  <c r="C58" i="1" l="1"/>
  <c r="C59" i="1" s="1"/>
  <c r="E1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8" authorId="0" shapeId="0" xr:uid="{00000000-0006-0000-0100-000001000000}">
      <text>
        <r>
          <rPr>
            <b/>
            <sz val="9"/>
            <color indexed="81"/>
            <rFont val="Tahoma"/>
            <family val="2"/>
          </rPr>
          <t>Author:</t>
        </r>
        <r>
          <rPr>
            <sz val="9"/>
            <color indexed="81"/>
            <rFont val="Tahoma"/>
            <family val="2"/>
          </rPr>
          <t xml:space="preserve">
Career and Applied Technology was formerly PSAV</t>
        </r>
      </text>
    </comment>
    <comment ref="C34" authorId="0" shapeId="0" xr:uid="{00000000-0006-0000-0100-000002000000}">
      <text>
        <r>
          <rPr>
            <b/>
            <sz val="9"/>
            <color indexed="81"/>
            <rFont val="Tahoma"/>
            <family val="2"/>
          </rPr>
          <t>Author:</t>
        </r>
        <r>
          <rPr>
            <sz val="9"/>
            <color indexed="81"/>
            <rFont val="Tahoma"/>
            <family val="2"/>
          </rPr>
          <t xml:space="preserve">
Due to 22-23 Consolidated AFR Accounts by GL for 69250 which is now 69200, the amount for this cell must be entered manually.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15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B20" authorId="0" shapeId="0" xr:uid="{00000000-0006-0000-1500-00000200000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16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C20" authorId="0" shapeId="0" xr:uid="{00000000-0006-0000-1600-00000200000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 ref="D20" authorId="0" shapeId="0" xr:uid="{00000000-0006-0000-1600-000003000000}">
      <text>
        <r>
          <rPr>
            <b/>
            <sz val="9"/>
            <color indexed="81"/>
            <rFont val="Tahoma"/>
            <family val="2"/>
          </rPr>
          <t>Author:</t>
        </r>
        <r>
          <rPr>
            <sz val="9"/>
            <color indexed="81"/>
            <rFont val="Tahoma"/>
            <family val="2"/>
          </rPr>
          <t xml:space="preserve">
Per Nan at PSC revenue in past years was not being recorded properly, therefore was not showing correct amounts on carried forward balances to future years. Per Suzanne, okay to make the changes to $$ so that going forward it is accurate.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17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 ref="C21" authorId="0" shapeId="0" xr:uid="{00000000-0006-0000-1700-000002000000}">
      <text>
        <r>
          <rPr>
            <b/>
            <sz val="9"/>
            <color indexed="81"/>
            <rFont val="Tahoma"/>
            <family val="2"/>
          </rPr>
          <t>Author:</t>
        </r>
        <r>
          <rPr>
            <sz val="9"/>
            <color indexed="81"/>
            <rFont val="Tahoma"/>
            <family val="2"/>
          </rPr>
          <t xml:space="preserve">
Per Andy, reduced $311,067 by $45,773 per note on 2014 AFR Data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36" authorId="0" shapeId="0" xr:uid="{00000000-0006-0000-0400-000001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37" authorId="0" shapeId="0" xr:uid="{00000000-0006-0000-0400-000002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38" authorId="0" shapeId="0" xr:uid="{00000000-0006-0000-0400-000003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39" authorId="0" shapeId="0" xr:uid="{00000000-0006-0000-0400-000004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0" authorId="0" shapeId="0" xr:uid="{00000000-0006-0000-0400-000005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1" authorId="0" shapeId="0" xr:uid="{00000000-0006-0000-0400-000006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2" authorId="0" shapeId="0" xr:uid="{00000000-0006-0000-0400-000007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3" authorId="0" shapeId="0" xr:uid="{00000000-0006-0000-0400-000008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4" authorId="0" shapeId="0" xr:uid="{00000000-0006-0000-0400-000009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5" authorId="0" shapeId="0" xr:uid="{00000000-0006-0000-0400-00000A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6" authorId="0" shapeId="0" xr:uid="{00000000-0006-0000-0400-00000B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7" authorId="0" shapeId="0" xr:uid="{00000000-0006-0000-0400-00000C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8" authorId="0" shapeId="0" xr:uid="{00000000-0006-0000-0400-00000D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49" authorId="0" shapeId="0" xr:uid="{00000000-0006-0000-0400-00000E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0" authorId="0" shapeId="0" xr:uid="{00000000-0006-0000-0400-00000F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1" authorId="0" shapeId="0" xr:uid="{00000000-0006-0000-0400-000010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2" authorId="0" shapeId="0" xr:uid="{00000000-0006-0000-0400-000011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3" authorId="0" shapeId="0" xr:uid="{00000000-0006-0000-0400-000012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4" authorId="0" shapeId="0" xr:uid="{00000000-0006-0000-0400-000013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5" authorId="0" shapeId="0" xr:uid="{00000000-0006-0000-0400-000014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6" authorId="0" shapeId="0" xr:uid="{00000000-0006-0000-0400-000015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7" authorId="0" shapeId="0" xr:uid="{00000000-0006-0000-0400-000016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8" authorId="0" shapeId="0" xr:uid="{00000000-0006-0000-0400-000017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59" authorId="0" shapeId="0" xr:uid="{00000000-0006-0000-0400-000018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60" authorId="0" shapeId="0" xr:uid="{00000000-0006-0000-0400-000019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61" authorId="0" shapeId="0" xr:uid="{00000000-0006-0000-0400-00001A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62" authorId="0" shapeId="0" xr:uid="{00000000-0006-0000-0400-00001B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 ref="I63" authorId="0" shapeId="0" xr:uid="{00000000-0006-0000-0400-00001C000000}">
      <text>
        <r>
          <rPr>
            <b/>
            <sz val="9"/>
            <color indexed="81"/>
            <rFont val="Tahoma"/>
            <family val="2"/>
          </rPr>
          <t>Yolanda Hart:</t>
        </r>
        <r>
          <rPr>
            <sz val="9"/>
            <color indexed="81"/>
            <rFont val="Tahoma"/>
            <family val="2"/>
          </rPr>
          <t xml:space="preserve">
Due to 22-23 Consolidated AFR Accounts by GL for 69250 which is now 69200, the amount for this cell must be entered manually.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05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08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0A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0C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0F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10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2" authorId="0" shapeId="0" xr:uid="{00000000-0006-0000-1400-000001000000}">
      <text>
        <r>
          <rPr>
            <b/>
            <sz val="9"/>
            <color indexed="81"/>
            <rFont val="Tahoma"/>
            <family val="2"/>
          </rPr>
          <t>Author:</t>
        </r>
        <r>
          <rPr>
            <sz val="9"/>
            <color indexed="81"/>
            <rFont val="Tahoma"/>
            <family val="2"/>
          </rPr>
          <t xml:space="preserve">
Refer to actual Parts I and II from previous year and year before previous for this section.</t>
        </r>
      </text>
    </comment>
  </commentList>
</comments>
</file>

<file path=xl/sharedStrings.xml><?xml version="1.0" encoding="utf-8"?>
<sst xmlns="http://schemas.openxmlformats.org/spreadsheetml/2006/main" count="2340" uniqueCount="466">
  <si>
    <t xml:space="preserve"> </t>
  </si>
  <si>
    <t>Column 1</t>
  </si>
  <si>
    <t>Column 2</t>
  </si>
  <si>
    <t>Column 3</t>
  </si>
  <si>
    <t>AMOUNT OF</t>
  </si>
  <si>
    <t>FINANCIAL NEED</t>
  </si>
  <si>
    <t>AWARDS</t>
  </si>
  <si>
    <t># AWARDS</t>
  </si>
  <si>
    <t>AMOUNT</t>
  </si>
  <si>
    <t>Column 4</t>
  </si>
  <si>
    <t>NUMBER OF</t>
  </si>
  <si>
    <t xml:space="preserve">  *  Please provide a brief description of other purposes for which funds were used.</t>
  </si>
  <si>
    <t xml:space="preserve">  Please provide a brief description of the criteria used for determining awards for each of the following:</t>
  </si>
  <si>
    <t>Category of Awards:</t>
  </si>
  <si>
    <t>Need Based Aid:</t>
  </si>
  <si>
    <t>4.  TOTALS</t>
  </si>
  <si>
    <t>Yes</t>
  </si>
  <si>
    <t>No</t>
  </si>
  <si>
    <t>N/A</t>
  </si>
  <si>
    <t xml:space="preserve">Athletic awards and fee exemptions shall be distributed </t>
  </si>
  <si>
    <t>The funds may not be used for direct or indirect administrative</t>
  </si>
  <si>
    <t>purposes or salaries.</t>
  </si>
  <si>
    <t xml:space="preserve">Assessment by category of financial need, regardless purpose </t>
  </si>
  <si>
    <t>required.  (comply with SBE system)</t>
  </si>
  <si>
    <t>(d) These funds may not be used for direct or indirect administrative purposes or salaries.</t>
  </si>
  <si>
    <t>(8)(a) Each Florida College System institution board of trustees is authorized to establish a separate fee for financial aid purposes</t>
  </si>
  <si>
    <t>System institution board of trustees may collect up to an additional 2 percent if the amount generated by the total financial aid fee is</t>
  </si>
  <si>
    <t xml:space="preserve"> less than $500,000. If the amount generated is less than $500,000, a Florida College System institution that charges tuition and</t>
  </si>
  <si>
    <t xml:space="preserve"> out-of-state fees at least equal to the average fees established by rule may transfer from the general current fund to the scholarship</t>
  </si>
  <si>
    <t>fund an amount equal to the difference between $500,000 and the amount generated by the total financial aid fee assessment.</t>
  </si>
  <si>
    <t>No other transfer from the general current fund to the loan, endowment, or scholarship fund, by whatever name known, is authorized.</t>
  </si>
  <si>
    <t>(c) Up to 25 percent or $600,000, whichever is greater, of the financial aid fees collected may be used to assist students who</t>
  </si>
  <si>
    <t>aid fee revenues allocated for athletic scholarships and any fee exemptions provided to athletes pursuant to s. 1009.25(2) must be</t>
  </si>
  <si>
    <t>be used to provide financial aid based on absolute need, and the remainder of the funds shall be used for academic merit purposes</t>
  </si>
  <si>
    <t>(b) All funds collected under this program shall be placed in the loan and endowment fund or scholarship fund of the college, by</t>
  </si>
  <si>
    <t xml:space="preserve"> whatever name known. Such funds shall be disbursed to students as quickly as possible. An amount not greater than 40 percent </t>
  </si>
  <si>
    <t xml:space="preserve">of the fees collected in a fiscal year may be carried forward unexpended to the following fiscal year. However, funds collected prior </t>
  </si>
  <si>
    <t>to July 1, 1989, and placed in an endowment fund may not be considered part of the balance of funds carried forward</t>
  </si>
  <si>
    <t xml:space="preserve"> unexpended to the following fiscal year.</t>
  </si>
  <si>
    <t>1009.23 Florida College System institution student fees.—</t>
  </si>
  <si>
    <t>in an additional amount up to, but not to exceed, 5 percent of the total student tuition or out-of-state fees collected. Each Florida College</t>
  </si>
  <si>
    <t xml:space="preserve">The Florida College System </t>
  </si>
  <si>
    <t>Financial Aid Fee Report Checklist</t>
  </si>
  <si>
    <t>(1)</t>
  </si>
  <si>
    <t>(2)</t>
  </si>
  <si>
    <t>(3)</t>
  </si>
  <si>
    <t>(4)</t>
  </si>
  <si>
    <t>(5)</t>
  </si>
  <si>
    <t>(6)</t>
  </si>
  <si>
    <t>(7)</t>
  </si>
  <si>
    <t>(8)</t>
  </si>
  <si>
    <t>(9)</t>
  </si>
  <si>
    <t>(10)</t>
  </si>
  <si>
    <t>(11)</t>
  </si>
  <si>
    <t>College</t>
  </si>
  <si>
    <t>OUT-OF-STATE FEES - ADVANCED &amp; PROFESSIONAL</t>
  </si>
  <si>
    <t>OUT-OF-STATE FEES - ADVANCED &amp; PROFESSIONAL - BACCALAUREATE</t>
  </si>
  <si>
    <t>OUT-OF-STATE FEES - EPI AND ALTERNATIVE CERTIFICATION CURRICULUM</t>
  </si>
  <si>
    <t>OUT-OF-STATE FEES - POSTSECONDARY VOCATIONAL</t>
  </si>
  <si>
    <t>TUITION - ADVANCED &amp; PROFESSIONAL</t>
  </si>
  <si>
    <t>TUITION - ADVANCED &amp; PROFESSIONAL - BACCALAUREATE</t>
  </si>
  <si>
    <t>TUITION - EPI</t>
  </si>
  <si>
    <t>TUITION - POSTSECONDARY VOCATIONAL</t>
  </si>
  <si>
    <t>OUT-OF-STATE FEES - POSTSEC_ ADULT VOCATIONAL</t>
  </si>
  <si>
    <t>TUITION - POSTSECONDARY ADULT VOCATIONAL</t>
  </si>
  <si>
    <t>FINANCIAL AID FUND FEES</t>
  </si>
  <si>
    <t>GLName</t>
  </si>
  <si>
    <t>10000000</t>
  </si>
  <si>
    <t>(12)</t>
  </si>
  <si>
    <t>Broward College</t>
  </si>
  <si>
    <t>Chipola College</t>
  </si>
  <si>
    <t>College Of Central Florida</t>
  </si>
  <si>
    <t>Daytona State College</t>
  </si>
  <si>
    <t>Edison State College</t>
  </si>
  <si>
    <t>Florida Gateway College</t>
  </si>
  <si>
    <t>Florida Keys Community College</t>
  </si>
  <si>
    <t>Florida State College At Jacksonville</t>
  </si>
  <si>
    <t>Gulf Coast State College</t>
  </si>
  <si>
    <t>Hillsborough Community College</t>
  </si>
  <si>
    <t>Indian River State College</t>
  </si>
  <si>
    <t>Miami Dade College</t>
  </si>
  <si>
    <t>North Florida Community College</t>
  </si>
  <si>
    <t>Northwest Florida State College</t>
  </si>
  <si>
    <t>Palm Beach State College</t>
  </si>
  <si>
    <t>Pasco-Hernando Community College</t>
  </si>
  <si>
    <t>Pensacola State College</t>
  </si>
  <si>
    <t>Polk State College</t>
  </si>
  <si>
    <t>Santa Fe College</t>
  </si>
  <si>
    <t>Seminole State College Of Florida</t>
  </si>
  <si>
    <t>St. Johns River State College</t>
  </si>
  <si>
    <t>St. Petersburg College</t>
  </si>
  <si>
    <t>State College Of Florida, Manatee-Sarasota</t>
  </si>
  <si>
    <t>Tallahassee Community College</t>
  </si>
  <si>
    <t>Valencia College</t>
  </si>
  <si>
    <t>Lake-Sumter Community College</t>
  </si>
  <si>
    <t>TOTAL Workforce</t>
  </si>
  <si>
    <t>Total NonWorkforce</t>
  </si>
  <si>
    <t>Financial Aid Fee</t>
  </si>
  <si>
    <t>Program Name</t>
  </si>
  <si>
    <t>Basis for Award</t>
  </si>
  <si>
    <t>Minimum GPA Initial Award</t>
  </si>
  <si>
    <t>Student Financial Aid Fee Report - Criteria for Financial Aid</t>
  </si>
  <si>
    <t>The Florida College System</t>
  </si>
  <si>
    <t>(e.g., basketball; theater arts; top 10% of high school class)</t>
  </si>
  <si>
    <t>Enrollment Requirement</t>
  </si>
  <si>
    <t>Additional Notes</t>
  </si>
  <si>
    <t>e.g., 2.5/4.0; No GPA requirements</t>
  </si>
  <si>
    <t>Part IV.   Criteria for Financial Aid</t>
  </si>
  <si>
    <r>
      <rPr>
        <b/>
        <sz val="10"/>
        <color indexed="8"/>
        <rFont val="Tahoma"/>
        <family val="2"/>
      </rPr>
      <t xml:space="preserve">1. </t>
    </r>
    <r>
      <rPr>
        <b/>
        <u/>
        <sz val="10"/>
        <color indexed="8"/>
        <rFont val="Tahoma"/>
        <family val="2"/>
      </rPr>
      <t>Academic Merit Scholarships:</t>
    </r>
  </si>
  <si>
    <r>
      <rPr>
        <b/>
        <sz val="10"/>
        <color indexed="8"/>
        <rFont val="Tahoma"/>
        <family val="2"/>
      </rPr>
      <t xml:space="preserve">2. </t>
    </r>
    <r>
      <rPr>
        <b/>
        <u/>
        <sz val="10"/>
        <color indexed="8"/>
        <rFont val="Tahoma"/>
        <family val="2"/>
      </rPr>
      <t>Athletic Scholarships:</t>
    </r>
  </si>
  <si>
    <r>
      <rPr>
        <b/>
        <sz val="10"/>
        <color indexed="8"/>
        <rFont val="Tahoma"/>
        <family val="2"/>
      </rPr>
      <t xml:space="preserve">6. </t>
    </r>
    <r>
      <rPr>
        <b/>
        <u/>
        <sz val="10"/>
        <color indexed="8"/>
        <rFont val="Tahoma"/>
        <family val="2"/>
      </rPr>
      <t>Awards to Targeted Gender/Minority Population:</t>
    </r>
  </si>
  <si>
    <r>
      <rPr>
        <b/>
        <sz val="10"/>
        <color indexed="8"/>
        <rFont val="Tahoma"/>
        <family val="2"/>
      </rPr>
      <t xml:space="preserve">5. </t>
    </r>
    <r>
      <rPr>
        <b/>
        <u/>
        <sz val="10"/>
        <color indexed="8"/>
        <rFont val="Tahoma"/>
        <family val="2"/>
      </rPr>
      <t>Other Extracurricular Scholarships:</t>
    </r>
  </si>
  <si>
    <r>
      <rPr>
        <b/>
        <sz val="10"/>
        <color indexed="8"/>
        <rFont val="Tahoma"/>
        <family val="2"/>
      </rPr>
      <t xml:space="preserve">4. </t>
    </r>
    <r>
      <rPr>
        <b/>
        <u/>
        <sz val="10"/>
        <color indexed="8"/>
        <rFont val="Tahoma"/>
        <family val="2"/>
      </rPr>
      <t>Cultural Arts Scholarships:</t>
    </r>
  </si>
  <si>
    <r>
      <rPr>
        <b/>
        <sz val="10"/>
        <color indexed="8"/>
        <rFont val="Tahoma"/>
        <family val="2"/>
      </rPr>
      <t xml:space="preserve">3. </t>
    </r>
    <r>
      <rPr>
        <b/>
        <u/>
        <sz val="10"/>
        <color indexed="8"/>
        <rFont val="Tahoma"/>
        <family val="2"/>
      </rPr>
      <t>Public Service Scholarships:</t>
    </r>
  </si>
  <si>
    <t>Minimum GPA Award Renewal</t>
  </si>
  <si>
    <t>Number of Awards (Part III.1a &amp; 3a):</t>
  </si>
  <si>
    <t>Amount of Awards (Part III.1a &amp; 3a):</t>
  </si>
  <si>
    <t>*Number of Awards (Part III.1b):</t>
  </si>
  <si>
    <t>*Number of Awards (Part III.1c):</t>
  </si>
  <si>
    <t>*Number of Awards (Part III.1d):</t>
  </si>
  <si>
    <t>*Number of Awards (Part III.1e):</t>
  </si>
  <si>
    <t>*Number of Awards (Part III.1f):</t>
  </si>
  <si>
    <t>*Amount of Awards (Part III.1b):</t>
  </si>
  <si>
    <t>*Amount of Awards (Part III.1c):</t>
  </si>
  <si>
    <t>*Amount of Awards (Part III.1d):</t>
  </si>
  <si>
    <t>*Amount of Awards (Part III.1e):</t>
  </si>
  <si>
    <t>*Amount of Awards (Part III.1f):</t>
  </si>
  <si>
    <t>*Formulas below of number and amount of awards will not account for additional awards listed in Section III.3. If desired amounts can be entered manually to account for Section III.3b.</t>
  </si>
  <si>
    <t>(e.g., full-time; 6 credit hrs.)</t>
  </si>
  <si>
    <t>Total Tuition and Out-of-State Fees Collected (per AFR)</t>
  </si>
  <si>
    <t>Workforce</t>
  </si>
  <si>
    <t>Non-Workforce</t>
  </si>
  <si>
    <t>SELECT</t>
  </si>
  <si>
    <t>out-of-state fees.</t>
  </si>
  <si>
    <t>Transfers can be made from the Current Fund-Unrestricted to Scholarship</t>
  </si>
  <si>
    <t>Financial Aid fees must be recorded in Scholarship Fund.</t>
  </si>
  <si>
    <t>5% of Non-workforce tuition and fees less than $500,000?</t>
  </si>
  <si>
    <t>Statutory maximum for financial aid fee collection</t>
  </si>
  <si>
    <t>Total</t>
  </si>
  <si>
    <t>Maximum Collections</t>
  </si>
  <si>
    <t>SYSTEM TOTAL</t>
  </si>
  <si>
    <t>Complied?</t>
  </si>
  <si>
    <t>At least 75% of the remaining fees shall be used for absolute need based awards.</t>
  </si>
  <si>
    <t>Please provide applicable information for cells highlighted in YELLOW.</t>
  </si>
  <si>
    <t>GLCode</t>
  </si>
  <si>
    <t>Fund</t>
  </si>
  <si>
    <t>A.</t>
  </si>
  <si>
    <t>B.</t>
  </si>
  <si>
    <t>C.</t>
  </si>
  <si>
    <t>D.</t>
  </si>
  <si>
    <t>E.</t>
  </si>
  <si>
    <t>F.</t>
  </si>
  <si>
    <t>G.</t>
  </si>
  <si>
    <t>H.</t>
  </si>
  <si>
    <t>I.</t>
  </si>
  <si>
    <t>Total fees for financial aid.</t>
  </si>
  <si>
    <t>Additional fees for financial aid.</t>
  </si>
  <si>
    <t xml:space="preserve"> Total transferred from general current fund.</t>
  </si>
  <si>
    <t xml:space="preserve"> Total funds carried forward from prior year.</t>
  </si>
  <si>
    <t xml:space="preserve"> Interest earned.</t>
  </si>
  <si>
    <t>Total funds available.</t>
  </si>
  <si>
    <t>fees collected during the fiscal year).</t>
  </si>
  <si>
    <t>Total balance carried forward (NOTE: Amount is limited to 40% of</t>
  </si>
  <si>
    <t>(This total should not exceed 5% of tuition and out-of-state fees.)</t>
  </si>
  <si>
    <t>(This total should not exceed 10% of tuition and out-of-state fees.)</t>
  </si>
  <si>
    <t>Interest Income</t>
  </si>
  <si>
    <t>Total funds available for Workforce Development Education</t>
  </si>
  <si>
    <t>Total balance carried forward</t>
  </si>
  <si>
    <t>Check</t>
  </si>
  <si>
    <t>Difference</t>
  </si>
  <si>
    <t>Balance carried forward</t>
  </si>
  <si>
    <t>40% of fees collected</t>
  </si>
  <si>
    <t>5% of Tuition and Out-of-State Fees</t>
  </si>
  <si>
    <t>Financial Aid Fees Collected</t>
  </si>
  <si>
    <t>Student Financial Aid Fee Report - Financial Aid Fees Collected</t>
  </si>
  <si>
    <t>Select College Name</t>
  </si>
  <si>
    <t>Number of Awards</t>
  </si>
  <si>
    <t>Amount of</t>
  </si>
  <si>
    <t>Awards</t>
  </si>
  <si>
    <t>Full-Time</t>
  </si>
  <si>
    <t>Part-Time</t>
  </si>
  <si>
    <t>1.</t>
  </si>
  <si>
    <t>25% of Total</t>
  </si>
  <si>
    <t xml:space="preserve">Athletics                           </t>
  </si>
  <si>
    <t>Public Service</t>
  </si>
  <si>
    <t>Cultural Arts</t>
  </si>
  <si>
    <t>1d.</t>
  </si>
  <si>
    <t>Total Awards to</t>
  </si>
  <si>
    <t>Include in Item 1.</t>
  </si>
  <si>
    <t>1e.</t>
  </si>
  <si>
    <t>1f.</t>
  </si>
  <si>
    <t>1g.</t>
  </si>
  <si>
    <t>Other Extracurricular</t>
  </si>
  <si>
    <t>2.</t>
  </si>
  <si>
    <t>Item 1. Disbursements</t>
  </si>
  <si>
    <t>Remaining Disbursements</t>
  </si>
  <si>
    <t>1a.</t>
  </si>
  <si>
    <t>1b.</t>
  </si>
  <si>
    <t>1c.</t>
  </si>
  <si>
    <t>year cannot exceed 40% of fees collected.</t>
  </si>
  <si>
    <t>Carryforward</t>
  </si>
  <si>
    <t>3.</t>
  </si>
  <si>
    <t>The remaining funds (i.e. those not used in 1 or 2) shall be used for academic merit and other purposes approved by the Board of Trustees.</t>
  </si>
  <si>
    <t>Totals</t>
  </si>
  <si>
    <t>4.</t>
  </si>
  <si>
    <t>Fund for the difference of total non-workforce financial aid fees collected</t>
  </si>
  <si>
    <t>and $500,000.</t>
  </si>
  <si>
    <t>If non-workforce financial aid fees collected are less than $500,000, the</t>
  </si>
  <si>
    <t>tuition and out-of-state fees.</t>
  </si>
  <si>
    <r>
      <rPr>
        <b/>
        <u/>
        <sz val="12"/>
        <rFont val="Tahoma"/>
        <family val="2"/>
      </rPr>
      <t>Non-workforce</t>
    </r>
    <r>
      <rPr>
        <sz val="12"/>
        <rFont val="Tahoma"/>
        <family val="2"/>
      </rPr>
      <t xml:space="preserve"> financial aid fees collected cannot exceed </t>
    </r>
    <r>
      <rPr>
        <b/>
        <u/>
        <sz val="12"/>
        <rFont val="Tahoma"/>
        <family val="2"/>
      </rPr>
      <t>5%</t>
    </r>
    <r>
      <rPr>
        <sz val="12"/>
        <rFont val="Tahoma"/>
        <family val="2"/>
      </rPr>
      <t xml:space="preserve"> of non-workforce</t>
    </r>
  </si>
  <si>
    <r>
      <rPr>
        <b/>
        <u/>
        <sz val="12"/>
        <rFont val="Tahoma"/>
        <family val="2"/>
      </rPr>
      <t>UP TO</t>
    </r>
    <r>
      <rPr>
        <sz val="12"/>
        <rFont val="Tahoma"/>
        <family val="2"/>
      </rPr>
      <t xml:space="preserve"> the greater of $600,000 or 25% of fees collected may be used to assist</t>
    </r>
  </si>
  <si>
    <t>students who demonstrate academic merit; who participate in athletics, public</t>
  </si>
  <si>
    <t>service, cultural arts, or other extracurricular programs; or those who have</t>
  </si>
  <si>
    <t xml:space="preserve">been identified as targeted gender or ethnic minority populations.  </t>
  </si>
  <si>
    <t>Workforce Financial Aid Fees:</t>
  </si>
  <si>
    <r>
      <t xml:space="preserve">Workforce financial aid fees collected cannot exceed </t>
    </r>
    <r>
      <rPr>
        <b/>
        <u/>
        <sz val="12"/>
        <rFont val="Tahoma"/>
        <family val="2"/>
      </rPr>
      <t>10%</t>
    </r>
    <r>
      <rPr>
        <sz val="12"/>
        <rFont val="Tahoma"/>
        <family val="2"/>
      </rPr>
      <t xml:space="preserve"> of workforce </t>
    </r>
  </si>
  <si>
    <t>Non-workforce Financial Aid Fees:</t>
  </si>
  <si>
    <t xml:space="preserve">Non-workforce financial aid fees carried forward unexpended in any given </t>
  </si>
  <si>
    <t>for initial award and award renewal.</t>
  </si>
  <si>
    <t>(5) Each district school board and Florida College System institution board of trustees may establish  a separate fee for financial aid purposes</t>
  </si>
  <si>
    <t>in an additional amount of up to 10 percent of the student fees  collected for workforce education programs. All fees collected</t>
  </si>
  <si>
    <t xml:space="preserve"> shall be deposited into a separate workforce education student financial aid fee trust fund of the school district or Florida College System</t>
  </si>
  <si>
    <t>institution to support students enrolled in workforce education programs. Any undisbursed balance remaining in the trust fund and interest</t>
  </si>
  <si>
    <t xml:space="preserve">income accruing to investments from the trust fund shall increase the total funds available for distribution to workforce education students. </t>
  </si>
  <si>
    <t xml:space="preserve"> Awards shall be based on student financial need and distributed in accordance with a nationally recognized system of need analysis approved</t>
  </si>
  <si>
    <t>by the State Board of Education. Fees collected pursuant to this subsection shall be allocated in an expeditious manner.</t>
  </si>
  <si>
    <t>Section 1009.23(8), Florida Statutes - (Non-workforce student financial aid fees)</t>
  </si>
  <si>
    <t>Total Awards per Part II.</t>
  </si>
  <si>
    <t>Work-Force Financial Aid Fees</t>
  </si>
  <si>
    <t>Non-Workforce Financial Aid Fees</t>
  </si>
  <si>
    <t>Additional Collections</t>
  </si>
  <si>
    <t>college may collect an additional fees not to exceed 2% of tuition and</t>
  </si>
  <si>
    <t>Criteria for academic merit scholarships must include a minimum of 3.0 GPA</t>
  </si>
  <si>
    <r>
      <t xml:space="preserve">Total </t>
    </r>
    <r>
      <rPr>
        <sz val="9"/>
        <color indexed="8"/>
        <rFont val="Tahoma"/>
        <family val="2"/>
      </rPr>
      <t>(Col. 2 must be no greater than F13)</t>
    </r>
  </si>
  <si>
    <t>THIS TAB INVOLVES NO DATA ENTRY. IT IS A SUMMARY OF FEES CARRIED FORWARD AS REPORTED IN PRIOR YEAR FINANCIAL AID FEE REPORTS</t>
  </si>
  <si>
    <t>If amounts that are not highlighted are incorrect, please update the amount and LEAVE A NOTE IN AN ADJACENT CELL.</t>
  </si>
  <si>
    <r>
      <t xml:space="preserve">(Amount should be ZERO or a POSITIVE number. </t>
    </r>
    <r>
      <rPr>
        <b/>
        <sz val="10"/>
        <color rgb="FFFF0000"/>
        <rFont val="Tahoma"/>
        <family val="2"/>
      </rPr>
      <t>Explain differences to reduce the need for DOE inquiry</t>
    </r>
    <r>
      <rPr>
        <sz val="10"/>
        <rFont val="Tahoma"/>
        <family val="2"/>
      </rPr>
      <t>.)</t>
    </r>
  </si>
  <si>
    <r>
      <t>(Amount should be ZERO.</t>
    </r>
    <r>
      <rPr>
        <b/>
        <sz val="10"/>
        <color rgb="FFFF0000"/>
        <rFont val="Tahoma"/>
        <family val="2"/>
      </rPr>
      <t xml:space="preserve"> Explain differences to reduce the need for DOE inquiry</t>
    </r>
    <r>
      <rPr>
        <sz val="10"/>
        <rFont val="Tahoma"/>
        <family val="2"/>
      </rPr>
      <t>.)</t>
    </r>
  </si>
  <si>
    <t>2012 NWF</t>
  </si>
  <si>
    <r>
      <rPr>
        <b/>
        <sz val="10"/>
        <rFont val="Tahoma"/>
        <family val="2"/>
      </rPr>
      <t>NON-WORKFORCE --</t>
    </r>
    <r>
      <rPr>
        <sz val="10"/>
        <rFont val="Tahoma"/>
        <family val="2"/>
      </rPr>
      <t xml:space="preserve"> TEST PERCENTAGE OF TUITION AND FEES:</t>
    </r>
  </si>
  <si>
    <t>10% of Tuition and Out-of-State Fees</t>
  </si>
  <si>
    <r>
      <rPr>
        <b/>
        <sz val="10"/>
        <rFont val="Tahoma"/>
        <family val="2"/>
      </rPr>
      <t>WORKFORCE --</t>
    </r>
    <r>
      <rPr>
        <sz val="10"/>
        <rFont val="Tahoma"/>
        <family val="2"/>
      </rPr>
      <t xml:space="preserve"> TEST PERCENTAGE OF TUITION AND FEES:</t>
    </r>
  </si>
  <si>
    <t>Part III.  Summary of Non-Workforce Financial Aid Awards Made</t>
  </si>
  <si>
    <r>
      <t xml:space="preserve">25% of the total funds to be awarded or $600,000, whichever is greater may be used to assist students who demonstrate academic merit; who participate in athletics, public service, cultural arts, and other extracurricular programs as determined by the institution; or who are identified as members of a targeted gender or ethnic minority population. </t>
    </r>
    <r>
      <rPr>
        <b/>
        <sz val="11"/>
        <color indexed="8"/>
        <rFont val="Tahoma"/>
        <family val="2"/>
      </rPr>
      <t>(s. 1009.23(8)(c), F.S.)</t>
    </r>
  </si>
  <si>
    <t>Difference from minimum set forth in cell F35</t>
  </si>
  <si>
    <t>Difference from limitation set forth in cell F13</t>
  </si>
  <si>
    <t>Total Financial Need</t>
  </si>
  <si>
    <t>Total Number</t>
  </si>
  <si>
    <t>Total Amount</t>
  </si>
  <si>
    <t>of Awards</t>
  </si>
  <si>
    <t>Amount of Awards</t>
  </si>
  <si>
    <t>Financial Need</t>
  </si>
  <si>
    <t># Awards</t>
  </si>
  <si>
    <t>Amount</t>
  </si>
  <si>
    <r>
      <t xml:space="preserve">In the table below, please provide the number of awards made (specifying full &amp; part-time), the amount of the awards, </t>
    </r>
    <r>
      <rPr>
        <b/>
        <u/>
        <sz val="11"/>
        <color rgb="FFFF0000"/>
        <rFont val="Tahoma"/>
        <family val="2"/>
      </rPr>
      <t>and the financial need of the students receiving the award, regardless of the basis of the award.</t>
    </r>
  </si>
  <si>
    <r>
      <rPr>
        <b/>
        <sz val="10"/>
        <rFont val="Tahoma"/>
        <family val="2"/>
      </rPr>
      <t xml:space="preserve">NON-WORKFORCE -- </t>
    </r>
    <r>
      <rPr>
        <sz val="10"/>
        <rFont val="Tahoma"/>
        <family val="2"/>
      </rPr>
      <t>TEST CARRYFORWARD AMOUNT:</t>
    </r>
  </si>
  <si>
    <r>
      <rPr>
        <b/>
        <sz val="10"/>
        <rFont val="Tahoma"/>
        <family val="2"/>
      </rPr>
      <t xml:space="preserve">TOTAL COLLECTIONS -- </t>
    </r>
    <r>
      <rPr>
        <sz val="10"/>
        <rFont val="Tahoma"/>
        <family val="2"/>
      </rPr>
      <t>TEST FINANCIAL AID FEES REPORTED PER AFR:</t>
    </r>
  </si>
  <si>
    <t>Section 1009.22(5), Florida Statutes - (Workforce student financial aid fees)</t>
  </si>
  <si>
    <t>Item</t>
  </si>
  <si>
    <t>Title</t>
  </si>
  <si>
    <t>Part I</t>
  </si>
  <si>
    <t>Part II</t>
  </si>
  <si>
    <t>WF-Total Financial Aid Fees collected for PSAV and Supplemental</t>
  </si>
  <si>
    <t>WF-Interest Income</t>
  </si>
  <si>
    <t>WF-Total fees brought forward from prior years.</t>
  </si>
  <si>
    <t>WF-Total funds available for Workforce Development Education</t>
  </si>
  <si>
    <t>WF-Total funds disbursed in 2012-13</t>
  </si>
  <si>
    <t>WF-Total balance carried forward</t>
  </si>
  <si>
    <t>NonWF-Total fees for financial aid.</t>
  </si>
  <si>
    <t>NonWF-Additional fees for financial aid.</t>
  </si>
  <si>
    <t>NonWF-Total transferred from general current fund.</t>
  </si>
  <si>
    <t>NonWF-Total funds carried forward from prior year.</t>
  </si>
  <si>
    <t>NonWF-Interest earned.</t>
  </si>
  <si>
    <t>NonWF-Other earnings</t>
  </si>
  <si>
    <t>NonWF-Total funds available.</t>
  </si>
  <si>
    <t>NonWF-Total funds disbursed in 2012-13</t>
  </si>
  <si>
    <t>NonWF-Total balance carried forward</t>
  </si>
  <si>
    <t>(2% may be collected if the amount on Part II, line A is less than $500,000.)</t>
  </si>
  <si>
    <t>Part III</t>
  </si>
  <si>
    <t>COLUMN 2 AMOUNT -Public Service</t>
  </si>
  <si>
    <t>COLUMN 2 AMOUNT -Cultural Arts</t>
  </si>
  <si>
    <t>COLUMN 2 AMOUNT -Other Extracurricular</t>
  </si>
  <si>
    <t>COLUMN 2 AMOUNT -Total</t>
  </si>
  <si>
    <t>COLUMN 2 AMOUNT -Awards to Targeted Groups</t>
  </si>
  <si>
    <t xml:space="preserve">COLUMN 2 AMOUNT -Academic Merit                 </t>
  </si>
  <si>
    <t xml:space="preserve">COLUMN 2 AMOUNT -Athletics                           </t>
  </si>
  <si>
    <t xml:space="preserve">COLUMN 1 NUMBER -Academic Merit                 </t>
  </si>
  <si>
    <t xml:space="preserve">COLUMN 1 NUMBER -Athletics                           </t>
  </si>
  <si>
    <t>COLUMN 1 NUMBER -Public Service</t>
  </si>
  <si>
    <t>COLUMN 1 NUMBER -Cultural Arts</t>
  </si>
  <si>
    <t>COLUMN 1 NUMBER -Other Extracurricular</t>
  </si>
  <si>
    <t>COLUMN 1 NUMBER -Awards to Targeted Groups</t>
  </si>
  <si>
    <t>COLUMN 1 NUMBER -Total</t>
  </si>
  <si>
    <t xml:space="preserve">COLUMN 3 FNCL NEED NUMBER -Academic Merit                 </t>
  </si>
  <si>
    <t xml:space="preserve">COLUMN 3 FNCL NEED NUMBER -Athletics                           </t>
  </si>
  <si>
    <t>COLUMN 3 FNCL NEED NUMBER -Public Service</t>
  </si>
  <si>
    <t>COLUMN 3 FNCL NEED NUMBER -Cultural Arts</t>
  </si>
  <si>
    <t>COLUMN 3 FNCL NEED NUMBER -Other Extracurricular</t>
  </si>
  <si>
    <t>COLUMN 3 FNCL NEED NUMBER -Awards to Targeted Groups</t>
  </si>
  <si>
    <t>COLUMN 3 FNCL NEED NUMBER -Total</t>
  </si>
  <si>
    <t xml:space="preserve">COLUMN 4 FNCL NEED AMOUNT -Academic Merit                 </t>
  </si>
  <si>
    <t xml:space="preserve">COLUMN 4 FNCL NEED AMOUNT -Athletics                           </t>
  </si>
  <si>
    <t>COLUMN 4 FNCL NEED AMOUNT -Public Service</t>
  </si>
  <si>
    <t>COLUMN 4 FNCL NEED AMOUNT -Cultural Arts</t>
  </si>
  <si>
    <t>COLUMN 4 FNCL NEED AMOUNT -Other Extracurricular</t>
  </si>
  <si>
    <t>COLUMN 4 FNCL NEED AMOUNT -Awards to Targeted Groups</t>
  </si>
  <si>
    <t>COLUMN 4 FNCL NEED AMOUNT -Total</t>
  </si>
  <si>
    <t>Targeted Gender/Minority Population</t>
  </si>
  <si>
    <t>2a.</t>
  </si>
  <si>
    <t>2b.</t>
  </si>
  <si>
    <t>2c.</t>
  </si>
  <si>
    <t>Part-time Students</t>
  </si>
  <si>
    <t xml:space="preserve">Full-time Students    </t>
  </si>
  <si>
    <t>3a.</t>
  </si>
  <si>
    <t>Academic Merit</t>
  </si>
  <si>
    <t xml:space="preserve">Other purposes* </t>
  </si>
  <si>
    <t>3b.</t>
  </si>
  <si>
    <t>3c.</t>
  </si>
  <si>
    <t>NEED BASED NUMBER Part-time Students</t>
  </si>
  <si>
    <t xml:space="preserve">NEED BASED NUMBER Full-time Students    </t>
  </si>
  <si>
    <t>NEED BASED NUMBER Totals</t>
  </si>
  <si>
    <t>NEED BASED AMOUNT Part-time Students</t>
  </si>
  <si>
    <t xml:space="preserve">NEED BASED AMOUNT Full-time Students    </t>
  </si>
  <si>
    <t>NEED BASED AMOUNT Totals</t>
  </si>
  <si>
    <t>3C.</t>
  </si>
  <si>
    <t>REMAINING NUMBER Academic Merit</t>
  </si>
  <si>
    <t xml:space="preserve">REMAINING NUMBER Other purposes* </t>
  </si>
  <si>
    <t>REMAINING NUMBER Total</t>
  </si>
  <si>
    <t>REMAINING AMOUNT Academic Merit</t>
  </si>
  <si>
    <t xml:space="preserve">REMAINING AMOUNT Other purposes* </t>
  </si>
  <si>
    <t>REMAINING AMOUNT Total</t>
  </si>
  <si>
    <t>REMAINING FNCL NEED NUMBER Academic Merit</t>
  </si>
  <si>
    <t xml:space="preserve">REMAINING FNCL NEED NUMBER Other purposes* </t>
  </si>
  <si>
    <t>REMAINING FNCL NEED NUMBER Total</t>
  </si>
  <si>
    <t>REMAINING FNCL NEED AMOUNT Academic Merit</t>
  </si>
  <si>
    <t xml:space="preserve">REMAINING FNCL NEED AMOUNT Other purposes* </t>
  </si>
  <si>
    <t>REMAINING FNCL NEED AMOUNT Total</t>
  </si>
  <si>
    <t>Total Collections per Part II</t>
  </si>
  <si>
    <t>Collections</t>
  </si>
  <si>
    <t>Total Collections</t>
  </si>
  <si>
    <t>75% of Remaining Collections (Item 2.)</t>
  </si>
  <si>
    <t>Eastern Florida State College</t>
  </si>
  <si>
    <t>Lake-Sumter State College</t>
  </si>
  <si>
    <t>South Florida State College</t>
  </si>
  <si>
    <t>THIS TAB INVOLVES NO DATA ENTRY. IT HAS BEEN INCLUDED FOR YOUR REFERENCE.</t>
  </si>
  <si>
    <t>OUT-OF-STATE FEES - DEV ED</t>
  </si>
  <si>
    <t>TUITION - DEV ED</t>
  </si>
  <si>
    <t>2013 NWF</t>
  </si>
  <si>
    <t>2013 WF</t>
  </si>
  <si>
    <t>equitably as required by 1000.05(3)(d) and 1009.25(2).</t>
  </si>
  <si>
    <t>THIS TAB INVOLVES NO DATA ENTRY. IT IS A SUMMARY OF INFORMATION SUMBITTED IN THE 2014 AFR - SCHEDULE ACCOUNTS BY GL.</t>
  </si>
  <si>
    <t>D15</t>
  </si>
  <si>
    <t xml:space="preserve">TF Report </t>
  </si>
  <si>
    <t>D16</t>
  </si>
  <si>
    <t>D19</t>
  </si>
  <si>
    <t>D20</t>
  </si>
  <si>
    <t>D17</t>
  </si>
  <si>
    <t>D7</t>
  </si>
  <si>
    <t>D6</t>
  </si>
  <si>
    <t>D10</t>
  </si>
  <si>
    <t>D11</t>
  </si>
  <si>
    <t>D8</t>
  </si>
  <si>
    <t>D18</t>
  </si>
  <si>
    <t>D9</t>
  </si>
  <si>
    <t>H204 (or M204 if w/other fees)</t>
  </si>
  <si>
    <t xml:space="preserve">Academic Merit                 </t>
  </si>
  <si>
    <t>Part I.  Student Financial Aid Fee - Workforce Development Education</t>
  </si>
  <si>
    <t>Part II.  Student Financial Aid Fee - Non-Workforce</t>
  </si>
  <si>
    <t>SumOfActual1314</t>
  </si>
  <si>
    <t>H204</t>
  </si>
  <si>
    <t>75% (at minimum) of the remaining funds must be used to provide financial aid based on absolute need.</t>
  </si>
  <si>
    <t>Florida Southwestern State College</t>
  </si>
  <si>
    <t>H212 (or M212 if w/other fees)</t>
  </si>
  <si>
    <t>H212</t>
  </si>
  <si>
    <t>D212 (if anything)</t>
  </si>
  <si>
    <t>D478</t>
  </si>
  <si>
    <t>THIS TAB INVOLVES NO DATA ENTRY. IT IS A SUMMARY OF INFORMATION SUMBITTED IN THE 2015 AFR - SCHEDULE ACCOUNTS BY GL.</t>
  </si>
  <si>
    <t>SumOfActual1415</t>
  </si>
  <si>
    <t>2014 NWF</t>
  </si>
  <si>
    <t>2014 WF</t>
  </si>
  <si>
    <t>Full Cost of Instruction (Repeat Course Fee) - Baccalaureate (GL Code 40263)</t>
  </si>
  <si>
    <t>Full Cost of Instruction (Repeat Course Fee) - A &amp; P (GL Code 40261)</t>
  </si>
  <si>
    <t>Full Cost of Instruction (Repeat Course Fee) - PSV (GL Code 40262)</t>
  </si>
  <si>
    <t>Full Cost of Instruction (Repeat Course Fee) - Dev. Ed. (GL Code 40265)</t>
  </si>
  <si>
    <t>Full Cost of Instruction (Repeat Course Fee) - EPI (GL Code 40266)</t>
  </si>
  <si>
    <t>D34</t>
  </si>
  <si>
    <t>D32</t>
  </si>
  <si>
    <t>D33</t>
  </si>
  <si>
    <t>D36</t>
  </si>
  <si>
    <t>D37</t>
  </si>
  <si>
    <t>Total Financial Aid Fees collected for Career and Applied Technology and Continuing Workforce Education</t>
  </si>
  <si>
    <t>Pasco-Hernando State College</t>
  </si>
  <si>
    <t>-</t>
  </si>
  <si>
    <t>2013-14 Financial Aid Fee Report LOG</t>
  </si>
  <si>
    <t xml:space="preserve">Per Teresa, the $45,773 should not have been recorded here because it was not transferred from current to scholarship fund for financial aid fee purposes. It was a transfer to cover the 25% match on federal work study.  See "response" tab on the 2013-14 Financial Aid Fee Report LOG (link below): </t>
  </si>
  <si>
    <t>2015 NWF</t>
  </si>
  <si>
    <t>2015 WF</t>
  </si>
  <si>
    <t>determined by the institution; or who are identified as members of a targeted gender or ethnic minority population. The financial</t>
  </si>
  <si>
    <t>demonstrate academic merit; who participate in athletics, public service, cultural arts, and other extracurricular programs as</t>
  </si>
  <si>
    <t>distributed equitably as required by s. 1000.05(3)(d). A minimum of 75 percent of the balance of these funds for new awards shall</t>
  </si>
  <si>
    <t>and other purposes approved by the boards of trustees. Such other purposes shall include the payment of child care fees for students</t>
  </si>
  <si>
    <t>with financial need. The State Board of Education shall develop criteria for making financial aid awards. Each college shall report annually</t>
  </si>
  <si>
    <t>to the Department of Education on the revenue collected pursuant to this paragraph, the amount carried forward, the criteria used to</t>
  </si>
  <si>
    <t>make awards, the amount and number of awards for each criterion, and a delineation of the distribution of such awards.</t>
  </si>
  <si>
    <t>The report shall include an assessment by category of the financial need of every student who receives an award, regardless of the purpose</t>
  </si>
  <si>
    <t>for which the award is received. Awards that are based on financial need shall be distributed in accordance with a nationally</t>
  </si>
  <si>
    <t>recognized system of need analysis approved by the State Board of Education. An award for academic merit requires</t>
  </si>
  <si>
    <t>a minimum overall grade point average of 3.0 on a 4.0 scale or the equivalent for both initial receipt of the award and renewal of the award.</t>
  </si>
  <si>
    <t>Total fees brought forward from prior years</t>
  </si>
  <si>
    <t xml:space="preserve"> Other earnings.</t>
  </si>
  <si>
    <t>THIS TAB INVOLVES NO DATA ENTRY. IT IS A SUMMARY OF INFORMATION SUMBITTED IN THE 2016 AFR - TUITION AND FEE AND ACCOUNTS BY GL CODE REPORTS.</t>
  </si>
  <si>
    <t>H217</t>
  </si>
  <si>
    <t>D217 (if anything)</t>
  </si>
  <si>
    <t>D487</t>
  </si>
  <si>
    <t>2016 NWF</t>
  </si>
  <si>
    <t>2016 WF</t>
  </si>
  <si>
    <t>** UPDATED WITH CURRENT INFORMATION 5.17.17 **</t>
  </si>
  <si>
    <t>H217 (or M217 if w/other fees)</t>
  </si>
  <si>
    <t>2017 NWF</t>
  </si>
  <si>
    <t>THIS TAB INVOLVES NO DATA ENTRY. IT IS A SUMMARY OF INFORMATION SUMBITTED IN THE 2018 AFR - TUITION AND FEE AND ACCOUNTS BY GL CODE REPORTS.</t>
  </si>
  <si>
    <t>D225 (if anything)</t>
  </si>
  <si>
    <t>D498</t>
  </si>
  <si>
    <t>2018 NWF</t>
  </si>
  <si>
    <t>2018 WF</t>
  </si>
  <si>
    <t>2017 WF</t>
  </si>
  <si>
    <t>** UPDATED WITH CURRENT INFORMATION 7.16.18 **</t>
  </si>
  <si>
    <t>H225</t>
  </si>
  <si>
    <t>H225 (or M225 if w/other fees)</t>
  </si>
  <si>
    <t>** UPDATED WITH CURRENT INFORMATION 9.5.19**</t>
  </si>
  <si>
    <t>D223 (if anything)</t>
  </si>
  <si>
    <t>H223</t>
  </si>
  <si>
    <t>H223 (or M223 if w/other fees)</t>
  </si>
  <si>
    <t>D499</t>
  </si>
  <si>
    <t>2019 NWF</t>
  </si>
  <si>
    <t>2019 WF</t>
  </si>
  <si>
    <t>The College of the Florida Keys</t>
  </si>
  <si>
    <t>North Florida College</t>
  </si>
  <si>
    <t>** UPDATED WITH CURRENT INFORMATION 10.05.20**</t>
  </si>
  <si>
    <t>THIS TAB INVOLVES NO DATA ENTRY. IT IS A SUMMARY OF INFORMATION SUMBITTED IN THE 2019-20 AFR - TUITION AND FEE AND ACCOUNTS BY GL CODE REPORTS.</t>
  </si>
  <si>
    <t>THIS TAB INVOLVES NO DATA ENTRY. IT IS A SUMMARY OF INFORMATION SUMBITTED IN THE 2020-21 AFR - TUITION AND FEE AND ACCOUNTS BY GL CODE REPORTS.</t>
  </si>
  <si>
    <t>2020 NWF</t>
  </si>
  <si>
    <t>2020 WF</t>
  </si>
  <si>
    <t>** UPDATED WITH CURRENT INFORMATION  by YPH 09/17/21**</t>
  </si>
  <si>
    <t>THIS TAB INVOLVES NO DATA ENTRY. IT IS A SUMMARY OF INFORMATION SUMBITTED IN THE 2021-22 AFR - TUITION AND FEE AND ACCOUNTS BY GL CODE REPORTS.</t>
  </si>
  <si>
    <t>2021 NWF</t>
  </si>
  <si>
    <t>2021 WF</t>
  </si>
  <si>
    <t>** UPDATED WITH CURRENT INFORMATION  by YPH **</t>
  </si>
  <si>
    <t>D503</t>
  </si>
  <si>
    <t>H227</t>
  </si>
  <si>
    <t>D227 (if anything)</t>
  </si>
  <si>
    <t>D35</t>
  </si>
  <si>
    <t>Full Cost of Instruction (Repeat Course Fee) - PSAV(GL Code 40264)</t>
  </si>
  <si>
    <t>(GL Codes 40130,40264 &amp; 40330)</t>
  </si>
  <si>
    <t>For the 2022-23 Fiscal Year</t>
  </si>
  <si>
    <t>Total funds disbursed in 2022-23</t>
  </si>
  <si>
    <t>GL Code 408XX Balance per 2023 AFR</t>
  </si>
  <si>
    <t>THIS TAB INVOLVES NO DATA ENTRY. IT IS A SUMMARY OF INFORMATION SUMBITTED IN THE 2022-23 AFR - TUITION AND FEE AND ACCOUNTS BY GL CODE REPORTS.</t>
  </si>
  <si>
    <t>2022 NWF</t>
  </si>
  <si>
    <t>2022 WF</t>
  </si>
  <si>
    <t>Full Cost of Instruction (Repeat Course Fee) - (GL Code 40260)</t>
  </si>
  <si>
    <t>D31</t>
  </si>
  <si>
    <t>H191 (or M191 if w/other fees) or D39</t>
  </si>
  <si>
    <t>H191</t>
  </si>
  <si>
    <t>D191 (if anything)</t>
  </si>
  <si>
    <t>(GL Codes 40101, 40110, 40120, 40150,40160, 40260,40301, 40310, 40320, 40350, &amp; 40360)</t>
  </si>
  <si>
    <t>** UPDATED WITH CURRENT INFORMATION  9/19/2023 by YPH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</si>
</sst>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dd/yy"/>
    <numFmt numFmtId="165" formatCode=";;;"/>
    <numFmt numFmtId="166" formatCode="_(* #,##0.00_);_(* \(#,##0.00\)"/>
    <numFmt numFmtId="167" formatCode="_(* #,##0_);_(* \(#,##0\)"/>
    <numFmt numFmtId="168" formatCode="_(* #,##0_);_(* \(#,##0\);_(* &quot;-&quot;??_);_(@_)"/>
  </numFmts>
  <fonts count="86">
    <font>
      <sz val="10"/>
      <name val="Arial"/>
    </font>
    <font>
      <sz val="11"/>
      <color theme="1"/>
      <name val="Calibri"/>
      <family val="2"/>
      <scheme val="minor"/>
    </font>
    <font>
      <sz val="10"/>
      <name val="Arial"/>
      <family val="2"/>
    </font>
    <font>
      <sz val="10"/>
      <color indexed="8"/>
      <name val="Arial"/>
      <family val="2"/>
    </font>
    <font>
      <sz val="10"/>
      <color indexed="8"/>
      <name val="Tahoma"/>
      <family val="2"/>
    </font>
    <font>
      <sz val="11"/>
      <color indexed="8"/>
      <name val="Tahoma"/>
      <family val="2"/>
    </font>
    <font>
      <sz val="10"/>
      <name val="Tahoma"/>
      <family val="2"/>
    </font>
    <font>
      <sz val="12"/>
      <color indexed="8"/>
      <name val="Tahoma"/>
      <family val="2"/>
    </font>
    <font>
      <sz val="12"/>
      <name val="Tahoma"/>
      <family val="2"/>
    </font>
    <font>
      <sz val="11"/>
      <name val="Tahoma"/>
      <family val="2"/>
    </font>
    <font>
      <b/>
      <sz val="12"/>
      <color indexed="8"/>
      <name val="Tahoma"/>
      <family val="2"/>
    </font>
    <font>
      <b/>
      <sz val="12"/>
      <name val="Tahoma"/>
      <family val="2"/>
    </font>
    <font>
      <b/>
      <u/>
      <sz val="12"/>
      <color indexed="8"/>
      <name val="Tahoma"/>
      <family val="2"/>
    </font>
    <font>
      <b/>
      <sz val="11"/>
      <color indexed="8"/>
      <name val="Tahoma"/>
      <family val="2"/>
    </font>
    <font>
      <b/>
      <u/>
      <sz val="11"/>
      <color indexed="8"/>
      <name val="Tahoma"/>
      <family val="2"/>
    </font>
    <font>
      <sz val="9"/>
      <color indexed="8"/>
      <name val="Tahoma"/>
      <family val="2"/>
    </font>
    <font>
      <b/>
      <sz val="10"/>
      <color indexed="8"/>
      <name val="Tahoma"/>
      <family val="2"/>
    </font>
    <font>
      <b/>
      <u/>
      <sz val="10"/>
      <color indexed="8"/>
      <name val="Tahoma"/>
      <family val="2"/>
    </font>
    <font>
      <b/>
      <sz val="10"/>
      <name val="Tahoma"/>
      <family val="2"/>
    </font>
    <font>
      <b/>
      <sz val="11"/>
      <name val="Tahoma"/>
      <family val="2"/>
    </font>
    <font>
      <b/>
      <u/>
      <sz val="12"/>
      <name val="Tahoma"/>
      <family val="2"/>
    </font>
    <font>
      <sz val="8"/>
      <color indexed="8"/>
      <name val="Tahoma"/>
      <family val="2"/>
    </font>
    <font>
      <sz val="8"/>
      <name val="Tahoma"/>
      <family val="2"/>
    </font>
    <font>
      <b/>
      <sz val="11"/>
      <color indexed="17"/>
      <name val="Tahoma"/>
      <family val="2"/>
    </font>
    <font>
      <sz val="11"/>
      <color indexed="17"/>
      <name val="Tahoma"/>
      <family val="2"/>
    </font>
    <font>
      <i/>
      <sz val="8"/>
      <color indexed="8"/>
      <name val="Tahoma"/>
      <family val="2"/>
    </font>
    <font>
      <b/>
      <sz val="14"/>
      <color indexed="8"/>
      <name val="Tahoma"/>
      <family val="2"/>
    </font>
    <font>
      <b/>
      <u/>
      <sz val="11"/>
      <name val="Tahoma"/>
      <family val="2"/>
    </font>
    <font>
      <sz val="11"/>
      <color rgb="FF006100"/>
      <name val="Calibri"/>
      <family val="2"/>
      <scheme val="minor"/>
    </font>
    <font>
      <sz val="9"/>
      <name val="Calibri"/>
      <family val="2"/>
      <scheme val="minor"/>
    </font>
    <font>
      <sz val="14"/>
      <name val="Tahoma"/>
      <family val="2"/>
    </font>
    <font>
      <b/>
      <sz val="10"/>
      <color rgb="FFFF0000"/>
      <name val="Tahoma"/>
      <family val="2"/>
    </font>
    <font>
      <b/>
      <u/>
      <sz val="11"/>
      <color rgb="FFFF0000"/>
      <name val="Tahoma"/>
      <family val="2"/>
    </font>
    <font>
      <sz val="8"/>
      <name val="Arial"/>
      <family val="2"/>
    </font>
    <font>
      <i/>
      <sz val="10"/>
      <color theme="3" tint="0.39997558519241921"/>
      <name val="Tahoma"/>
      <family val="2"/>
    </font>
    <font>
      <b/>
      <sz val="10"/>
      <name val="Calibri"/>
      <family val="2"/>
      <scheme val="minor"/>
    </font>
    <font>
      <b/>
      <sz val="10"/>
      <color theme="1"/>
      <name val="Calibri"/>
      <family val="2"/>
      <scheme val="minor"/>
    </font>
    <font>
      <sz val="8.5"/>
      <color indexed="8"/>
      <name val="Tahoma"/>
      <family val="2"/>
    </font>
    <font>
      <b/>
      <sz val="9"/>
      <color indexed="8"/>
      <name val="Tahoma"/>
      <family val="2"/>
    </font>
    <font>
      <sz val="9"/>
      <color indexed="81"/>
      <name val="Tahoma"/>
      <family val="2"/>
    </font>
    <font>
      <b/>
      <sz val="9"/>
      <color indexed="81"/>
      <name val="Tahoma"/>
      <family val="2"/>
    </font>
    <font>
      <sz val="12"/>
      <name val="Arial"/>
      <family val="2"/>
    </font>
    <font>
      <u/>
      <sz val="10"/>
      <color theme="10"/>
      <name val="Arial"/>
      <family val="2"/>
    </font>
    <font>
      <b/>
      <sz val="10"/>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1"/>
      <color theme="10"/>
      <name val="Calibri"/>
      <family val="2"/>
      <scheme val="minor"/>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sz val="10"/>
      <name val="MS Sans Serif"/>
      <family val="2"/>
    </font>
    <font>
      <sz val="11"/>
      <color indexed="8"/>
      <name val="Calibri"/>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sz val="14"/>
      <color indexed="12"/>
      <name val="Arial"/>
      <family val="2"/>
    </font>
    <font>
      <sz val="8"/>
      <color indexed="62"/>
      <name val="Arial"/>
      <family val="2"/>
    </font>
    <font>
      <sz val="8"/>
      <color indexed="52"/>
      <name val="Arial"/>
      <family val="2"/>
    </font>
    <font>
      <sz val="8"/>
      <color indexed="60"/>
      <name val="Arial"/>
      <family val="2"/>
    </font>
    <font>
      <sz val="14"/>
      <name val="Arial"/>
      <family val="2"/>
    </font>
    <font>
      <sz val="12"/>
      <name val="Arial MT"/>
    </font>
    <font>
      <b/>
      <sz val="8"/>
      <color indexed="63"/>
      <name val="Arial"/>
      <family val="2"/>
    </font>
    <font>
      <b/>
      <sz val="18"/>
      <color indexed="56"/>
      <name val="Cambria"/>
      <family val="2"/>
    </font>
    <font>
      <b/>
      <sz val="8"/>
      <color indexed="8"/>
      <name val="Arial"/>
      <family val="2"/>
    </font>
    <font>
      <sz val="8"/>
      <color indexed="10"/>
      <name val="Arial"/>
      <family val="2"/>
    </font>
    <font>
      <b/>
      <sz val="18"/>
      <color theme="3"/>
      <name val="Cambria"/>
      <family val="2"/>
      <scheme val="major"/>
    </font>
    <font>
      <b/>
      <sz val="11"/>
      <color rgb="FFC00000"/>
      <name val="Tahoma"/>
      <family val="2"/>
    </font>
    <font>
      <sz val="11"/>
      <color rgb="FFC00000"/>
      <name val="Tahoma"/>
      <family val="2"/>
    </font>
    <font>
      <i/>
      <sz val="10"/>
      <color rgb="FFC00000"/>
      <name val="Tahoma"/>
      <family val="2"/>
    </font>
  </fonts>
  <fills count="64">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CCECFF"/>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0"/>
      </patternFill>
    </fill>
  </fills>
  <borders count="83">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7657">
    <xf numFmtId="0" fontId="0" fillId="0" borderId="0"/>
    <xf numFmtId="43" fontId="2" fillId="0" borderId="0" applyFont="0" applyFill="0" applyBorder="0" applyAlignment="0" applyProtection="0"/>
    <xf numFmtId="44" fontId="2" fillId="0" borderId="0" applyFont="0" applyFill="0" applyBorder="0" applyAlignment="0" applyProtection="0"/>
    <xf numFmtId="0" fontId="28" fillId="3" borderId="0" applyNumberFormat="0" applyBorder="0" applyAlignment="0" applyProtection="0"/>
    <xf numFmtId="0" fontId="3" fillId="0" borderId="0"/>
    <xf numFmtId="0" fontId="3" fillId="0" borderId="0"/>
    <xf numFmtId="9" fontId="2" fillId="0" borderId="0" applyFont="0" applyFill="0" applyBorder="0" applyAlignment="0" applyProtection="0"/>
    <xf numFmtId="0" fontId="41" fillId="0" borderId="0"/>
    <xf numFmtId="0" fontId="42" fillId="0" borderId="0" applyNumberFormat="0" applyFill="0" applyBorder="0" applyAlignment="0" applyProtection="0"/>
    <xf numFmtId="44" fontId="2" fillId="0" borderId="0" applyFont="0" applyFill="0" applyBorder="0" applyAlignment="0" applyProtection="0"/>
    <xf numFmtId="0" fontId="44" fillId="0" borderId="66" applyNumberFormat="0" applyFill="0" applyAlignment="0" applyProtection="0"/>
    <xf numFmtId="0" fontId="45" fillId="0" borderId="67" applyNumberFormat="0" applyFill="0" applyAlignment="0" applyProtection="0"/>
    <xf numFmtId="0" fontId="46" fillId="0" borderId="68" applyNumberFormat="0" applyFill="0" applyAlignment="0" applyProtection="0"/>
    <xf numFmtId="0" fontId="46" fillId="0" borderId="0" applyNumberFormat="0" applyFill="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9" fillId="13" borderId="69" applyNumberFormat="0" applyAlignment="0" applyProtection="0"/>
    <xf numFmtId="0" fontId="50" fillId="14" borderId="70" applyNumberFormat="0" applyAlignment="0" applyProtection="0"/>
    <xf numFmtId="0" fontId="51" fillId="14" borderId="69" applyNumberFormat="0" applyAlignment="0" applyProtection="0"/>
    <xf numFmtId="0" fontId="52" fillId="0" borderId="71" applyNumberFormat="0" applyFill="0" applyAlignment="0" applyProtection="0"/>
    <xf numFmtId="0" fontId="53" fillId="15" borderId="72"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4" applyNumberFormat="0" applyFill="0" applyAlignment="0" applyProtection="0"/>
    <xf numFmtId="0" fontId="5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57" fillId="40"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41" borderId="0" applyNumberFormat="0" applyBorder="0" applyAlignment="0" applyProtection="0"/>
    <xf numFmtId="0" fontId="1" fillId="18" borderId="0" applyNumberFormat="0" applyBorder="0" applyAlignment="0" applyProtection="0"/>
    <xf numFmtId="0" fontId="60" fillId="42" borderId="0" applyNumberFormat="0" applyBorder="0" applyAlignment="0" applyProtection="0"/>
    <xf numFmtId="0" fontId="1" fillId="22" borderId="0" applyNumberFormat="0" applyBorder="0" applyAlignment="0" applyProtection="0"/>
    <xf numFmtId="0" fontId="60" fillId="43" borderId="0" applyNumberFormat="0" applyBorder="0" applyAlignment="0" applyProtection="0"/>
    <xf numFmtId="0" fontId="1" fillId="26" borderId="0" applyNumberFormat="0" applyBorder="0" applyAlignment="0" applyProtection="0"/>
    <xf numFmtId="0" fontId="60" fillId="44" borderId="0" applyNumberFormat="0" applyBorder="0" applyAlignment="0" applyProtection="0"/>
    <xf numFmtId="0" fontId="1" fillId="30" borderId="0" applyNumberFormat="0" applyBorder="0" applyAlignment="0" applyProtection="0"/>
    <xf numFmtId="0" fontId="60" fillId="45" borderId="0" applyNumberFormat="0" applyBorder="0" applyAlignment="0" applyProtection="0"/>
    <xf numFmtId="0" fontId="1" fillId="34" borderId="0" applyNumberFormat="0" applyBorder="0" applyAlignment="0" applyProtection="0"/>
    <xf numFmtId="0" fontId="60" fillId="46" borderId="0" applyNumberFormat="0" applyBorder="0" applyAlignment="0" applyProtection="0"/>
    <xf numFmtId="0" fontId="1" fillId="38" borderId="0" applyNumberFormat="0" applyBorder="0" applyAlignment="0" applyProtection="0"/>
    <xf numFmtId="0" fontId="60" fillId="47" borderId="0" applyNumberFormat="0" applyBorder="0" applyAlignment="0" applyProtection="0"/>
    <xf numFmtId="0" fontId="1" fillId="19" borderId="0" applyNumberFormat="0" applyBorder="0" applyAlignment="0" applyProtection="0"/>
    <xf numFmtId="0" fontId="60" fillId="48" borderId="0" applyNumberFormat="0" applyBorder="0" applyAlignment="0" applyProtection="0"/>
    <xf numFmtId="0" fontId="1" fillId="23" borderId="0" applyNumberFormat="0" applyBorder="0" applyAlignment="0" applyProtection="0"/>
    <xf numFmtId="0" fontId="60" fillId="49" borderId="0" applyNumberFormat="0" applyBorder="0" applyAlignment="0" applyProtection="0"/>
    <xf numFmtId="0" fontId="1" fillId="27" borderId="0" applyNumberFormat="0" applyBorder="0" applyAlignment="0" applyProtection="0"/>
    <xf numFmtId="0" fontId="60" fillId="44" borderId="0" applyNumberFormat="0" applyBorder="0" applyAlignment="0" applyProtection="0"/>
    <xf numFmtId="0" fontId="1" fillId="31" borderId="0" applyNumberFormat="0" applyBorder="0" applyAlignment="0" applyProtection="0"/>
    <xf numFmtId="0" fontId="60" fillId="47" borderId="0" applyNumberFormat="0" applyBorder="0" applyAlignment="0" applyProtection="0"/>
    <xf numFmtId="0" fontId="1" fillId="35" borderId="0" applyNumberFormat="0" applyBorder="0" applyAlignment="0" applyProtection="0"/>
    <xf numFmtId="0" fontId="60" fillId="50" borderId="0" applyNumberFormat="0" applyBorder="0" applyAlignment="0" applyProtection="0"/>
    <xf numFmtId="0" fontId="1" fillId="39" borderId="0" applyNumberFormat="0" applyBorder="0" applyAlignment="0" applyProtection="0"/>
    <xf numFmtId="0" fontId="61" fillId="51" borderId="0" applyNumberFormat="0" applyBorder="0" applyAlignment="0" applyProtection="0"/>
    <xf numFmtId="0" fontId="61" fillId="48" borderId="0" applyNumberFormat="0" applyBorder="0" applyAlignment="0" applyProtection="0"/>
    <xf numFmtId="0" fontId="61" fillId="49"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1" fillId="57"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8" borderId="0" applyNumberFormat="0" applyBorder="0" applyAlignment="0" applyProtection="0"/>
    <xf numFmtId="0" fontId="62" fillId="42" borderId="0" applyNumberFormat="0" applyBorder="0" applyAlignment="0" applyProtection="0"/>
    <xf numFmtId="0" fontId="63" fillId="59" borderId="75" applyNumberFormat="0" applyAlignment="0" applyProtection="0"/>
    <xf numFmtId="0" fontId="63" fillId="59" borderId="75" applyNumberFormat="0" applyAlignment="0" applyProtection="0"/>
    <xf numFmtId="0" fontId="64" fillId="60" borderId="76"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66" fillId="0" borderId="0" applyFont="0" applyFill="0" applyBorder="0" applyAlignment="0" applyProtection="0"/>
    <xf numFmtId="43" fontId="2" fillId="0" borderId="0" applyFont="0" applyFill="0" applyBorder="0" applyAlignment="0" applyProtection="0"/>
    <xf numFmtId="44" fontId="66" fillId="0" borderId="0" applyFont="0" applyFill="0" applyBorder="0" applyAlignment="0" applyProtection="0"/>
    <xf numFmtId="44" fontId="2" fillId="0" borderId="0" applyFont="0" applyFill="0" applyBorder="0" applyAlignment="0" applyProtection="0"/>
    <xf numFmtId="44" fontId="65" fillId="0" borderId="0" applyFont="0" applyFill="0" applyBorder="0" applyAlignment="0" applyProtection="0"/>
    <xf numFmtId="44" fontId="1" fillId="0" borderId="0" applyFont="0" applyFill="0" applyBorder="0" applyAlignment="0" applyProtection="0"/>
    <xf numFmtId="44" fontId="66" fillId="0" borderId="0" applyFont="0" applyFill="0" applyBorder="0" applyAlignment="0" applyProtection="0"/>
    <xf numFmtId="0" fontId="67" fillId="0" borderId="0" applyNumberFormat="0" applyFill="0" applyBorder="0" applyAlignment="0" applyProtection="0"/>
    <xf numFmtId="0" fontId="68" fillId="43" borderId="0" applyNumberFormat="0" applyBorder="0" applyAlignment="0" applyProtection="0"/>
    <xf numFmtId="0" fontId="69" fillId="0" borderId="77" applyNumberFormat="0" applyFill="0" applyAlignment="0" applyProtection="0"/>
    <xf numFmtId="0" fontId="70" fillId="0" borderId="78" applyNumberFormat="0" applyFill="0" applyAlignment="0" applyProtection="0"/>
    <xf numFmtId="0" fontId="71" fillId="0" borderId="79"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73" fillId="46" borderId="75" applyNumberFormat="0" applyAlignment="0" applyProtection="0"/>
    <xf numFmtId="0" fontId="73" fillId="46" borderId="75" applyNumberFormat="0" applyAlignment="0" applyProtection="0"/>
    <xf numFmtId="0" fontId="74" fillId="0" borderId="80" applyNumberFormat="0" applyFill="0" applyAlignment="0" applyProtection="0"/>
    <xf numFmtId="0" fontId="75" fillId="61" borderId="0" applyNumberFormat="0" applyBorder="0" applyAlignment="0" applyProtection="0"/>
    <xf numFmtId="0" fontId="2" fillId="0" borderId="0"/>
    <xf numFmtId="0" fontId="2" fillId="0" borderId="0"/>
    <xf numFmtId="0" fontId="76" fillId="0" borderId="0"/>
    <xf numFmtId="0" fontId="1" fillId="0" borderId="0"/>
    <xf numFmtId="0" fontId="76" fillId="0" borderId="0"/>
    <xf numFmtId="0" fontId="1"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76" fillId="0" borderId="0"/>
    <xf numFmtId="0" fontId="65" fillId="0" borderId="0"/>
    <xf numFmtId="0" fontId="76" fillId="0" borderId="0"/>
    <xf numFmtId="0" fontId="1" fillId="0" borderId="0"/>
    <xf numFmtId="0" fontId="76" fillId="0" borderId="0"/>
    <xf numFmtId="0" fontId="76" fillId="0" borderId="0"/>
    <xf numFmtId="0" fontId="76" fillId="0" borderId="0"/>
    <xf numFmtId="0" fontId="41" fillId="0" borderId="0"/>
    <xf numFmtId="0" fontId="77" fillId="0" borderId="0"/>
    <xf numFmtId="0" fontId="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76" fillId="0" borderId="0"/>
    <xf numFmtId="0" fontId="2" fillId="0" borderId="0"/>
    <xf numFmtId="0" fontId="1" fillId="0" borderId="0"/>
    <xf numFmtId="0" fontId="76" fillId="0" borderId="0"/>
    <xf numFmtId="0" fontId="2" fillId="0" borderId="0"/>
    <xf numFmtId="0" fontId="1" fillId="0" borderId="0"/>
    <xf numFmtId="0" fontId="76" fillId="0" borderId="0"/>
    <xf numFmtId="0" fontId="2"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76" fillId="0" borderId="0"/>
    <xf numFmtId="0" fontId="1" fillId="0" borderId="0"/>
    <xf numFmtId="0" fontId="2" fillId="0" borderId="0"/>
    <xf numFmtId="0" fontId="76" fillId="0" borderId="0"/>
    <xf numFmtId="0" fontId="1" fillId="0" borderId="0"/>
    <xf numFmtId="0" fontId="77" fillId="0" borderId="0"/>
    <xf numFmtId="0" fontId="76" fillId="0" borderId="0"/>
    <xf numFmtId="0" fontId="2" fillId="0" borderId="0"/>
    <xf numFmtId="0" fontId="77" fillId="0" borderId="0"/>
    <xf numFmtId="0" fontId="2" fillId="0" borderId="0"/>
    <xf numFmtId="0" fontId="65" fillId="0" borderId="0"/>
    <xf numFmtId="0" fontId="41" fillId="0" borderId="0"/>
    <xf numFmtId="0" fontId="1" fillId="0" borderId="0"/>
    <xf numFmtId="0" fontId="1" fillId="0" borderId="0"/>
    <xf numFmtId="0" fontId="41" fillId="0" borderId="0"/>
    <xf numFmtId="0" fontId="58" fillId="0" borderId="0"/>
    <xf numFmtId="0" fontId="1" fillId="0" borderId="0"/>
    <xf numFmtId="0" fontId="77" fillId="0" borderId="0"/>
    <xf numFmtId="0" fontId="2" fillId="62" borderId="1" applyNumberFormat="0" applyFont="0" applyAlignment="0" applyProtection="0"/>
    <xf numFmtId="0" fontId="1" fillId="16" borderId="73"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1" fillId="16" borderId="73" applyNumberFormat="0" applyFont="0" applyAlignment="0" applyProtection="0"/>
    <xf numFmtId="0" fontId="78" fillId="59" borderId="81" applyNumberFormat="0" applyAlignment="0" applyProtection="0"/>
    <xf numFmtId="0" fontId="78" fillId="59" borderId="81" applyNumberFormat="0" applyAlignment="0" applyProtection="0"/>
    <xf numFmtId="9" fontId="65" fillId="0" borderId="0" applyFont="0" applyFill="0" applyBorder="0" applyAlignment="0" applyProtection="0"/>
    <xf numFmtId="0" fontId="79" fillId="0" borderId="0" applyNumberFormat="0" applyFill="0" applyBorder="0" applyAlignment="0" applyProtection="0"/>
    <xf numFmtId="0" fontId="80" fillId="0" borderId="82" applyNumberFormat="0" applyFill="0" applyAlignment="0" applyProtection="0"/>
    <xf numFmtId="0" fontId="80" fillId="0" borderId="82" applyNumberFormat="0" applyFill="0" applyAlignment="0" applyProtection="0"/>
    <xf numFmtId="0" fontId="81" fillId="0" borderId="0" applyNumberFormat="0" applyFill="0" applyBorder="0" applyAlignment="0" applyProtection="0"/>
    <xf numFmtId="0" fontId="41" fillId="0" borderId="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2" fillId="0" borderId="0" applyNumberFormat="0" applyFill="0" applyBorder="0" applyAlignment="0" applyProtection="0">
      <alignment vertical="top"/>
      <protection locked="0"/>
    </xf>
    <xf numFmtId="0" fontId="42" fillId="0" borderId="0" applyNumberFormat="0" applyFill="0" applyBorder="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41" fillId="0" borderId="0"/>
    <xf numFmtId="0" fontId="1" fillId="0" borderId="0"/>
    <xf numFmtId="0" fontId="76" fillId="0" borderId="0"/>
    <xf numFmtId="0" fontId="76" fillId="0" borderId="0"/>
    <xf numFmtId="0" fontId="76" fillId="0" borderId="0"/>
    <xf numFmtId="0" fontId="41" fillId="0" borderId="0"/>
    <xf numFmtId="0" fontId="2" fillId="0" borderId="0"/>
    <xf numFmtId="0" fontId="41" fillId="0" borderId="0"/>
    <xf numFmtId="0" fontId="76" fillId="0" borderId="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9" fontId="65" fillId="0" borderId="0" applyFont="0" applyFill="0" applyBorder="0" applyAlignment="0" applyProtection="0"/>
    <xf numFmtId="9" fontId="2" fillId="0" borderId="0" applyFont="0" applyFill="0" applyBorder="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43" fontId="2" fillId="0" borderId="0" applyFont="0" applyFill="0" applyBorder="0" applyAlignment="0" applyProtection="0"/>
    <xf numFmtId="0" fontId="2" fillId="0" borderId="0"/>
    <xf numFmtId="0" fontId="82" fillId="0" borderId="0" applyNumberFormat="0" applyFill="0" applyBorder="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1" fillId="16" borderId="73"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3" fillId="46"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63" fillId="59" borderId="75" applyNumberFormat="0" applyAlignment="0" applyProtection="0"/>
    <xf numFmtId="0" fontId="63" fillId="59"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78" fillId="59" borderId="81" applyNumberForma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63" fillId="59" borderId="75" applyNumberFormat="0" applyAlignment="0" applyProtection="0"/>
    <xf numFmtId="0" fontId="73" fillId="46" borderId="75" applyNumberFormat="0" applyAlignment="0" applyProtection="0"/>
    <xf numFmtId="0" fontId="2" fillId="62" borderId="1" applyNumberFormat="0" applyFont="0" applyAlignment="0" applyProtection="0"/>
    <xf numFmtId="0" fontId="78" fillId="59" borderId="81" applyNumberFormat="0" applyAlignment="0" applyProtection="0"/>
    <xf numFmtId="0" fontId="80" fillId="0" borderId="82" applyNumberFormat="0" applyFill="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3" fillId="46" borderId="75" applyNumberFormat="0" applyAlignment="0" applyProtection="0"/>
    <xf numFmtId="0" fontId="80" fillId="0" borderId="82" applyNumberFormat="0" applyFill="0" applyAlignment="0" applyProtection="0"/>
    <xf numFmtId="0" fontId="73" fillId="46"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2" fillId="62" borderId="1" applyNumberFormat="0" applyFont="0" applyAlignment="0" applyProtection="0"/>
    <xf numFmtId="0" fontId="2" fillId="62" borderId="1" applyNumberFormat="0" applyFon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78" fillId="59" borderId="81" applyNumberFormat="0" applyAlignment="0" applyProtection="0"/>
    <xf numFmtId="0" fontId="2" fillId="62" borderId="1" applyNumberFormat="0" applyFont="0" applyAlignment="0" applyProtection="0"/>
    <xf numFmtId="0" fontId="2" fillId="62" borderId="1" applyNumberFormat="0" applyFont="0" applyAlignment="0" applyProtection="0"/>
    <xf numFmtId="0" fontId="63" fillId="59" borderId="75" applyNumberFormat="0" applyAlignment="0" applyProtection="0"/>
    <xf numFmtId="0" fontId="2" fillId="62" borderId="1" applyNumberFormat="0" applyFont="0" applyAlignment="0" applyProtection="0"/>
    <xf numFmtId="0" fontId="80" fillId="0" borderId="82" applyNumberFormat="0" applyFill="0" applyAlignment="0" applyProtection="0"/>
    <xf numFmtId="0" fontId="78" fillId="59" borderId="81" applyNumberFormat="0" applyAlignment="0" applyProtection="0"/>
    <xf numFmtId="0" fontId="73" fillId="46" borderId="75" applyNumberFormat="0" applyAlignment="0" applyProtection="0"/>
    <xf numFmtId="0" fontId="63" fillId="59" borderId="75" applyNumberFormat="0" applyAlignment="0" applyProtection="0"/>
    <xf numFmtId="0" fontId="78" fillId="59" borderId="81" applyNumberFormat="0" applyAlignment="0" applyProtection="0"/>
    <xf numFmtId="0" fontId="80" fillId="0" borderId="82" applyNumberFormat="0" applyFill="0" applyAlignment="0" applyProtection="0"/>
    <xf numFmtId="0" fontId="80" fillId="0" borderId="82" applyNumberFormat="0" applyFill="0" applyAlignment="0" applyProtection="0"/>
    <xf numFmtId="0" fontId="73" fillId="46" borderId="75" applyNumberFormat="0" applyAlignment="0" applyProtection="0"/>
    <xf numFmtId="0" fontId="73" fillId="46" borderId="75" applyNumberFormat="0" applyAlignment="0" applyProtection="0"/>
    <xf numFmtId="0" fontId="80" fillId="0" borderId="82" applyNumberFormat="0" applyFill="0" applyAlignment="0" applyProtection="0"/>
    <xf numFmtId="0" fontId="63" fillId="59" borderId="75" applyNumberFormat="0" applyAlignment="0" applyProtection="0"/>
    <xf numFmtId="0" fontId="80" fillId="0" borderId="82" applyNumberFormat="0" applyFill="0" applyAlignment="0" applyProtection="0"/>
    <xf numFmtId="0" fontId="78" fillId="59" borderId="81" applyNumberFormat="0" applyAlignment="0" applyProtection="0"/>
    <xf numFmtId="0" fontId="2" fillId="62" borderId="1" applyNumberFormat="0" applyFont="0" applyAlignment="0" applyProtection="0"/>
    <xf numFmtId="0" fontId="73" fillId="46" borderId="75" applyNumberFormat="0" applyAlignment="0" applyProtection="0"/>
    <xf numFmtId="0" fontId="63" fillId="59" borderId="75" applyNumberFormat="0" applyAlignment="0" applyProtection="0"/>
  </cellStyleXfs>
  <cellXfs count="338">
    <xf numFmtId="0" fontId="0" fillId="0" borderId="0" xfId="0"/>
    <xf numFmtId="0" fontId="5" fillId="0" borderId="0" xfId="0" applyFont="1"/>
    <xf numFmtId="0" fontId="6" fillId="0" borderId="0" xfId="0" applyFont="1"/>
    <xf numFmtId="3" fontId="4" fillId="0" borderId="0" xfId="0" applyNumberFormat="1" applyFont="1" applyAlignment="1">
      <alignment horizontal="center"/>
    </xf>
    <xf numFmtId="3" fontId="4" fillId="0" borderId="0" xfId="0" applyNumberFormat="1" applyFont="1"/>
    <xf numFmtId="164" fontId="4" fillId="0" borderId="0" xfId="0" applyNumberFormat="1" applyFont="1"/>
    <xf numFmtId="3" fontId="4" fillId="0" borderId="0" xfId="0" applyNumberFormat="1" applyFont="1" applyAlignment="1">
      <alignment horizontal="center" wrapText="1"/>
    </xf>
    <xf numFmtId="0" fontId="6" fillId="0" borderId="0" xfId="0" applyFont="1" applyAlignment="1">
      <alignment horizontal="center" wrapText="1"/>
    </xf>
    <xf numFmtId="0" fontId="6" fillId="0" borderId="0" xfId="0" applyFont="1" applyAlignment="1">
      <alignment horizontal="left"/>
    </xf>
    <xf numFmtId="165" fontId="4" fillId="0" borderId="0" xfId="0" applyNumberFormat="1" applyFont="1"/>
    <xf numFmtId="0" fontId="7" fillId="0" borderId="0" xfId="0" applyFont="1"/>
    <xf numFmtId="0" fontId="8" fillId="0" borderId="0" xfId="0" applyFont="1"/>
    <xf numFmtId="3" fontId="5" fillId="0" borderId="0" xfId="0" applyNumberFormat="1" applyFont="1" applyAlignment="1">
      <alignment horizontal="left" vertical="justify"/>
    </xf>
    <xf numFmtId="3" fontId="4" fillId="0" borderId="2" xfId="0" applyNumberFormat="1" applyFont="1" applyBorder="1" applyAlignment="1">
      <alignment horizontal="left" vertical="justify"/>
    </xf>
    <xf numFmtId="3" fontId="5" fillId="0" borderId="0" xfId="0" applyNumberFormat="1" applyFont="1"/>
    <xf numFmtId="0" fontId="6" fillId="0" borderId="7" xfId="0" applyFont="1" applyBorder="1" applyAlignment="1">
      <alignment horizontal="left"/>
    </xf>
    <xf numFmtId="1" fontId="10" fillId="0" borderId="0" xfId="0" applyNumberFormat="1" applyFont="1"/>
    <xf numFmtId="0" fontId="9" fillId="0" borderId="0" xfId="0" applyFont="1"/>
    <xf numFmtId="3" fontId="5" fillId="0" borderId="0" xfId="0" applyNumberFormat="1" applyFont="1" applyAlignment="1">
      <alignment horizontal="center"/>
    </xf>
    <xf numFmtId="0" fontId="4" fillId="0" borderId="0" xfId="0" applyFont="1"/>
    <xf numFmtId="1" fontId="4" fillId="0" borderId="0" xfId="0" applyNumberFormat="1" applyFont="1"/>
    <xf numFmtId="0" fontId="4" fillId="0" borderId="0" xfId="0" applyFont="1" applyAlignment="1">
      <alignment horizontal="center" wrapText="1"/>
    </xf>
    <xf numFmtId="3" fontId="4" fillId="0" borderId="8" xfId="0" applyNumberFormat="1" applyFont="1" applyBorder="1" applyAlignment="1">
      <alignment horizontal="center" wrapText="1"/>
    </xf>
    <xf numFmtId="3" fontId="4" fillId="0" borderId="5" xfId="0" applyNumberFormat="1" applyFont="1" applyBorder="1" applyAlignment="1">
      <alignment horizontal="center"/>
    </xf>
    <xf numFmtId="3" fontId="4" fillId="0" borderId="2" xfId="0" applyNumberFormat="1" applyFont="1" applyBorder="1"/>
    <xf numFmtId="164" fontId="4" fillId="0" borderId="2" xfId="0" applyNumberFormat="1" applyFont="1" applyBorder="1"/>
    <xf numFmtId="3" fontId="4" fillId="0" borderId="9" xfId="0" applyNumberFormat="1" applyFont="1" applyBorder="1"/>
    <xf numFmtId="3" fontId="4" fillId="0" borderId="10" xfId="0" applyNumberFormat="1" applyFont="1" applyBorder="1"/>
    <xf numFmtId="0" fontId="6" fillId="0" borderId="7" xfId="0" applyFont="1" applyBorder="1"/>
    <xf numFmtId="3" fontId="4" fillId="0" borderId="11" xfId="0" applyNumberFormat="1" applyFont="1" applyBorder="1"/>
    <xf numFmtId="3" fontId="4" fillId="0" borderId="7" xfId="0" applyNumberFormat="1" applyFont="1" applyBorder="1"/>
    <xf numFmtId="165" fontId="4" fillId="0" borderId="11" xfId="0" applyNumberFormat="1" applyFont="1" applyBorder="1"/>
    <xf numFmtId="165" fontId="4" fillId="0" borderId="2" xfId="0" applyNumberFormat="1" applyFont="1" applyBorder="1"/>
    <xf numFmtId="3" fontId="16" fillId="4" borderId="12" xfId="0" applyNumberFormat="1" applyFont="1" applyFill="1" applyBorder="1" applyAlignment="1">
      <alignment horizontal="center" wrapText="1"/>
    </xf>
    <xf numFmtId="3" fontId="16" fillId="4" borderId="13" xfId="0" applyNumberFormat="1" applyFont="1" applyFill="1" applyBorder="1" applyAlignment="1">
      <alignment horizontal="center" wrapText="1"/>
    </xf>
    <xf numFmtId="0" fontId="18" fillId="4" borderId="12" xfId="0" applyFont="1" applyFill="1" applyBorder="1" applyAlignment="1">
      <alignment horizontal="center" wrapText="1"/>
    </xf>
    <xf numFmtId="3" fontId="16" fillId="4" borderId="14" xfId="0" applyNumberFormat="1" applyFont="1" applyFill="1" applyBorder="1" applyAlignment="1">
      <alignment horizontal="center" wrapText="1"/>
    </xf>
    <xf numFmtId="165" fontId="4" fillId="0" borderId="7" xfId="0" applyNumberFormat="1" applyFont="1" applyBorder="1"/>
    <xf numFmtId="168" fontId="6" fillId="0" borderId="18" xfId="1" applyNumberFormat="1" applyFont="1" applyFill="1" applyBorder="1" applyAlignment="1">
      <alignment horizontal="left"/>
    </xf>
    <xf numFmtId="44" fontId="6" fillId="0" borderId="18" xfId="2" applyFont="1" applyFill="1" applyBorder="1" applyAlignment="1">
      <alignment horizontal="left"/>
    </xf>
    <xf numFmtId="0" fontId="6" fillId="0" borderId="7" xfId="0" applyFont="1" applyBorder="1" applyAlignment="1">
      <alignment horizontal="right"/>
    </xf>
    <xf numFmtId="1" fontId="4" fillId="0" borderId="0" xfId="0" applyNumberFormat="1" applyFont="1" applyAlignment="1">
      <alignment horizontal="center" vertical="top"/>
    </xf>
    <xf numFmtId="0" fontId="8" fillId="0" borderId="0" xfId="0" applyFont="1" applyAlignment="1">
      <alignment horizontal="right"/>
    </xf>
    <xf numFmtId="0" fontId="8" fillId="0" borderId="0" xfId="0" quotePrefix="1" applyFont="1" applyAlignment="1">
      <alignment horizontal="right"/>
    </xf>
    <xf numFmtId="0" fontId="8" fillId="0" borderId="0" xfId="0" applyFont="1" applyAlignment="1">
      <alignment horizontal="left" indent="1"/>
    </xf>
    <xf numFmtId="0" fontId="8" fillId="0" borderId="0" xfId="0" applyFont="1" applyAlignment="1">
      <alignment horizontal="left" indent="3"/>
    </xf>
    <xf numFmtId="1" fontId="21" fillId="0" borderId="0" xfId="0" applyNumberFormat="1" applyFont="1" applyAlignment="1">
      <alignment horizontal="center" wrapText="1"/>
    </xf>
    <xf numFmtId="0" fontId="22" fillId="0" borderId="0" xfId="0" applyFont="1" applyAlignment="1">
      <alignment wrapText="1"/>
    </xf>
    <xf numFmtId="3" fontId="21" fillId="0" borderId="0" xfId="0" applyNumberFormat="1" applyFont="1" applyAlignment="1">
      <alignment horizontal="center" wrapText="1"/>
    </xf>
    <xf numFmtId="0" fontId="21" fillId="0" borderId="0" xfId="0" applyFont="1" applyAlignment="1">
      <alignment wrapText="1"/>
    </xf>
    <xf numFmtId="1" fontId="7" fillId="0" borderId="0" xfId="0" applyNumberFormat="1" applyFont="1" applyAlignment="1">
      <alignment horizontal="right" vertical="top"/>
    </xf>
    <xf numFmtId="44" fontId="7" fillId="0" borderId="18" xfId="2" applyFont="1" applyFill="1" applyBorder="1" applyAlignment="1">
      <alignment horizontal="center" vertical="top"/>
    </xf>
    <xf numFmtId="1" fontId="21" fillId="0" borderId="7" xfId="0" applyNumberFormat="1" applyFont="1" applyBorder="1" applyAlignment="1">
      <alignment horizontal="center" wrapText="1"/>
    </xf>
    <xf numFmtId="1" fontId="21" fillId="0" borderId="19" xfId="0" applyNumberFormat="1" applyFont="1" applyBorder="1" applyAlignment="1">
      <alignment horizontal="center" wrapText="1"/>
    </xf>
    <xf numFmtId="44" fontId="7" fillId="0" borderId="20" xfId="2" applyFont="1" applyFill="1" applyBorder="1" applyAlignment="1">
      <alignment horizontal="center" vertical="top"/>
    </xf>
    <xf numFmtId="44" fontId="7" fillId="0" borderId="21" xfId="2" applyFont="1" applyFill="1" applyBorder="1" applyAlignment="1">
      <alignment horizontal="center" vertical="top"/>
    </xf>
    <xf numFmtId="1" fontId="21" fillId="0" borderId="22" xfId="0" applyNumberFormat="1" applyFont="1" applyBorder="1" applyAlignment="1">
      <alignment horizontal="center" wrapText="1"/>
    </xf>
    <xf numFmtId="1" fontId="21" fillId="0" borderId="23" xfId="0" applyNumberFormat="1" applyFont="1" applyBorder="1" applyAlignment="1">
      <alignment horizontal="center" wrapText="1"/>
    </xf>
    <xf numFmtId="1" fontId="21" fillId="0" borderId="24" xfId="0" applyNumberFormat="1" applyFont="1" applyBorder="1" applyAlignment="1">
      <alignment horizontal="center" wrapText="1"/>
    </xf>
    <xf numFmtId="1" fontId="7" fillId="4" borderId="25" xfId="0" applyNumberFormat="1" applyFont="1" applyFill="1" applyBorder="1" applyAlignment="1">
      <alignment horizontal="center" vertical="top"/>
    </xf>
    <xf numFmtId="1" fontId="7" fillId="4" borderId="26" xfId="0" applyNumberFormat="1" applyFont="1" applyFill="1" applyBorder="1" applyAlignment="1">
      <alignment horizontal="center" vertical="top"/>
    </xf>
    <xf numFmtId="1" fontId="7" fillId="4" borderId="27" xfId="0" applyNumberFormat="1" applyFont="1" applyFill="1" applyBorder="1" applyAlignment="1">
      <alignment horizontal="center" vertical="top"/>
    </xf>
    <xf numFmtId="9" fontId="7" fillId="0" borderId="28" xfId="1" applyNumberFormat="1" applyFont="1" applyFill="1" applyBorder="1" applyAlignment="1">
      <alignment horizontal="right" vertical="top"/>
    </xf>
    <xf numFmtId="9" fontId="7" fillId="0" borderId="12" xfId="1" applyNumberFormat="1" applyFont="1" applyFill="1" applyBorder="1" applyAlignment="1">
      <alignment horizontal="right" vertical="top"/>
    </xf>
    <xf numFmtId="9" fontId="7" fillId="0" borderId="29" xfId="6" applyFont="1" applyFill="1" applyBorder="1" applyAlignment="1">
      <alignment horizontal="right" vertical="top"/>
    </xf>
    <xf numFmtId="3" fontId="13" fillId="0" borderId="0" xfId="0" applyNumberFormat="1" applyFont="1" applyAlignment="1">
      <alignment horizontal="center"/>
    </xf>
    <xf numFmtId="3" fontId="23" fillId="0" borderId="0" xfId="0" applyNumberFormat="1" applyFont="1" applyAlignment="1">
      <alignment horizontal="center"/>
    </xf>
    <xf numFmtId="0" fontId="24" fillId="0" borderId="0" xfId="0" applyFont="1"/>
    <xf numFmtId="3" fontId="24" fillId="0" borderId="0" xfId="0" applyNumberFormat="1" applyFont="1" applyAlignment="1">
      <alignment horizontal="center"/>
    </xf>
    <xf numFmtId="0" fontId="25" fillId="2" borderId="30" xfId="5" applyFont="1" applyFill="1" applyBorder="1" applyAlignment="1">
      <alignment horizontal="center" wrapText="1"/>
    </xf>
    <xf numFmtId="0" fontId="21" fillId="2" borderId="30" xfId="5" applyFont="1" applyFill="1" applyBorder="1" applyAlignment="1">
      <alignment horizontal="center" wrapText="1"/>
    </xf>
    <xf numFmtId="0" fontId="21" fillId="2" borderId="30" xfId="4" applyFont="1" applyFill="1" applyBorder="1" applyAlignment="1">
      <alignment horizontal="center" wrapText="1"/>
    </xf>
    <xf numFmtId="0" fontId="15" fillId="2" borderId="30" xfId="4" applyFont="1" applyFill="1" applyBorder="1" applyAlignment="1">
      <alignment horizontal="center" wrapText="1"/>
    </xf>
    <xf numFmtId="0" fontId="15" fillId="2" borderId="30" xfId="4" applyFont="1" applyFill="1" applyBorder="1" applyAlignment="1">
      <alignment horizontal="center"/>
    </xf>
    <xf numFmtId="0" fontId="9" fillId="0" borderId="18" xfId="0" applyFont="1" applyBorder="1" applyAlignment="1">
      <alignment horizontal="center"/>
    </xf>
    <xf numFmtId="0" fontId="8" fillId="0" borderId="2" xfId="0" applyFont="1" applyBorder="1"/>
    <xf numFmtId="166" fontId="5" fillId="0" borderId="0" xfId="0" applyNumberFormat="1" applyFont="1" applyAlignment="1">
      <alignment horizontal="center"/>
    </xf>
    <xf numFmtId="166" fontId="5" fillId="0" borderId="0" xfId="0" applyNumberFormat="1" applyFont="1"/>
    <xf numFmtId="2" fontId="5" fillId="0" borderId="0" xfId="0" applyNumberFormat="1" applyFont="1"/>
    <xf numFmtId="3" fontId="13" fillId="0" borderId="0" xfId="0" applyNumberFormat="1" applyFont="1"/>
    <xf numFmtId="44" fontId="5" fillId="0" borderId="0" xfId="2" applyFont="1" applyBorder="1" applyAlignment="1"/>
    <xf numFmtId="43" fontId="5" fillId="0" borderId="31" xfId="1" applyFont="1" applyFill="1" applyBorder="1" applyAlignment="1"/>
    <xf numFmtId="44" fontId="5" fillId="0" borderId="32" xfId="2" applyFont="1" applyBorder="1" applyAlignment="1"/>
    <xf numFmtId="43" fontId="5" fillId="0" borderId="0" xfId="1" applyFont="1" applyBorder="1" applyAlignment="1"/>
    <xf numFmtId="3" fontId="5" fillId="0" borderId="0" xfId="0" applyNumberFormat="1" applyFont="1" applyAlignment="1">
      <alignment horizontal="left" indent="3"/>
    </xf>
    <xf numFmtId="44" fontId="10" fillId="0" borderId="33" xfId="2" applyFont="1" applyFill="1" applyBorder="1" applyAlignment="1">
      <alignment horizontal="center" vertical="top"/>
    </xf>
    <xf numFmtId="44" fontId="10" fillId="0" borderId="5" xfId="2" applyFont="1" applyFill="1" applyBorder="1" applyAlignment="1">
      <alignment horizontal="center" vertical="top"/>
    </xf>
    <xf numFmtId="44" fontId="10" fillId="0" borderId="17" xfId="2" applyFont="1" applyFill="1" applyBorder="1" applyAlignment="1">
      <alignment horizontal="center" vertical="top"/>
    </xf>
    <xf numFmtId="44" fontId="9" fillId="0" borderId="34" xfId="2" applyFont="1" applyBorder="1"/>
    <xf numFmtId="44" fontId="5" fillId="0" borderId="0" xfId="2" applyFont="1" applyFill="1" applyBorder="1" applyAlignment="1"/>
    <xf numFmtId="1" fontId="12" fillId="0" borderId="0" xfId="0" applyNumberFormat="1" applyFont="1" applyAlignment="1">
      <alignment horizontal="left"/>
    </xf>
    <xf numFmtId="43" fontId="5" fillId="0" borderId="0" xfId="1" applyFont="1" applyFill="1" applyBorder="1" applyAlignment="1"/>
    <xf numFmtId="0" fontId="9" fillId="0" borderId="0" xfId="0" applyFont="1" applyAlignment="1">
      <alignment horizontal="center"/>
    </xf>
    <xf numFmtId="44" fontId="6" fillId="0" borderId="0" xfId="0" applyNumberFormat="1" applyFont="1"/>
    <xf numFmtId="0" fontId="6" fillId="0" borderId="0" xfId="0" applyFont="1" applyAlignment="1">
      <alignment horizontal="right"/>
    </xf>
    <xf numFmtId="43" fontId="6" fillId="0" borderId="0" xfId="1" applyFont="1" applyBorder="1"/>
    <xf numFmtId="0" fontId="18" fillId="0" borderId="2" xfId="0" applyFont="1" applyBorder="1" applyAlignment="1">
      <alignment horizontal="center"/>
    </xf>
    <xf numFmtId="1" fontId="14" fillId="0" borderId="0" xfId="0" applyNumberFormat="1" applyFont="1" applyAlignment="1">
      <alignment horizontal="left"/>
    </xf>
    <xf numFmtId="1" fontId="5" fillId="0" borderId="0" xfId="0" applyNumberFormat="1" applyFont="1" applyAlignment="1">
      <alignment horizontal="center"/>
    </xf>
    <xf numFmtId="3" fontId="24" fillId="0" borderId="0" xfId="0" applyNumberFormat="1" applyFont="1"/>
    <xf numFmtId="3" fontId="13" fillId="0" borderId="35" xfId="0" applyNumberFormat="1" applyFont="1" applyBorder="1" applyAlignment="1">
      <alignment horizontal="center"/>
    </xf>
    <xf numFmtId="168" fontId="5" fillId="0" borderId="36" xfId="1" applyNumberFormat="1" applyFont="1" applyFill="1" applyBorder="1" applyAlignment="1"/>
    <xf numFmtId="168" fontId="5" fillId="0" borderId="21" xfId="1" applyNumberFormat="1" applyFont="1" applyFill="1" applyBorder="1" applyAlignment="1"/>
    <xf numFmtId="168" fontId="5" fillId="0" borderId="33" xfId="1" applyNumberFormat="1" applyFont="1" applyFill="1" applyBorder="1" applyAlignment="1"/>
    <xf numFmtId="168" fontId="5" fillId="0" borderId="37" xfId="1" applyNumberFormat="1" applyFont="1" applyFill="1" applyBorder="1" applyAlignment="1"/>
    <xf numFmtId="168" fontId="5" fillId="0" borderId="17" xfId="1" applyNumberFormat="1" applyFont="1" applyFill="1" applyBorder="1" applyAlignment="1"/>
    <xf numFmtId="3" fontId="13" fillId="0" borderId="2" xfId="0" applyNumberFormat="1" applyFont="1" applyBorder="1" applyAlignment="1">
      <alignment horizontal="center"/>
    </xf>
    <xf numFmtId="3" fontId="13" fillId="0" borderId="38" xfId="0" applyNumberFormat="1" applyFont="1" applyBorder="1" applyAlignment="1">
      <alignment horizontal="center"/>
    </xf>
    <xf numFmtId="0" fontId="9" fillId="0" borderId="0" xfId="0" quotePrefix="1" applyFont="1" applyAlignment="1">
      <alignment horizontal="right"/>
    </xf>
    <xf numFmtId="0" fontId="5" fillId="0" borderId="0" xfId="0" applyFont="1" applyAlignment="1">
      <alignment horizontal="center"/>
    </xf>
    <xf numFmtId="3" fontId="5" fillId="4" borderId="23" xfId="0" applyNumberFormat="1" applyFont="1" applyFill="1" applyBorder="1" applyAlignment="1">
      <alignment horizontal="center"/>
    </xf>
    <xf numFmtId="44" fontId="5" fillId="0" borderId="38" xfId="2" applyFont="1" applyFill="1" applyBorder="1" applyAlignment="1"/>
    <xf numFmtId="3" fontId="13" fillId="0" borderId="39" xfId="0" applyNumberFormat="1" applyFont="1" applyBorder="1" applyAlignment="1">
      <alignment horizontal="center"/>
    </xf>
    <xf numFmtId="3" fontId="13" fillId="4" borderId="40" xfId="0" applyNumberFormat="1" applyFont="1" applyFill="1" applyBorder="1" applyAlignment="1">
      <alignment horizontal="center"/>
    </xf>
    <xf numFmtId="3" fontId="13" fillId="0" borderId="28" xfId="0" applyNumberFormat="1" applyFont="1" applyBorder="1" applyAlignment="1">
      <alignment horizontal="center"/>
    </xf>
    <xf numFmtId="3" fontId="13" fillId="0" borderId="29" xfId="0" applyNumberFormat="1" applyFont="1" applyBorder="1" applyAlignment="1">
      <alignment horizontal="center"/>
    </xf>
    <xf numFmtId="3" fontId="5" fillId="0" borderId="19" xfId="0" applyNumberFormat="1" applyFont="1" applyBorder="1" applyAlignment="1">
      <alignment horizontal="right" vertical="justify"/>
    </xf>
    <xf numFmtId="3" fontId="5" fillId="0" borderId="19" xfId="0" applyNumberFormat="1" applyFont="1" applyBorder="1" applyAlignment="1">
      <alignment horizontal="left" vertical="justify"/>
    </xf>
    <xf numFmtId="3" fontId="5" fillId="0" borderId="42" xfId="0" applyNumberFormat="1" applyFont="1" applyBorder="1" applyAlignment="1">
      <alignment horizontal="left" vertical="justify"/>
    </xf>
    <xf numFmtId="44" fontId="5" fillId="0" borderId="28" xfId="2" applyFont="1" applyFill="1" applyBorder="1" applyAlignment="1"/>
    <xf numFmtId="9" fontId="5" fillId="0" borderId="12" xfId="6" applyFont="1" applyFill="1" applyBorder="1" applyAlignment="1">
      <alignment horizontal="center"/>
    </xf>
    <xf numFmtId="44" fontId="5" fillId="0" borderId="12" xfId="2" applyFont="1" applyFill="1" applyBorder="1" applyAlignment="1"/>
    <xf numFmtId="0" fontId="9" fillId="0" borderId="0" xfId="0" quotePrefix="1" applyFont="1"/>
    <xf numFmtId="0" fontId="9" fillId="4" borderId="43" xfId="0" applyFont="1" applyFill="1" applyBorder="1"/>
    <xf numFmtId="168" fontId="5" fillId="0" borderId="0" xfId="1" applyNumberFormat="1" applyFont="1" applyFill="1" applyBorder="1" applyAlignment="1"/>
    <xf numFmtId="0" fontId="9" fillId="0" borderId="7" xfId="0" applyFont="1" applyBorder="1" applyAlignment="1">
      <alignment horizontal="right"/>
    </xf>
    <xf numFmtId="0" fontId="9" fillId="0" borderId="11" xfId="0" applyFont="1" applyBorder="1" applyAlignment="1">
      <alignment horizontal="right"/>
    </xf>
    <xf numFmtId="3" fontId="5" fillId="4" borderId="3" xfId="0" applyNumberFormat="1" applyFont="1" applyFill="1" applyBorder="1"/>
    <xf numFmtId="3" fontId="5" fillId="4" borderId="4" xfId="0" applyNumberFormat="1" applyFont="1" applyFill="1" applyBorder="1"/>
    <xf numFmtId="44" fontId="5" fillId="0" borderId="13" xfId="2" applyFont="1" applyFill="1" applyBorder="1" applyAlignment="1"/>
    <xf numFmtId="44" fontId="9" fillId="0" borderId="44" xfId="0" applyNumberFormat="1" applyFont="1" applyBorder="1"/>
    <xf numFmtId="9" fontId="9" fillId="0" borderId="12" xfId="0" applyNumberFormat="1" applyFont="1" applyBorder="1" applyAlignment="1">
      <alignment horizontal="center"/>
    </xf>
    <xf numFmtId="44" fontId="9" fillId="0" borderId="45" xfId="0" applyNumberFormat="1" applyFont="1" applyBorder="1"/>
    <xf numFmtId="3" fontId="13" fillId="4" borderId="46" xfId="0" applyNumberFormat="1" applyFont="1" applyFill="1" applyBorder="1" applyAlignment="1">
      <alignment vertical="justify"/>
    </xf>
    <xf numFmtId="3" fontId="5" fillId="0" borderId="19" xfId="0" quotePrefix="1" applyNumberFormat="1" applyFont="1" applyBorder="1" applyAlignment="1">
      <alignment horizontal="left" vertical="justify" indent="2"/>
    </xf>
    <xf numFmtId="3" fontId="5" fillId="4" borderId="48" xfId="0" applyNumberFormat="1" applyFont="1" applyFill="1" applyBorder="1" applyAlignment="1">
      <alignment horizontal="center"/>
    </xf>
    <xf numFmtId="3" fontId="5" fillId="4" borderId="49" xfId="0" applyNumberFormat="1" applyFont="1" applyFill="1" applyBorder="1" applyAlignment="1">
      <alignment horizontal="center"/>
    </xf>
    <xf numFmtId="0" fontId="11" fillId="0" borderId="0" xfId="0" applyFont="1"/>
    <xf numFmtId="0" fontId="20" fillId="0" borderId="0" xfId="0" applyFont="1"/>
    <xf numFmtId="0" fontId="27" fillId="0" borderId="0" xfId="0" applyFont="1"/>
    <xf numFmtId="44" fontId="13" fillId="0" borderId="29" xfId="2" applyFont="1" applyFill="1" applyBorder="1" applyAlignment="1"/>
    <xf numFmtId="3" fontId="5" fillId="4" borderId="3" xfId="0" applyNumberFormat="1" applyFont="1" applyFill="1" applyBorder="1" applyAlignment="1">
      <alignment horizontal="center"/>
    </xf>
    <xf numFmtId="3" fontId="13" fillId="4" borderId="15" xfId="0" applyNumberFormat="1" applyFont="1" applyFill="1" applyBorder="1" applyAlignment="1">
      <alignment horizontal="center"/>
    </xf>
    <xf numFmtId="3" fontId="13" fillId="4" borderId="36" xfId="0" applyNumberFormat="1" applyFont="1" applyFill="1" applyBorder="1" applyAlignment="1">
      <alignment horizontal="center"/>
    </xf>
    <xf numFmtId="44" fontId="9" fillId="0" borderId="57" xfId="0" applyNumberFormat="1" applyFont="1" applyBorder="1"/>
    <xf numFmtId="44" fontId="6" fillId="0" borderId="58" xfId="0" applyNumberFormat="1" applyFont="1" applyBorder="1"/>
    <xf numFmtId="43" fontId="6" fillId="0" borderId="31" xfId="1" applyFont="1" applyBorder="1"/>
    <xf numFmtId="0" fontId="18" fillId="0" borderId="0" xfId="0" applyFont="1" applyAlignment="1">
      <alignment horizontal="center"/>
    </xf>
    <xf numFmtId="0" fontId="6" fillId="6" borderId="0" xfId="0" applyFont="1" applyFill="1" applyAlignment="1">
      <alignment wrapText="1"/>
    </xf>
    <xf numFmtId="44" fontId="6" fillId="7" borderId="34" xfId="0" applyNumberFormat="1" applyFont="1" applyFill="1" applyBorder="1"/>
    <xf numFmtId="44" fontId="6" fillId="7" borderId="0" xfId="0" applyNumberFormat="1" applyFont="1" applyFill="1"/>
    <xf numFmtId="168" fontId="5" fillId="0" borderId="0" xfId="1" applyNumberFormat="1" applyFont="1" applyFill="1" applyBorder="1" applyAlignment="1">
      <alignment horizontal="right"/>
    </xf>
    <xf numFmtId="44" fontId="5" fillId="0" borderId="39" xfId="2" applyFont="1" applyFill="1" applyBorder="1" applyAlignment="1"/>
    <xf numFmtId="44" fontId="13" fillId="0" borderId="34" xfId="2" applyFont="1" applyFill="1" applyBorder="1" applyAlignment="1"/>
    <xf numFmtId="168" fontId="13" fillId="0" borderId="0" xfId="1" applyNumberFormat="1" applyFont="1" applyFill="1" applyBorder="1" applyAlignment="1">
      <alignment horizontal="right"/>
    </xf>
    <xf numFmtId="3" fontId="5" fillId="0" borderId="0" xfId="0" applyNumberFormat="1" applyFont="1" applyAlignment="1">
      <alignment horizontal="left"/>
    </xf>
    <xf numFmtId="44" fontId="5" fillId="0" borderId="40" xfId="2" applyFont="1" applyFill="1" applyBorder="1" applyAlignment="1"/>
    <xf numFmtId="168" fontId="5" fillId="0" borderId="40" xfId="1" applyNumberFormat="1" applyFont="1" applyFill="1" applyBorder="1" applyAlignment="1"/>
    <xf numFmtId="3" fontId="13" fillId="0" borderId="10" xfId="0" applyNumberFormat="1" applyFont="1" applyBorder="1" applyAlignment="1">
      <alignment horizontal="center"/>
    </xf>
    <xf numFmtId="168" fontId="9" fillId="0" borderId="52" xfId="1" applyNumberFormat="1" applyFont="1" applyFill="1" applyBorder="1"/>
    <xf numFmtId="168" fontId="5" fillId="0" borderId="58" xfId="1" applyNumberFormat="1" applyFont="1" applyFill="1" applyBorder="1" applyAlignment="1">
      <alignment horizontal="right"/>
    </xf>
    <xf numFmtId="168" fontId="5" fillId="0" borderId="41" xfId="1" applyNumberFormat="1" applyFont="1" applyFill="1" applyBorder="1" applyAlignment="1">
      <alignment horizontal="right"/>
    </xf>
    <xf numFmtId="164" fontId="13" fillId="0" borderId="61" xfId="0" applyNumberFormat="1" applyFont="1" applyBorder="1" applyAlignment="1">
      <alignment horizontal="center"/>
    </xf>
    <xf numFmtId="167" fontId="9" fillId="0" borderId="51" xfId="0" applyNumberFormat="1" applyFont="1" applyBorder="1"/>
    <xf numFmtId="167" fontId="5" fillId="0" borderId="62" xfId="0" applyNumberFormat="1" applyFont="1" applyBorder="1" applyAlignment="1">
      <alignment horizontal="right"/>
    </xf>
    <xf numFmtId="44" fontId="5" fillId="0" borderId="40" xfId="2" applyFont="1" applyFill="1" applyBorder="1" applyAlignment="1">
      <alignment horizontal="right"/>
    </xf>
    <xf numFmtId="168" fontId="5" fillId="0" borderId="58" xfId="1" applyNumberFormat="1" applyFont="1" applyFill="1" applyBorder="1" applyAlignment="1"/>
    <xf numFmtId="168" fontId="5" fillId="0" borderId="41" xfId="1" applyNumberFormat="1" applyFont="1" applyFill="1" applyBorder="1" applyAlignment="1"/>
    <xf numFmtId="167" fontId="5" fillId="0" borderId="62" xfId="0" applyNumberFormat="1" applyFont="1" applyBorder="1"/>
    <xf numFmtId="168" fontId="13" fillId="0" borderId="40" xfId="1" applyNumberFormat="1" applyFont="1" applyFill="1" applyBorder="1" applyAlignment="1"/>
    <xf numFmtId="0" fontId="13" fillId="4" borderId="43" xfId="0" applyFont="1" applyFill="1" applyBorder="1" applyAlignment="1">
      <alignment horizontal="center"/>
    </xf>
    <xf numFmtId="0" fontId="5" fillId="0" borderId="7" xfId="0" applyFont="1" applyBorder="1"/>
    <xf numFmtId="0" fontId="9" fillId="0" borderId="7" xfId="0" applyFont="1" applyBorder="1"/>
    <xf numFmtId="0" fontId="5" fillId="0" borderId="43" xfId="0" applyFont="1" applyBorder="1"/>
    <xf numFmtId="164" fontId="13" fillId="0" borderId="10" xfId="0" applyNumberFormat="1" applyFont="1" applyBorder="1" applyAlignment="1">
      <alignment horizontal="center"/>
    </xf>
    <xf numFmtId="44" fontId="5" fillId="0" borderId="41" xfId="2" applyFont="1" applyFill="1" applyBorder="1" applyAlignment="1"/>
    <xf numFmtId="3" fontId="13" fillId="0" borderId="61" xfId="0" applyNumberFormat="1" applyFont="1" applyBorder="1" applyAlignment="1">
      <alignment horizontal="center"/>
    </xf>
    <xf numFmtId="168" fontId="5" fillId="0" borderId="38" xfId="1" applyNumberFormat="1" applyFont="1" applyFill="1" applyBorder="1" applyAlignment="1"/>
    <xf numFmtId="0" fontId="9" fillId="0" borderId="0" xfId="0" applyFont="1" applyAlignment="1">
      <alignment horizontal="right"/>
    </xf>
    <xf numFmtId="3" fontId="4" fillId="0" borderId="0" xfId="0" applyNumberFormat="1" applyFont="1" applyAlignment="1">
      <alignment horizontal="left" indent="3"/>
    </xf>
    <xf numFmtId="4" fontId="4" fillId="0" borderId="0" xfId="0" applyNumberFormat="1" applyFont="1" applyAlignment="1">
      <alignment horizontal="left" indent="3"/>
    </xf>
    <xf numFmtId="0" fontId="33" fillId="0" borderId="0" xfId="0" applyFont="1"/>
    <xf numFmtId="43" fontId="33" fillId="0" borderId="0" xfId="1" applyFont="1"/>
    <xf numFmtId="168" fontId="5" fillId="7" borderId="28" xfId="1" applyNumberFormat="1" applyFont="1" applyFill="1" applyBorder="1" applyAlignment="1"/>
    <xf numFmtId="168" fontId="5" fillId="7" borderId="35" xfId="1" applyNumberFormat="1" applyFont="1" applyFill="1" applyBorder="1" applyAlignment="1"/>
    <xf numFmtId="168" fontId="5" fillId="7" borderId="29" xfId="1" applyNumberFormat="1" applyFont="1" applyFill="1" applyBorder="1" applyAlignment="1"/>
    <xf numFmtId="43" fontId="5" fillId="7" borderId="53" xfId="1" applyFont="1" applyFill="1" applyBorder="1" applyAlignment="1"/>
    <xf numFmtId="168" fontId="5" fillId="7" borderId="53" xfId="1" applyNumberFormat="1" applyFont="1" applyFill="1" applyBorder="1" applyAlignment="1"/>
    <xf numFmtId="3" fontId="5" fillId="0" borderId="19" xfId="0" applyNumberFormat="1" applyFont="1" applyBorder="1"/>
    <xf numFmtId="3" fontId="5" fillId="0" borderId="2" xfId="0" applyNumberFormat="1" applyFont="1" applyBorder="1"/>
    <xf numFmtId="3" fontId="5" fillId="0" borderId="7" xfId="0" applyNumberFormat="1" applyFont="1" applyBorder="1" applyAlignment="1">
      <alignment horizontal="right" indent="1"/>
    </xf>
    <xf numFmtId="3" fontId="5" fillId="0" borderId="11" xfId="0" applyNumberFormat="1" applyFont="1" applyBorder="1" applyAlignment="1">
      <alignment horizontal="right" indent="1"/>
    </xf>
    <xf numFmtId="3" fontId="5" fillId="0" borderId="59" xfId="0" applyNumberFormat="1" applyFont="1" applyBorder="1"/>
    <xf numFmtId="3" fontId="5" fillId="0" borderId="60" xfId="0" applyNumberFormat="1" applyFont="1" applyBorder="1" applyAlignment="1">
      <alignment horizontal="right" indent="1"/>
    </xf>
    <xf numFmtId="3" fontId="5" fillId="0" borderId="46" xfId="0" applyNumberFormat="1" applyFont="1" applyBorder="1"/>
    <xf numFmtId="3" fontId="5" fillId="0" borderId="43" xfId="0" applyNumberFormat="1" applyFont="1" applyBorder="1" applyAlignment="1">
      <alignment horizontal="right" indent="1"/>
    </xf>
    <xf numFmtId="4" fontId="15" fillId="5" borderId="1" xfId="4" applyNumberFormat="1" applyFont="1" applyFill="1" applyBorder="1" applyAlignment="1">
      <alignment horizontal="right"/>
    </xf>
    <xf numFmtId="168" fontId="29" fillId="5" borderId="18" xfId="1" applyNumberFormat="1" applyFont="1" applyFill="1" applyBorder="1" applyAlignment="1">
      <alignment horizontal="right"/>
    </xf>
    <xf numFmtId="0" fontId="21" fillId="2" borderId="0" xfId="5" applyFont="1" applyFill="1" applyAlignment="1">
      <alignment horizontal="center" wrapText="1"/>
    </xf>
    <xf numFmtId="0" fontId="21" fillId="2" borderId="0" xfId="4" applyFont="1" applyFill="1" applyAlignment="1">
      <alignment horizontal="center" wrapText="1"/>
    </xf>
    <xf numFmtId="0" fontId="15" fillId="2" borderId="0" xfId="4" applyFont="1" applyFill="1" applyAlignment="1">
      <alignment horizontal="center" wrapText="1"/>
    </xf>
    <xf numFmtId="0" fontId="15" fillId="2" borderId="0" xfId="4" applyFont="1" applyFill="1" applyAlignment="1">
      <alignment horizontal="center"/>
    </xf>
    <xf numFmtId="0" fontId="6" fillId="8" borderId="18" xfId="0" applyFont="1" applyFill="1" applyBorder="1"/>
    <xf numFmtId="0" fontId="35" fillId="0" borderId="18" xfId="0" applyFont="1" applyBorder="1"/>
    <xf numFmtId="168" fontId="35" fillId="5" borderId="18" xfId="1" applyNumberFormat="1" applyFont="1" applyFill="1" applyBorder="1" applyAlignment="1">
      <alignment horizontal="right"/>
    </xf>
    <xf numFmtId="0" fontId="36" fillId="0" borderId="0" xfId="0" applyFont="1"/>
    <xf numFmtId="168" fontId="36" fillId="0" borderId="0" xfId="1" applyNumberFormat="1" applyFont="1" applyFill="1" applyAlignment="1">
      <alignment horizontal="center"/>
    </xf>
    <xf numFmtId="0" fontId="6" fillId="6" borderId="0" xfId="0" applyFont="1" applyFill="1" applyAlignment="1">
      <alignment horizontal="right" wrapText="1"/>
    </xf>
    <xf numFmtId="0" fontId="37" fillId="0" borderId="1" xfId="4" applyFont="1" applyBorder="1"/>
    <xf numFmtId="4" fontId="38" fillId="5" borderId="1" xfId="5" applyNumberFormat="1" applyFont="1" applyFill="1" applyBorder="1" applyAlignment="1">
      <alignment horizontal="right" wrapText="1"/>
    </xf>
    <xf numFmtId="4" fontId="38" fillId="0" borderId="1" xfId="4" applyNumberFormat="1" applyFont="1" applyBorder="1" applyAlignment="1">
      <alignment horizontal="right" wrapText="1"/>
    </xf>
    <xf numFmtId="4" fontId="38" fillId="5" borderId="1" xfId="4" applyNumberFormat="1" applyFont="1" applyFill="1" applyBorder="1" applyAlignment="1">
      <alignment horizontal="right" wrapText="1"/>
    </xf>
    <xf numFmtId="4" fontId="38" fillId="0" borderId="1" xfId="5" applyNumberFormat="1" applyFont="1" applyBorder="1" applyAlignment="1">
      <alignment horizontal="right" wrapText="1"/>
    </xf>
    <xf numFmtId="4" fontId="38" fillId="5" borderId="1" xfId="4" applyNumberFormat="1" applyFont="1" applyFill="1" applyBorder="1" applyAlignment="1">
      <alignment horizontal="right"/>
    </xf>
    <xf numFmtId="43" fontId="18" fillId="5" borderId="0" xfId="1" applyFont="1" applyFill="1"/>
    <xf numFmtId="0" fontId="18" fillId="5" borderId="0" xfId="0" applyFont="1" applyFill="1"/>
    <xf numFmtId="0" fontId="18" fillId="5" borderId="0" xfId="0" applyFont="1" applyFill="1" applyAlignment="1">
      <alignment horizontal="right"/>
    </xf>
    <xf numFmtId="0" fontId="18" fillId="8" borderId="0" xfId="0" applyFont="1" applyFill="1"/>
    <xf numFmtId="0" fontId="18" fillId="9" borderId="0" xfId="0" applyFont="1" applyFill="1"/>
    <xf numFmtId="0" fontId="9" fillId="0" borderId="0" xfId="0" applyFont="1" applyAlignment="1">
      <alignment horizontal="distributed"/>
    </xf>
    <xf numFmtId="43" fontId="18" fillId="6" borderId="0" xfId="1" applyFont="1" applyFill="1"/>
    <xf numFmtId="0" fontId="42" fillId="0" borderId="0" xfId="8"/>
    <xf numFmtId="44" fontId="5" fillId="5" borderId="0" xfId="2" applyFont="1" applyFill="1" applyBorder="1" applyAlignment="1" applyProtection="1">
      <protection locked="0"/>
    </xf>
    <xf numFmtId="43" fontId="5" fillId="5" borderId="0" xfId="1" applyFont="1" applyFill="1" applyBorder="1" applyAlignment="1" applyProtection="1">
      <alignment horizontal="right"/>
      <protection locked="0"/>
    </xf>
    <xf numFmtId="43" fontId="5" fillId="5" borderId="31" xfId="1" applyFont="1" applyFill="1" applyBorder="1" applyAlignment="1" applyProtection="1">
      <protection locked="0"/>
    </xf>
    <xf numFmtId="43" fontId="5" fillId="5" borderId="0" xfId="1" applyFont="1" applyFill="1" applyBorder="1" applyAlignment="1" applyProtection="1">
      <protection locked="0"/>
    </xf>
    <xf numFmtId="0" fontId="6" fillId="0" borderId="0" xfId="0" applyFont="1" applyProtection="1">
      <protection locked="0"/>
    </xf>
    <xf numFmtId="0" fontId="9" fillId="0" borderId="0" xfId="0" applyFont="1" applyProtection="1">
      <protection locked="0"/>
    </xf>
    <xf numFmtId="0" fontId="5" fillId="0" borderId="0" xfId="0" applyFont="1" applyProtection="1">
      <protection locked="0"/>
    </xf>
    <xf numFmtId="168" fontId="5" fillId="5" borderId="54" xfId="1" applyNumberFormat="1" applyFont="1" applyFill="1" applyBorder="1" applyAlignment="1" applyProtection="1">
      <alignment horizontal="right"/>
      <protection locked="0"/>
    </xf>
    <xf numFmtId="168" fontId="5" fillId="5" borderId="55" xfId="1" applyNumberFormat="1" applyFont="1" applyFill="1" applyBorder="1" applyAlignment="1" applyProtection="1">
      <protection locked="0"/>
    </xf>
    <xf numFmtId="168" fontId="5" fillId="5" borderId="20" xfId="1" applyNumberFormat="1" applyFont="1" applyFill="1" applyBorder="1" applyAlignment="1" applyProtection="1">
      <alignment horizontal="right"/>
      <protection locked="0"/>
    </xf>
    <xf numFmtId="168" fontId="5" fillId="5" borderId="56" xfId="1" applyNumberFormat="1" applyFont="1" applyFill="1" applyBorder="1" applyAlignment="1" applyProtection="1">
      <protection locked="0"/>
    </xf>
    <xf numFmtId="168" fontId="5" fillId="5" borderId="20" xfId="1" applyNumberFormat="1" applyFont="1" applyFill="1" applyBorder="1" applyAlignment="1" applyProtection="1">
      <protection locked="0"/>
    </xf>
    <xf numFmtId="44" fontId="5" fillId="5" borderId="50" xfId="2" applyFont="1" applyFill="1" applyBorder="1" applyAlignment="1" applyProtection="1">
      <alignment horizontal="right"/>
      <protection locked="0"/>
    </xf>
    <xf numFmtId="168" fontId="5" fillId="5" borderId="50" xfId="1" applyNumberFormat="1" applyFont="1" applyFill="1" applyBorder="1" applyAlignment="1" applyProtection="1">
      <alignment horizontal="right"/>
      <protection locked="0"/>
    </xf>
    <xf numFmtId="43" fontId="5" fillId="5" borderId="51" xfId="1" applyFont="1" applyFill="1" applyBorder="1" applyAlignment="1" applyProtection="1">
      <alignment horizontal="right"/>
      <protection locked="0"/>
    </xf>
    <xf numFmtId="168" fontId="5" fillId="5" borderId="51" xfId="1" applyNumberFormat="1" applyFont="1" applyFill="1" applyBorder="1" applyAlignment="1" applyProtection="1">
      <alignment horizontal="right"/>
      <protection locked="0"/>
    </xf>
    <xf numFmtId="168" fontId="5" fillId="5" borderId="62" xfId="1" applyNumberFormat="1" applyFont="1" applyFill="1" applyBorder="1" applyAlignment="1" applyProtection="1">
      <alignment horizontal="right"/>
      <protection locked="0"/>
    </xf>
    <xf numFmtId="43" fontId="5" fillId="5" borderId="62" xfId="1" applyFont="1" applyFill="1" applyBorder="1" applyAlignment="1" applyProtection="1">
      <alignment horizontal="right"/>
      <protection locked="0"/>
    </xf>
    <xf numFmtId="168" fontId="5" fillId="5" borderId="31" xfId="1" applyNumberFormat="1" applyFont="1" applyFill="1" applyBorder="1" applyAlignment="1" applyProtection="1">
      <alignment horizontal="right"/>
      <protection locked="0"/>
    </xf>
    <xf numFmtId="168" fontId="5" fillId="5" borderId="31" xfId="1" applyNumberFormat="1" applyFont="1" applyFill="1" applyBorder="1" applyAlignment="1" applyProtection="1">
      <protection locked="0"/>
    </xf>
    <xf numFmtId="44" fontId="5" fillId="5" borderId="50" xfId="2" applyFont="1" applyFill="1" applyBorder="1" applyAlignment="1" applyProtection="1">
      <protection locked="0"/>
    </xf>
    <xf numFmtId="168" fontId="5" fillId="5" borderId="52" xfId="1" applyNumberFormat="1" applyFont="1" applyFill="1" applyBorder="1" applyAlignment="1" applyProtection="1">
      <alignment horizontal="right"/>
      <protection locked="0"/>
    </xf>
    <xf numFmtId="168" fontId="5" fillId="5" borderId="52" xfId="1" applyNumberFormat="1" applyFont="1" applyFill="1" applyBorder="1" applyAlignment="1" applyProtection="1">
      <protection locked="0"/>
    </xf>
    <xf numFmtId="43" fontId="5" fillId="5" borderId="51" xfId="1" applyFont="1" applyFill="1" applyBorder="1" applyAlignment="1" applyProtection="1">
      <protection locked="0"/>
    </xf>
    <xf numFmtId="3" fontId="4" fillId="0" borderId="3" xfId="0" applyNumberFormat="1" applyFont="1" applyBorder="1" applyAlignment="1" applyProtection="1">
      <alignment horizontal="center"/>
      <protection locked="0"/>
    </xf>
    <xf numFmtId="3" fontId="4" fillId="0" borderId="10" xfId="0" applyNumberFormat="1" applyFont="1" applyBorder="1" applyProtection="1">
      <protection locked="0"/>
    </xf>
    <xf numFmtId="3" fontId="4" fillId="0" borderId="3" xfId="0" applyNumberFormat="1" applyFont="1" applyBorder="1" applyAlignment="1" applyProtection="1">
      <alignment horizontal="left" vertical="justify"/>
      <protection locked="0"/>
    </xf>
    <xf numFmtId="164" fontId="4" fillId="0" borderId="3" xfId="0" applyNumberFormat="1" applyFont="1" applyBorder="1" applyProtection="1">
      <protection locked="0"/>
    </xf>
    <xf numFmtId="3" fontId="4" fillId="0" borderId="15" xfId="0" applyNumberFormat="1" applyFont="1" applyBorder="1" applyProtection="1">
      <protection locked="0"/>
    </xf>
    <xf numFmtId="3" fontId="4" fillId="0" borderId="4" xfId="0" applyNumberFormat="1" applyFont="1" applyBorder="1" applyAlignment="1" applyProtection="1">
      <alignment horizontal="center"/>
      <protection locked="0"/>
    </xf>
    <xf numFmtId="3" fontId="4" fillId="0" borderId="0" xfId="0" applyNumberFormat="1" applyFont="1" applyProtection="1">
      <protection locked="0"/>
    </xf>
    <xf numFmtId="3" fontId="4" fillId="0" borderId="4" xfId="0" applyNumberFormat="1" applyFont="1" applyBorder="1" applyAlignment="1" applyProtection="1">
      <alignment horizontal="left" vertical="justify"/>
      <protection locked="0"/>
    </xf>
    <xf numFmtId="164" fontId="4" fillId="0" borderId="4" xfId="0" applyNumberFormat="1" applyFont="1" applyBorder="1" applyProtection="1">
      <protection locked="0"/>
    </xf>
    <xf numFmtId="3" fontId="4" fillId="0" borderId="16" xfId="0" applyNumberFormat="1" applyFont="1" applyBorder="1" applyProtection="1">
      <protection locked="0"/>
    </xf>
    <xf numFmtId="3" fontId="4" fillId="0" borderId="5" xfId="0" applyNumberFormat="1" applyFont="1" applyBorder="1" applyAlignment="1" applyProtection="1">
      <alignment horizontal="center"/>
      <protection locked="0"/>
    </xf>
    <xf numFmtId="3" fontId="4" fillId="0" borderId="2" xfId="0" applyNumberFormat="1" applyFont="1" applyBorder="1" applyProtection="1">
      <protection locked="0"/>
    </xf>
    <xf numFmtId="3" fontId="4" fillId="0" borderId="5" xfId="0" quotePrefix="1" applyNumberFormat="1" applyFont="1" applyBorder="1" applyAlignment="1" applyProtection="1">
      <alignment horizontal="left" vertical="justify"/>
      <protection locked="0"/>
    </xf>
    <xf numFmtId="164" fontId="4" fillId="0" borderId="5" xfId="0" applyNumberFormat="1" applyFont="1" applyBorder="1" applyProtection="1">
      <protection locked="0"/>
    </xf>
    <xf numFmtId="3" fontId="4" fillId="0" borderId="17" xfId="0" applyNumberFormat="1" applyFont="1" applyBorder="1" applyProtection="1">
      <protection locked="0"/>
    </xf>
    <xf numFmtId="3" fontId="4" fillId="0" borderId="3" xfId="0" applyNumberFormat="1" applyFont="1" applyBorder="1" applyProtection="1">
      <protection locked="0"/>
    </xf>
    <xf numFmtId="3" fontId="4" fillId="0" borderId="4" xfId="0" applyNumberFormat="1" applyFont="1" applyBorder="1" applyProtection="1">
      <protection locked="0"/>
    </xf>
    <xf numFmtId="3" fontId="4" fillId="0" borderId="5" xfId="0" applyNumberFormat="1" applyFont="1" applyBorder="1" applyProtection="1">
      <protection locked="0"/>
    </xf>
    <xf numFmtId="0" fontId="6" fillId="0" borderId="5" xfId="0" applyFont="1" applyBorder="1" applyProtection="1">
      <protection locked="0"/>
    </xf>
    <xf numFmtId="0" fontId="8" fillId="0" borderId="18" xfId="3" applyFont="1" applyFill="1" applyBorder="1" applyAlignment="1" applyProtection="1">
      <alignment horizontal="center"/>
      <protection locked="0"/>
    </xf>
    <xf numFmtId="0" fontId="8" fillId="0" borderId="0" xfId="0" applyFont="1" applyAlignment="1">
      <alignment horizontal="center"/>
    </xf>
    <xf numFmtId="1" fontId="7" fillId="0" borderId="0" xfId="0" applyNumberFormat="1" applyFont="1" applyAlignment="1">
      <alignment horizontal="center" vertical="top"/>
    </xf>
    <xf numFmtId="3" fontId="13" fillId="4" borderId="41" xfId="0" applyNumberFormat="1" applyFont="1" applyFill="1" applyBorder="1" applyAlignment="1">
      <alignment horizontal="center"/>
    </xf>
    <xf numFmtId="3" fontId="4" fillId="0" borderId="6" xfId="0" applyNumberFormat="1" applyFont="1" applyBorder="1" applyAlignment="1">
      <alignment horizontal="center" wrapText="1"/>
    </xf>
    <xf numFmtId="0" fontId="11" fillId="10" borderId="0" xfId="0" applyFont="1" applyFill="1" applyProtection="1">
      <protection locked="0"/>
    </xf>
    <xf numFmtId="0" fontId="11" fillId="10" borderId="0" xfId="0" applyFont="1" applyFill="1" applyAlignment="1" applyProtection="1">
      <alignment horizontal="center"/>
      <protection locked="0"/>
    </xf>
    <xf numFmtId="1" fontId="7" fillId="0" borderId="0" xfId="0" applyNumberFormat="1" applyFont="1" applyAlignment="1">
      <alignment vertical="top"/>
    </xf>
    <xf numFmtId="3" fontId="4" fillId="0" borderId="0" xfId="0" applyNumberFormat="1" applyFont="1" applyAlignment="1">
      <alignment horizontal="center" vertical="top"/>
    </xf>
    <xf numFmtId="1" fontId="10" fillId="0" borderId="0" xfId="0" applyNumberFormat="1" applyFont="1" applyAlignment="1">
      <alignment vertical="top"/>
    </xf>
    <xf numFmtId="1" fontId="26" fillId="5" borderId="0" xfId="0" applyNumberFormat="1" applyFont="1" applyFill="1" applyAlignment="1">
      <alignment vertical="top"/>
    </xf>
    <xf numFmtId="3" fontId="7" fillId="0" borderId="0" xfId="0" applyNumberFormat="1" applyFont="1" applyAlignment="1">
      <alignment horizontal="center" vertical="top"/>
    </xf>
    <xf numFmtId="3" fontId="5" fillId="0" borderId="0" xfId="0" applyNumberFormat="1" applyFont="1" applyAlignment="1">
      <alignment wrapText="1"/>
    </xf>
    <xf numFmtId="3" fontId="5" fillId="4" borderId="47" xfId="0" applyNumberFormat="1" applyFont="1" applyFill="1" applyBorder="1" applyAlignment="1">
      <alignment wrapText="1"/>
    </xf>
    <xf numFmtId="3" fontId="5" fillId="4" borderId="54" xfId="0" applyNumberFormat="1" applyFont="1" applyFill="1" applyBorder="1" applyAlignment="1">
      <alignment wrapText="1"/>
    </xf>
    <xf numFmtId="0" fontId="9" fillId="0" borderId="0" xfId="0" applyFont="1" applyAlignment="1">
      <alignment wrapText="1"/>
    </xf>
    <xf numFmtId="3" fontId="13" fillId="4" borderId="43" xfId="0" applyNumberFormat="1" applyFont="1" applyFill="1" applyBorder="1"/>
    <xf numFmtId="3" fontId="13" fillId="4" borderId="41" xfId="0" applyNumberFormat="1" applyFont="1" applyFill="1" applyBorder="1"/>
    <xf numFmtId="3" fontId="13" fillId="4" borderId="46" xfId="0" applyNumberFormat="1" applyFont="1" applyFill="1" applyBorder="1"/>
    <xf numFmtId="3" fontId="13" fillId="0" borderId="22" xfId="0" applyNumberFormat="1" applyFont="1" applyBorder="1"/>
    <xf numFmtId="3" fontId="13" fillId="0" borderId="31" xfId="0" applyNumberFormat="1" applyFont="1" applyBorder="1"/>
    <xf numFmtId="3" fontId="13" fillId="0" borderId="24" xfId="0" applyNumberFormat="1" applyFont="1" applyBorder="1"/>
    <xf numFmtId="3" fontId="5" fillId="4" borderId="60" xfId="0" applyNumberFormat="1" applyFont="1" applyFill="1" applyBorder="1" applyAlignment="1">
      <alignment wrapText="1"/>
    </xf>
    <xf numFmtId="3" fontId="5" fillId="4" borderId="3" xfId="0" applyNumberFormat="1" applyFont="1" applyFill="1" applyBorder="1" applyAlignment="1">
      <alignment wrapText="1"/>
    </xf>
    <xf numFmtId="3" fontId="5" fillId="4" borderId="10" xfId="0" applyNumberFormat="1" applyFont="1" applyFill="1" applyBorder="1" applyAlignment="1">
      <alignment wrapText="1"/>
    </xf>
    <xf numFmtId="3" fontId="5" fillId="4" borderId="59" xfId="0" applyNumberFormat="1" applyFont="1" applyFill="1" applyBorder="1" applyAlignment="1">
      <alignment wrapText="1"/>
    </xf>
    <xf numFmtId="3" fontId="5" fillId="4" borderId="7" xfId="0" applyNumberFormat="1" applyFont="1" applyFill="1" applyBorder="1" applyAlignment="1">
      <alignment wrapText="1"/>
    </xf>
    <xf numFmtId="3" fontId="5" fillId="4" borderId="4" xfId="0" applyNumberFormat="1" applyFont="1" applyFill="1" applyBorder="1" applyAlignment="1">
      <alignment wrapText="1"/>
    </xf>
    <xf numFmtId="3" fontId="5" fillId="4" borderId="0" xfId="0" applyNumberFormat="1" applyFont="1" applyFill="1" applyAlignment="1">
      <alignment wrapText="1"/>
    </xf>
    <xf numFmtId="3" fontId="5" fillId="4" borderId="19" xfId="0" applyNumberFormat="1" applyFont="1" applyFill="1" applyBorder="1" applyAlignment="1">
      <alignment wrapText="1"/>
    </xf>
    <xf numFmtId="0" fontId="9" fillId="0" borderId="19" xfId="0" applyFont="1" applyBorder="1"/>
    <xf numFmtId="0" fontId="19" fillId="4" borderId="43" xfId="0" applyFont="1" applyFill="1" applyBorder="1"/>
    <xf numFmtId="0" fontId="19" fillId="4" borderId="46" xfId="0" applyFont="1" applyFill="1" applyBorder="1"/>
    <xf numFmtId="3" fontId="5" fillId="0" borderId="7" xfId="0" applyNumberFormat="1" applyFont="1" applyBorder="1"/>
    <xf numFmtId="3" fontId="5" fillId="0" borderId="11" xfId="0" applyNumberFormat="1" applyFont="1" applyBorder="1"/>
    <xf numFmtId="3" fontId="5" fillId="0" borderId="42" xfId="0" applyNumberFormat="1" applyFont="1" applyBorder="1"/>
    <xf numFmtId="168" fontId="5" fillId="5" borderId="63" xfId="1" applyNumberFormat="1" applyFont="1" applyFill="1" applyBorder="1" applyAlignment="1" applyProtection="1">
      <protection locked="0"/>
    </xf>
    <xf numFmtId="168" fontId="5" fillId="5" borderId="64" xfId="1" applyNumberFormat="1" applyFont="1" applyFill="1" applyBorder="1" applyAlignment="1" applyProtection="1">
      <protection locked="0"/>
    </xf>
    <xf numFmtId="1" fontId="4" fillId="0" borderId="0" xfId="0" applyNumberFormat="1" applyFont="1" applyAlignment="1">
      <alignment horizontal="center"/>
    </xf>
    <xf numFmtId="3" fontId="34" fillId="0" borderId="0" xfId="0" applyNumberFormat="1" applyFont="1" applyAlignment="1">
      <alignment wrapText="1"/>
    </xf>
    <xf numFmtId="3" fontId="4" fillId="0" borderId="6" xfId="0" applyNumberFormat="1" applyFont="1" applyBorder="1" applyAlignment="1">
      <alignment wrapText="1"/>
    </xf>
    <xf numFmtId="3" fontId="4" fillId="0" borderId="57" xfId="0" applyNumberFormat="1" applyFont="1" applyBorder="1" applyAlignment="1">
      <alignment wrapText="1"/>
    </xf>
    <xf numFmtId="3" fontId="34" fillId="0" borderId="2" xfId="0" applyNumberFormat="1" applyFont="1" applyBorder="1" applyAlignment="1">
      <alignment wrapText="1"/>
    </xf>
    <xf numFmtId="3" fontId="17" fillId="0" borderId="60" xfId="0" applyNumberFormat="1" applyFont="1" applyBorder="1"/>
    <xf numFmtId="3" fontId="17" fillId="0" borderId="10" xfId="0" applyNumberFormat="1" applyFont="1" applyBorder="1"/>
    <xf numFmtId="1" fontId="10" fillId="0" borderId="0" xfId="0" applyNumberFormat="1" applyFont="1" applyAlignment="1">
      <alignment horizontal="center" vertical="top"/>
    </xf>
    <xf numFmtId="168" fontId="29" fillId="5" borderId="18" xfId="1" applyNumberFormat="1" applyFont="1" applyFill="1" applyBorder="1"/>
    <xf numFmtId="0" fontId="21" fillId="63" borderId="30" xfId="5" applyFont="1" applyFill="1" applyBorder="1" applyAlignment="1">
      <alignment horizontal="center" wrapText="1"/>
    </xf>
    <xf numFmtId="0" fontId="21" fillId="63" borderId="0" xfId="5" applyFont="1" applyFill="1" applyAlignment="1">
      <alignment horizontal="center" wrapText="1"/>
    </xf>
    <xf numFmtId="0" fontId="15" fillId="63" borderId="0" xfId="4" applyFont="1" applyFill="1" applyAlignment="1">
      <alignment horizontal="center" wrapText="1"/>
    </xf>
    <xf numFmtId="4" fontId="6" fillId="0" borderId="0" xfId="0" applyNumberFormat="1" applyFont="1"/>
    <xf numFmtId="43" fontId="6" fillId="0" borderId="0" xfId="1" applyFont="1"/>
    <xf numFmtId="43" fontId="6" fillId="0" borderId="0" xfId="0" applyNumberFormat="1" applyFont="1"/>
    <xf numFmtId="4" fontId="38" fillId="0" borderId="0" xfId="5" applyNumberFormat="1" applyFont="1" applyAlignment="1">
      <alignment horizontal="right" wrapText="1"/>
    </xf>
    <xf numFmtId="0" fontId="18" fillId="0" borderId="0" xfId="0" applyFont="1"/>
    <xf numFmtId="0" fontId="6" fillId="5" borderId="0" xfId="0" applyFont="1" applyFill="1" applyAlignment="1" applyProtection="1">
      <alignment horizontal="left" wrapText="1"/>
      <protection locked="0"/>
    </xf>
    <xf numFmtId="0" fontId="5" fillId="5" borderId="0" xfId="1" applyNumberFormat="1" applyFont="1" applyFill="1" applyBorder="1" applyAlignment="1" applyProtection="1">
      <alignment horizontal="left" vertical="top" wrapText="1"/>
      <protection locked="0"/>
    </xf>
    <xf numFmtId="0" fontId="5" fillId="5" borderId="0" xfId="0" applyFont="1" applyFill="1" applyAlignment="1" applyProtection="1">
      <alignment horizontal="left" wrapText="1"/>
      <protection locked="0"/>
    </xf>
    <xf numFmtId="0" fontId="9" fillId="5" borderId="0" xfId="0" applyFont="1" applyFill="1" applyAlignment="1" applyProtection="1">
      <alignment horizontal="left" wrapText="1"/>
      <protection locked="0"/>
    </xf>
    <xf numFmtId="0" fontId="2" fillId="6" borderId="0" xfId="0" applyFont="1" applyFill="1" applyAlignment="1">
      <alignment horizontal="center" vertical="center" wrapText="1"/>
    </xf>
    <xf numFmtId="0" fontId="0" fillId="6" borderId="0" xfId="0" applyFill="1" applyAlignment="1">
      <alignment horizontal="center" vertical="center" wrapText="1"/>
    </xf>
    <xf numFmtId="0" fontId="43" fillId="6" borderId="65" xfId="0" applyFont="1" applyFill="1" applyBorder="1" applyAlignment="1">
      <alignment horizontal="center"/>
    </xf>
    <xf numFmtId="0" fontId="43" fillId="6" borderId="0" xfId="0" applyFont="1" applyFill="1" applyAlignment="1">
      <alignment horizontal="center"/>
    </xf>
    <xf numFmtId="0" fontId="9" fillId="0" borderId="0" xfId="0" applyFont="1"/>
    <xf numFmtId="0" fontId="30" fillId="6" borderId="0" xfId="0" applyFont="1" applyFill="1" applyAlignment="1">
      <alignment horizontal="center"/>
    </xf>
    <xf numFmtId="0" fontId="9" fillId="0" borderId="0" xfId="0" applyFont="1" applyAlignment="1">
      <alignment horizontal="distributed"/>
    </xf>
    <xf numFmtId="0" fontId="9" fillId="0" borderId="0" xfId="0" applyFont="1" applyAlignment="1">
      <alignment horizontal="justify"/>
    </xf>
    <xf numFmtId="0" fontId="33" fillId="0" borderId="0" xfId="0" applyFont="1" applyAlignment="1">
      <alignment horizontal="center"/>
    </xf>
    <xf numFmtId="0" fontId="6" fillId="5" borderId="0" xfId="0" applyFont="1" applyFill="1" applyAlignment="1" applyProtection="1">
      <alignment wrapText="1"/>
      <protection locked="0"/>
    </xf>
    <xf numFmtId="168" fontId="5" fillId="5" borderId="0" xfId="1" applyNumberFormat="1" applyFont="1" applyFill="1" applyBorder="1" applyAlignment="1" applyProtection="1">
      <alignment wrapText="1"/>
      <protection locked="0"/>
    </xf>
    <xf numFmtId="3" fontId="83" fillId="0" borderId="0" xfId="0" applyNumberFormat="1" applyFont="1"/>
    <xf numFmtId="3" fontId="84" fillId="0" borderId="0" xfId="0" applyNumberFormat="1" applyFont="1"/>
    <xf numFmtId="3" fontId="85" fillId="0" borderId="0" xfId="0" applyNumberFormat="1" applyFont="1" applyAlignment="1">
      <alignment wrapText="1"/>
    </xf>
  </cellXfs>
  <cellStyles count="57657">
    <cellStyle name="20% - Accent1" xfId="25" builtinId="30" customBuiltin="1"/>
    <cellStyle name="20% - Accent1 2" xfId="52" xr:uid="{00000000-0005-0000-0000-000001000000}"/>
    <cellStyle name="20% - Accent1 2 2" xfId="53" xr:uid="{00000000-0005-0000-0000-000002000000}"/>
    <cellStyle name="20% - Accent2" xfId="29" builtinId="34" customBuiltin="1"/>
    <cellStyle name="20% - Accent2 2" xfId="54" xr:uid="{00000000-0005-0000-0000-000004000000}"/>
    <cellStyle name="20% - Accent2 2 2" xfId="55" xr:uid="{00000000-0005-0000-0000-000005000000}"/>
    <cellStyle name="20% - Accent3" xfId="33" builtinId="38" customBuiltin="1"/>
    <cellStyle name="20% - Accent3 2" xfId="56" xr:uid="{00000000-0005-0000-0000-000007000000}"/>
    <cellStyle name="20% - Accent3 2 2" xfId="57" xr:uid="{00000000-0005-0000-0000-000008000000}"/>
    <cellStyle name="20% - Accent4" xfId="37" builtinId="42" customBuiltin="1"/>
    <cellStyle name="20% - Accent4 2" xfId="58" xr:uid="{00000000-0005-0000-0000-00000A000000}"/>
    <cellStyle name="20% - Accent4 2 2" xfId="59" xr:uid="{00000000-0005-0000-0000-00000B000000}"/>
    <cellStyle name="20% - Accent5" xfId="41" builtinId="46" customBuiltin="1"/>
    <cellStyle name="20% - Accent5 2" xfId="60" xr:uid="{00000000-0005-0000-0000-00000D000000}"/>
    <cellStyle name="20% - Accent5 2 2" xfId="61" xr:uid="{00000000-0005-0000-0000-00000E000000}"/>
    <cellStyle name="20% - Accent6" xfId="45" builtinId="50" customBuiltin="1"/>
    <cellStyle name="20% - Accent6 2" xfId="62" xr:uid="{00000000-0005-0000-0000-000010000000}"/>
    <cellStyle name="20% - Accent6 2 2" xfId="63" xr:uid="{00000000-0005-0000-0000-000011000000}"/>
    <cellStyle name="40% - Accent1" xfId="26" builtinId="31" customBuiltin="1"/>
    <cellStyle name="40% - Accent1 2" xfId="64" xr:uid="{00000000-0005-0000-0000-000013000000}"/>
    <cellStyle name="40% - Accent1 2 2" xfId="65" xr:uid="{00000000-0005-0000-0000-000014000000}"/>
    <cellStyle name="40% - Accent2" xfId="30" builtinId="35" customBuiltin="1"/>
    <cellStyle name="40% - Accent2 2" xfId="66" xr:uid="{00000000-0005-0000-0000-000016000000}"/>
    <cellStyle name="40% - Accent2 2 2" xfId="67" xr:uid="{00000000-0005-0000-0000-000017000000}"/>
    <cellStyle name="40% - Accent3" xfId="34" builtinId="39" customBuiltin="1"/>
    <cellStyle name="40% - Accent3 2" xfId="68" xr:uid="{00000000-0005-0000-0000-000019000000}"/>
    <cellStyle name="40% - Accent3 2 2" xfId="69" xr:uid="{00000000-0005-0000-0000-00001A000000}"/>
    <cellStyle name="40% - Accent4" xfId="38" builtinId="43" customBuiltin="1"/>
    <cellStyle name="40% - Accent4 2" xfId="70" xr:uid="{00000000-0005-0000-0000-00001C000000}"/>
    <cellStyle name="40% - Accent4 2 2" xfId="71" xr:uid="{00000000-0005-0000-0000-00001D000000}"/>
    <cellStyle name="40% - Accent5" xfId="42" builtinId="47" customBuiltin="1"/>
    <cellStyle name="40% - Accent5 2" xfId="72" xr:uid="{00000000-0005-0000-0000-00001F000000}"/>
    <cellStyle name="40% - Accent5 2 2" xfId="73" xr:uid="{00000000-0005-0000-0000-000020000000}"/>
    <cellStyle name="40% - Accent6" xfId="46" builtinId="51" customBuiltin="1"/>
    <cellStyle name="40% - Accent6 2" xfId="74" xr:uid="{00000000-0005-0000-0000-000022000000}"/>
    <cellStyle name="40% - Accent6 2 2" xfId="75" xr:uid="{00000000-0005-0000-0000-000023000000}"/>
    <cellStyle name="60% - Accent1" xfId="27" builtinId="32" customBuiltin="1"/>
    <cellStyle name="60% - Accent1 2" xfId="76" xr:uid="{00000000-0005-0000-0000-000025000000}"/>
    <cellStyle name="60% - Accent2" xfId="31" builtinId="36" customBuiltin="1"/>
    <cellStyle name="60% - Accent2 2" xfId="77" xr:uid="{00000000-0005-0000-0000-000027000000}"/>
    <cellStyle name="60% - Accent3" xfId="35" builtinId="40" customBuiltin="1"/>
    <cellStyle name="60% - Accent3 2" xfId="78" xr:uid="{00000000-0005-0000-0000-000029000000}"/>
    <cellStyle name="60% - Accent4" xfId="39" builtinId="44" customBuiltin="1"/>
    <cellStyle name="60% - Accent4 2" xfId="79" xr:uid="{00000000-0005-0000-0000-00002B000000}"/>
    <cellStyle name="60% - Accent5" xfId="43" builtinId="48" customBuiltin="1"/>
    <cellStyle name="60% - Accent5 2" xfId="80" xr:uid="{00000000-0005-0000-0000-00002D000000}"/>
    <cellStyle name="60% - Accent6" xfId="47" builtinId="52" customBuiltin="1"/>
    <cellStyle name="60% - Accent6 2" xfId="81" xr:uid="{00000000-0005-0000-0000-00002F000000}"/>
    <cellStyle name="Accent1" xfId="24" builtinId="29" customBuiltin="1"/>
    <cellStyle name="Accent1 2" xfId="82" xr:uid="{00000000-0005-0000-0000-000031000000}"/>
    <cellStyle name="Accent2" xfId="28" builtinId="33" customBuiltin="1"/>
    <cellStyle name="Accent2 2" xfId="83" xr:uid="{00000000-0005-0000-0000-000033000000}"/>
    <cellStyle name="Accent3" xfId="32" builtinId="37" customBuiltin="1"/>
    <cellStyle name="Accent3 2" xfId="84" xr:uid="{00000000-0005-0000-0000-000035000000}"/>
    <cellStyle name="Accent4" xfId="36" builtinId="41" customBuiltin="1"/>
    <cellStyle name="Accent4 2" xfId="85" xr:uid="{00000000-0005-0000-0000-000037000000}"/>
    <cellStyle name="Accent5" xfId="40" builtinId="45" customBuiltin="1"/>
    <cellStyle name="Accent5 2" xfId="86" xr:uid="{00000000-0005-0000-0000-000039000000}"/>
    <cellStyle name="Accent6" xfId="44" builtinId="49" customBuiltin="1"/>
    <cellStyle name="Accent6 2" xfId="87" xr:uid="{00000000-0005-0000-0000-00003B000000}"/>
    <cellStyle name="Bad" xfId="14" builtinId="27" customBuiltin="1"/>
    <cellStyle name="Bad 2" xfId="88" xr:uid="{00000000-0005-0000-0000-00003D000000}"/>
    <cellStyle name="Calculation" xfId="18" builtinId="22" customBuiltin="1"/>
    <cellStyle name="Calculation 2" xfId="89" xr:uid="{00000000-0005-0000-0000-00003F000000}"/>
    <cellStyle name="Calculation 2 10" xfId="220" xr:uid="{00000000-0005-0000-0000-000040000000}"/>
    <cellStyle name="Calculation 2 10 10" xfId="22075" xr:uid="{00000000-0005-0000-0000-000041000000}"/>
    <cellStyle name="Calculation 2 10 11" xfId="22421" xr:uid="{00000000-0005-0000-0000-000042000000}"/>
    <cellStyle name="Calculation 2 10 12" xfId="22767" xr:uid="{00000000-0005-0000-0000-000043000000}"/>
    <cellStyle name="Calculation 2 10 13" xfId="23113" xr:uid="{00000000-0005-0000-0000-000044000000}"/>
    <cellStyle name="Calculation 2 10 14" xfId="23735" xr:uid="{00000000-0005-0000-0000-000045000000}"/>
    <cellStyle name="Calculation 2 10 15" xfId="24081" xr:uid="{00000000-0005-0000-0000-000046000000}"/>
    <cellStyle name="Calculation 2 10 16" xfId="24431" xr:uid="{00000000-0005-0000-0000-000047000000}"/>
    <cellStyle name="Calculation 2 10 17" xfId="25052" xr:uid="{00000000-0005-0000-0000-000048000000}"/>
    <cellStyle name="Calculation 2 10 18" xfId="25085" xr:uid="{00000000-0005-0000-0000-000049000000}"/>
    <cellStyle name="Calculation 2 10 19" xfId="25738" xr:uid="{00000000-0005-0000-0000-00004A000000}"/>
    <cellStyle name="Calculation 2 10 2" xfId="221" xr:uid="{00000000-0005-0000-0000-00004B000000}"/>
    <cellStyle name="Calculation 2 10 2 2" xfId="30004" xr:uid="{00000000-0005-0000-0000-00004C000000}"/>
    <cellStyle name="Calculation 2 10 2 3" xfId="19458" xr:uid="{00000000-0005-0000-0000-00004D000000}"/>
    <cellStyle name="Calculation 2 10 20" xfId="26084" xr:uid="{00000000-0005-0000-0000-00004E000000}"/>
    <cellStyle name="Calculation 2 10 21" xfId="26430" xr:uid="{00000000-0005-0000-0000-00004F000000}"/>
    <cellStyle name="Calculation 2 10 22" xfId="26975" xr:uid="{00000000-0005-0000-0000-000050000000}"/>
    <cellStyle name="Calculation 2 10 23" xfId="27008" xr:uid="{00000000-0005-0000-0000-000051000000}"/>
    <cellStyle name="Calculation 2 10 24" xfId="27483" xr:uid="{00000000-0005-0000-0000-000052000000}"/>
    <cellStyle name="Calculation 2 10 25" xfId="27826" xr:uid="{00000000-0005-0000-0000-000053000000}"/>
    <cellStyle name="Calculation 2 10 26" xfId="28167" xr:uid="{00000000-0005-0000-0000-000054000000}"/>
    <cellStyle name="Calculation 2 10 27" xfId="28508" xr:uid="{00000000-0005-0000-0000-000055000000}"/>
    <cellStyle name="Calculation 2 10 28" xfId="28849" xr:uid="{00000000-0005-0000-0000-000056000000}"/>
    <cellStyle name="Calculation 2 10 29" xfId="29190" xr:uid="{00000000-0005-0000-0000-000057000000}"/>
    <cellStyle name="Calculation 2 10 3" xfId="19804" xr:uid="{00000000-0005-0000-0000-000058000000}"/>
    <cellStyle name="Calculation 2 10 30" xfId="29392" xr:uid="{00000000-0005-0000-0000-000059000000}"/>
    <cellStyle name="Calculation 2 10 31" xfId="30991" xr:uid="{00000000-0005-0000-0000-00005A000000}"/>
    <cellStyle name="Calculation 2 10 32" xfId="31688" xr:uid="{00000000-0005-0000-0000-00005B000000}"/>
    <cellStyle name="Calculation 2 10 33" xfId="32250" xr:uid="{00000000-0005-0000-0000-00005C000000}"/>
    <cellStyle name="Calculation 2 10 34" xfId="32591" xr:uid="{00000000-0005-0000-0000-00005D000000}"/>
    <cellStyle name="Calculation 2 10 35" xfId="32932" xr:uid="{00000000-0005-0000-0000-00005E000000}"/>
    <cellStyle name="Calculation 2 10 36" xfId="33374" xr:uid="{00000000-0005-0000-0000-00005F000000}"/>
    <cellStyle name="Calculation 2 10 37" xfId="33842" xr:uid="{00000000-0005-0000-0000-000060000000}"/>
    <cellStyle name="Calculation 2 10 38" xfId="33210" xr:uid="{00000000-0005-0000-0000-000061000000}"/>
    <cellStyle name="Calculation 2 10 39" xfId="34635" xr:uid="{00000000-0005-0000-0000-000062000000}"/>
    <cellStyle name="Calculation 2 10 4" xfId="19900" xr:uid="{00000000-0005-0000-0000-000063000000}"/>
    <cellStyle name="Calculation 2 10 40" xfId="34981" xr:uid="{00000000-0005-0000-0000-000064000000}"/>
    <cellStyle name="Calculation 2 10 41" xfId="35327" xr:uid="{00000000-0005-0000-0000-000065000000}"/>
    <cellStyle name="Calculation 2 10 42" xfId="35674" xr:uid="{00000000-0005-0000-0000-000066000000}"/>
    <cellStyle name="Calculation 2 10 43" xfId="36021" xr:uid="{00000000-0005-0000-0000-000067000000}"/>
    <cellStyle name="Calculation 2 10 44" xfId="36367" xr:uid="{00000000-0005-0000-0000-000068000000}"/>
    <cellStyle name="Calculation 2 10 45" xfId="36713" xr:uid="{00000000-0005-0000-0000-000069000000}"/>
    <cellStyle name="Calculation 2 10 46" xfId="37059" xr:uid="{00000000-0005-0000-0000-00006A000000}"/>
    <cellStyle name="Calculation 2 10 47" xfId="37405" xr:uid="{00000000-0005-0000-0000-00006B000000}"/>
    <cellStyle name="Calculation 2 10 48" xfId="38026" xr:uid="{00000000-0005-0000-0000-00006C000000}"/>
    <cellStyle name="Calculation 2 10 49" xfId="38373" xr:uid="{00000000-0005-0000-0000-00006D000000}"/>
    <cellStyle name="Calculation 2 10 5" xfId="20246" xr:uid="{00000000-0005-0000-0000-00006E000000}"/>
    <cellStyle name="Calculation 2 10 50" xfId="38719" xr:uid="{00000000-0005-0000-0000-00006F000000}"/>
    <cellStyle name="Calculation 2 10 51" xfId="39065" xr:uid="{00000000-0005-0000-0000-000070000000}"/>
    <cellStyle name="Calculation 2 10 52" xfId="39411" xr:uid="{00000000-0005-0000-0000-000071000000}"/>
    <cellStyle name="Calculation 2 10 53" xfId="39445" xr:uid="{00000000-0005-0000-0000-000072000000}"/>
    <cellStyle name="Calculation 2 10 54" xfId="39779" xr:uid="{00000000-0005-0000-0000-000073000000}"/>
    <cellStyle name="Calculation 2 10 55" xfId="40239" xr:uid="{00000000-0005-0000-0000-000074000000}"/>
    <cellStyle name="Calculation 2 10 56" xfId="40580" xr:uid="{00000000-0005-0000-0000-000075000000}"/>
    <cellStyle name="Calculation 2 10 57" xfId="40845" xr:uid="{00000000-0005-0000-0000-000076000000}"/>
    <cellStyle name="Calculation 2 10 58" xfId="41039" xr:uid="{00000000-0005-0000-0000-000077000000}"/>
    <cellStyle name="Calculation 2 10 59" xfId="41801" xr:uid="{00000000-0005-0000-0000-000078000000}"/>
    <cellStyle name="Calculation 2 10 6" xfId="20592" xr:uid="{00000000-0005-0000-0000-000079000000}"/>
    <cellStyle name="Calculation 2 10 60" xfId="42147" xr:uid="{00000000-0005-0000-0000-00007A000000}"/>
    <cellStyle name="Calculation 2 10 61" xfId="42493" xr:uid="{00000000-0005-0000-0000-00007B000000}"/>
    <cellStyle name="Calculation 2 10 62" xfId="42672" xr:uid="{00000000-0005-0000-0000-00007C000000}"/>
    <cellStyle name="Calculation 2 10 63" xfId="42733" xr:uid="{00000000-0005-0000-0000-00007D000000}"/>
    <cellStyle name="Calculation 2 10 64" xfId="43074" xr:uid="{00000000-0005-0000-0000-00007E000000}"/>
    <cellStyle name="Calculation 2 10 65" xfId="43415" xr:uid="{00000000-0005-0000-0000-00007F000000}"/>
    <cellStyle name="Calculation 2 10 66" xfId="43756" xr:uid="{00000000-0005-0000-0000-000080000000}"/>
    <cellStyle name="Calculation 2 10 67" xfId="44612" xr:uid="{00000000-0005-0000-0000-000081000000}"/>
    <cellStyle name="Calculation 2 10 68" xfId="44955" xr:uid="{00000000-0005-0000-0000-000082000000}"/>
    <cellStyle name="Calculation 2 10 69" xfId="45376" xr:uid="{00000000-0005-0000-0000-000083000000}"/>
    <cellStyle name="Calculation 2 10 7" xfId="20647" xr:uid="{00000000-0005-0000-0000-000084000000}"/>
    <cellStyle name="Calculation 2 10 70" xfId="45990" xr:uid="{00000000-0005-0000-0000-000085000000}"/>
    <cellStyle name="Calculation 2 10 71" xfId="46334" xr:uid="{00000000-0005-0000-0000-000086000000}"/>
    <cellStyle name="Calculation 2 10 72" xfId="46632" xr:uid="{00000000-0005-0000-0000-000087000000}"/>
    <cellStyle name="Calculation 2 10 73" xfId="46812" xr:uid="{00000000-0005-0000-0000-000088000000}"/>
    <cellStyle name="Calculation 2 10 74" xfId="47157" xr:uid="{00000000-0005-0000-0000-000089000000}"/>
    <cellStyle name="Calculation 2 10 75" xfId="47502" xr:uid="{00000000-0005-0000-0000-00008A000000}"/>
    <cellStyle name="Calculation 2 10 76" xfId="47747" xr:uid="{00000000-0005-0000-0000-00008B000000}"/>
    <cellStyle name="Calculation 2 10 77" xfId="47926" xr:uid="{00000000-0005-0000-0000-00008C000000}"/>
    <cellStyle name="Calculation 2 10 78" xfId="48460" xr:uid="{00000000-0005-0000-0000-00008D000000}"/>
    <cellStyle name="Calculation 2 10 79" xfId="49116" xr:uid="{00000000-0005-0000-0000-00008E000000}"/>
    <cellStyle name="Calculation 2 10 8" xfId="21285" xr:uid="{00000000-0005-0000-0000-00008F000000}"/>
    <cellStyle name="Calculation 2 10 80" xfId="49660" xr:uid="{00000000-0005-0000-0000-000090000000}"/>
    <cellStyle name="Calculation 2 10 81" xfId="49695" xr:uid="{00000000-0005-0000-0000-000091000000}"/>
    <cellStyle name="Calculation 2 10 82" xfId="19103" xr:uid="{00000000-0005-0000-0000-000092000000}"/>
    <cellStyle name="Calculation 2 10 9" xfId="21318" xr:uid="{00000000-0005-0000-0000-000093000000}"/>
    <cellStyle name="Calculation 2 100" xfId="30864" xr:uid="{00000000-0005-0000-0000-000094000000}"/>
    <cellStyle name="Calculation 2 101" xfId="30792" xr:uid="{00000000-0005-0000-0000-000095000000}"/>
    <cellStyle name="Calculation 2 102" xfId="30839" xr:uid="{00000000-0005-0000-0000-000096000000}"/>
    <cellStyle name="Calculation 2 103" xfId="30890" xr:uid="{00000000-0005-0000-0000-000097000000}"/>
    <cellStyle name="Calculation 2 104" xfId="30869" xr:uid="{00000000-0005-0000-0000-000098000000}"/>
    <cellStyle name="Calculation 2 105" xfId="30802" xr:uid="{00000000-0005-0000-0000-000099000000}"/>
    <cellStyle name="Calculation 2 106" xfId="30860" xr:uid="{00000000-0005-0000-0000-00009A000000}"/>
    <cellStyle name="Calculation 2 107" xfId="30851" xr:uid="{00000000-0005-0000-0000-00009B000000}"/>
    <cellStyle name="Calculation 2 108" xfId="30825" xr:uid="{00000000-0005-0000-0000-00009C000000}"/>
    <cellStyle name="Calculation 2 109" xfId="30837" xr:uid="{00000000-0005-0000-0000-00009D000000}"/>
    <cellStyle name="Calculation 2 11" xfId="222" xr:uid="{00000000-0005-0000-0000-00009E000000}"/>
    <cellStyle name="Calculation 2 11 10" xfId="22062" xr:uid="{00000000-0005-0000-0000-00009F000000}"/>
    <cellStyle name="Calculation 2 11 11" xfId="22408" xr:uid="{00000000-0005-0000-0000-0000A0000000}"/>
    <cellStyle name="Calculation 2 11 12" xfId="22754" xr:uid="{00000000-0005-0000-0000-0000A1000000}"/>
    <cellStyle name="Calculation 2 11 13" xfId="23100" xr:uid="{00000000-0005-0000-0000-0000A2000000}"/>
    <cellStyle name="Calculation 2 11 14" xfId="23722" xr:uid="{00000000-0005-0000-0000-0000A3000000}"/>
    <cellStyle name="Calculation 2 11 15" xfId="24068" xr:uid="{00000000-0005-0000-0000-0000A4000000}"/>
    <cellStyle name="Calculation 2 11 16" xfId="24418" xr:uid="{00000000-0005-0000-0000-0000A5000000}"/>
    <cellStyle name="Calculation 2 11 17" xfId="25039" xr:uid="{00000000-0005-0000-0000-0000A6000000}"/>
    <cellStyle name="Calculation 2 11 18" xfId="21807" xr:uid="{00000000-0005-0000-0000-0000A7000000}"/>
    <cellStyle name="Calculation 2 11 19" xfId="25725" xr:uid="{00000000-0005-0000-0000-0000A8000000}"/>
    <cellStyle name="Calculation 2 11 2" xfId="223" xr:uid="{00000000-0005-0000-0000-0000A9000000}"/>
    <cellStyle name="Calculation 2 11 2 2" xfId="30000" xr:uid="{00000000-0005-0000-0000-0000AA000000}"/>
    <cellStyle name="Calculation 2 11 2 3" xfId="19445" xr:uid="{00000000-0005-0000-0000-0000AB000000}"/>
    <cellStyle name="Calculation 2 11 20" xfId="26071" xr:uid="{00000000-0005-0000-0000-0000AC000000}"/>
    <cellStyle name="Calculation 2 11 21" xfId="26417" xr:uid="{00000000-0005-0000-0000-0000AD000000}"/>
    <cellStyle name="Calculation 2 11 22" xfId="26962" xr:uid="{00000000-0005-0000-0000-0000AE000000}"/>
    <cellStyle name="Calculation 2 11 23" xfId="25301" xr:uid="{00000000-0005-0000-0000-0000AF000000}"/>
    <cellStyle name="Calculation 2 11 24" xfId="27470" xr:uid="{00000000-0005-0000-0000-0000B0000000}"/>
    <cellStyle name="Calculation 2 11 25" xfId="27813" xr:uid="{00000000-0005-0000-0000-0000B1000000}"/>
    <cellStyle name="Calculation 2 11 26" xfId="28154" xr:uid="{00000000-0005-0000-0000-0000B2000000}"/>
    <cellStyle name="Calculation 2 11 27" xfId="28495" xr:uid="{00000000-0005-0000-0000-0000B3000000}"/>
    <cellStyle name="Calculation 2 11 28" xfId="28836" xr:uid="{00000000-0005-0000-0000-0000B4000000}"/>
    <cellStyle name="Calculation 2 11 29" xfId="29177" xr:uid="{00000000-0005-0000-0000-0000B5000000}"/>
    <cellStyle name="Calculation 2 11 3" xfId="19791" xr:uid="{00000000-0005-0000-0000-0000B6000000}"/>
    <cellStyle name="Calculation 2 11 30" xfId="29674" xr:uid="{00000000-0005-0000-0000-0000B7000000}"/>
    <cellStyle name="Calculation 2 11 31" xfId="31341" xr:uid="{00000000-0005-0000-0000-0000B8000000}"/>
    <cellStyle name="Calculation 2 11 32" xfId="31675" xr:uid="{00000000-0005-0000-0000-0000B9000000}"/>
    <cellStyle name="Calculation 2 11 33" xfId="32237" xr:uid="{00000000-0005-0000-0000-0000BA000000}"/>
    <cellStyle name="Calculation 2 11 34" xfId="32578" xr:uid="{00000000-0005-0000-0000-0000BB000000}"/>
    <cellStyle name="Calculation 2 11 35" xfId="32919" xr:uid="{00000000-0005-0000-0000-0000BC000000}"/>
    <cellStyle name="Calculation 2 11 36" xfId="33120" xr:uid="{00000000-0005-0000-0000-0000BD000000}"/>
    <cellStyle name="Calculation 2 11 37" xfId="33829" xr:uid="{00000000-0005-0000-0000-0000BE000000}"/>
    <cellStyle name="Calculation 2 11 38" xfId="33906" xr:uid="{00000000-0005-0000-0000-0000BF000000}"/>
    <cellStyle name="Calculation 2 11 39" xfId="34622" xr:uid="{00000000-0005-0000-0000-0000C0000000}"/>
    <cellStyle name="Calculation 2 11 4" xfId="19887" xr:uid="{00000000-0005-0000-0000-0000C1000000}"/>
    <cellStyle name="Calculation 2 11 40" xfId="34968" xr:uid="{00000000-0005-0000-0000-0000C2000000}"/>
    <cellStyle name="Calculation 2 11 41" xfId="35314" xr:uid="{00000000-0005-0000-0000-0000C3000000}"/>
    <cellStyle name="Calculation 2 11 42" xfId="35661" xr:uid="{00000000-0005-0000-0000-0000C4000000}"/>
    <cellStyle name="Calculation 2 11 43" xfId="36008" xr:uid="{00000000-0005-0000-0000-0000C5000000}"/>
    <cellStyle name="Calculation 2 11 44" xfId="36354" xr:uid="{00000000-0005-0000-0000-0000C6000000}"/>
    <cellStyle name="Calculation 2 11 45" xfId="36700" xr:uid="{00000000-0005-0000-0000-0000C7000000}"/>
    <cellStyle name="Calculation 2 11 46" xfId="37046" xr:uid="{00000000-0005-0000-0000-0000C8000000}"/>
    <cellStyle name="Calculation 2 11 47" xfId="37392" xr:uid="{00000000-0005-0000-0000-0000C9000000}"/>
    <cellStyle name="Calculation 2 11 48" xfId="38013" xr:uid="{00000000-0005-0000-0000-0000CA000000}"/>
    <cellStyle name="Calculation 2 11 49" xfId="38360" xr:uid="{00000000-0005-0000-0000-0000CB000000}"/>
    <cellStyle name="Calculation 2 11 5" xfId="20233" xr:uid="{00000000-0005-0000-0000-0000CC000000}"/>
    <cellStyle name="Calculation 2 11 50" xfId="38706" xr:uid="{00000000-0005-0000-0000-0000CD000000}"/>
    <cellStyle name="Calculation 2 11 51" xfId="39052" xr:uid="{00000000-0005-0000-0000-0000CE000000}"/>
    <cellStyle name="Calculation 2 11 52" xfId="39398" xr:uid="{00000000-0005-0000-0000-0000CF000000}"/>
    <cellStyle name="Calculation 2 11 53" xfId="37741" xr:uid="{00000000-0005-0000-0000-0000D0000000}"/>
    <cellStyle name="Calculation 2 11 54" xfId="39588" xr:uid="{00000000-0005-0000-0000-0000D1000000}"/>
    <cellStyle name="Calculation 2 11 55" xfId="40226" xr:uid="{00000000-0005-0000-0000-0000D2000000}"/>
    <cellStyle name="Calculation 2 11 56" xfId="40567" xr:uid="{00000000-0005-0000-0000-0000D3000000}"/>
    <cellStyle name="Calculation 2 11 57" xfId="41155" xr:uid="{00000000-0005-0000-0000-0000D4000000}"/>
    <cellStyle name="Calculation 2 11 58" xfId="41397" xr:uid="{00000000-0005-0000-0000-0000D5000000}"/>
    <cellStyle name="Calculation 2 11 59" xfId="41788" xr:uid="{00000000-0005-0000-0000-0000D6000000}"/>
    <cellStyle name="Calculation 2 11 6" xfId="20579" xr:uid="{00000000-0005-0000-0000-0000D7000000}"/>
    <cellStyle name="Calculation 2 11 60" xfId="42134" xr:uid="{00000000-0005-0000-0000-0000D8000000}"/>
    <cellStyle name="Calculation 2 11 61" xfId="42480" xr:uid="{00000000-0005-0000-0000-0000D9000000}"/>
    <cellStyle name="Calculation 2 11 62" xfId="42659" xr:uid="{00000000-0005-0000-0000-0000DA000000}"/>
    <cellStyle name="Calculation 2 11 63" xfId="42720" xr:uid="{00000000-0005-0000-0000-0000DB000000}"/>
    <cellStyle name="Calculation 2 11 64" xfId="43061" xr:uid="{00000000-0005-0000-0000-0000DC000000}"/>
    <cellStyle name="Calculation 2 11 65" xfId="43402" xr:uid="{00000000-0005-0000-0000-0000DD000000}"/>
    <cellStyle name="Calculation 2 11 66" xfId="43743" xr:uid="{00000000-0005-0000-0000-0000DE000000}"/>
    <cellStyle name="Calculation 2 11 67" xfId="44599" xr:uid="{00000000-0005-0000-0000-0000DF000000}"/>
    <cellStyle name="Calculation 2 11 68" xfId="44942" xr:uid="{00000000-0005-0000-0000-0000E0000000}"/>
    <cellStyle name="Calculation 2 11 69" xfId="45363" xr:uid="{00000000-0005-0000-0000-0000E1000000}"/>
    <cellStyle name="Calculation 2 11 7" xfId="20964" xr:uid="{00000000-0005-0000-0000-0000E2000000}"/>
    <cellStyle name="Calculation 2 11 70" xfId="45977" xr:uid="{00000000-0005-0000-0000-0000E3000000}"/>
    <cellStyle name="Calculation 2 11 71" xfId="46321" xr:uid="{00000000-0005-0000-0000-0000E4000000}"/>
    <cellStyle name="Calculation 2 11 72" xfId="46620" xr:uid="{00000000-0005-0000-0000-0000E5000000}"/>
    <cellStyle name="Calculation 2 11 73" xfId="46799" xr:uid="{00000000-0005-0000-0000-0000E6000000}"/>
    <cellStyle name="Calculation 2 11 74" xfId="47144" xr:uid="{00000000-0005-0000-0000-0000E7000000}"/>
    <cellStyle name="Calculation 2 11 75" xfId="47489" xr:uid="{00000000-0005-0000-0000-0000E8000000}"/>
    <cellStyle name="Calculation 2 11 76" xfId="47737" xr:uid="{00000000-0005-0000-0000-0000E9000000}"/>
    <cellStyle name="Calculation 2 11 77" xfId="47913" xr:uid="{00000000-0005-0000-0000-0000EA000000}"/>
    <cellStyle name="Calculation 2 11 78" xfId="48300" xr:uid="{00000000-0005-0000-0000-0000EB000000}"/>
    <cellStyle name="Calculation 2 11 79" xfId="49103" xr:uid="{00000000-0005-0000-0000-0000EC000000}"/>
    <cellStyle name="Calculation 2 11 8" xfId="21272" xr:uid="{00000000-0005-0000-0000-0000ED000000}"/>
    <cellStyle name="Calculation 2 11 80" xfId="49647" xr:uid="{00000000-0005-0000-0000-0000EE000000}"/>
    <cellStyle name="Calculation 2 11 81" xfId="49318" xr:uid="{00000000-0005-0000-0000-0000EF000000}"/>
    <cellStyle name="Calculation 2 11 82" xfId="19090" xr:uid="{00000000-0005-0000-0000-0000F0000000}"/>
    <cellStyle name="Calculation 2 11 9" xfId="20736" xr:uid="{00000000-0005-0000-0000-0000F1000000}"/>
    <cellStyle name="Calculation 2 110" xfId="31314" xr:uid="{00000000-0005-0000-0000-0000F2000000}"/>
    <cellStyle name="Calculation 2 111" xfId="31125" xr:uid="{00000000-0005-0000-0000-0000F3000000}"/>
    <cellStyle name="Calculation 2 112" xfId="31218" xr:uid="{00000000-0005-0000-0000-0000F4000000}"/>
    <cellStyle name="Calculation 2 113" xfId="31333" xr:uid="{00000000-0005-0000-0000-0000F5000000}"/>
    <cellStyle name="Calculation 2 114" xfId="32004" xr:uid="{00000000-0005-0000-0000-0000F6000000}"/>
    <cellStyle name="Calculation 2 115" xfId="33285" xr:uid="{00000000-0005-0000-0000-0000F7000000}"/>
    <cellStyle name="Calculation 2 116" xfId="33242" xr:uid="{00000000-0005-0000-0000-0000F8000000}"/>
    <cellStyle name="Calculation 2 117" xfId="33342" xr:uid="{00000000-0005-0000-0000-0000F9000000}"/>
    <cellStyle name="Calculation 2 118" xfId="34293" xr:uid="{00000000-0005-0000-0000-0000FA000000}"/>
    <cellStyle name="Calculation 2 119" xfId="33999" xr:uid="{00000000-0005-0000-0000-0000FB000000}"/>
    <cellStyle name="Calculation 2 12" xfId="224" xr:uid="{00000000-0005-0000-0000-0000FC000000}"/>
    <cellStyle name="Calculation 2 12 10" xfId="22098" xr:uid="{00000000-0005-0000-0000-0000FD000000}"/>
    <cellStyle name="Calculation 2 12 11" xfId="22444" xr:uid="{00000000-0005-0000-0000-0000FE000000}"/>
    <cellStyle name="Calculation 2 12 12" xfId="22790" xr:uid="{00000000-0005-0000-0000-0000FF000000}"/>
    <cellStyle name="Calculation 2 12 13" xfId="23136" xr:uid="{00000000-0005-0000-0000-000000010000}"/>
    <cellStyle name="Calculation 2 12 14" xfId="23758" xr:uid="{00000000-0005-0000-0000-000001010000}"/>
    <cellStyle name="Calculation 2 12 15" xfId="24104" xr:uid="{00000000-0005-0000-0000-000002010000}"/>
    <cellStyle name="Calculation 2 12 16" xfId="24454" xr:uid="{00000000-0005-0000-0000-000003010000}"/>
    <cellStyle name="Calculation 2 12 17" xfId="25075" xr:uid="{00000000-0005-0000-0000-000004010000}"/>
    <cellStyle name="Calculation 2 12 18" xfId="23461" xr:uid="{00000000-0005-0000-0000-000005010000}"/>
    <cellStyle name="Calculation 2 12 19" xfId="25761" xr:uid="{00000000-0005-0000-0000-000006010000}"/>
    <cellStyle name="Calculation 2 12 2" xfId="225" xr:uid="{00000000-0005-0000-0000-000007010000}"/>
    <cellStyle name="Calculation 2 12 2 2" xfId="30018" xr:uid="{00000000-0005-0000-0000-000008010000}"/>
    <cellStyle name="Calculation 2 12 2 3" xfId="19481" xr:uid="{00000000-0005-0000-0000-000009010000}"/>
    <cellStyle name="Calculation 2 12 20" xfId="26107" xr:uid="{00000000-0005-0000-0000-00000A010000}"/>
    <cellStyle name="Calculation 2 12 21" xfId="26453" xr:uid="{00000000-0005-0000-0000-00000B010000}"/>
    <cellStyle name="Calculation 2 12 22" xfId="26998" xr:uid="{00000000-0005-0000-0000-00000C010000}"/>
    <cellStyle name="Calculation 2 12 23" xfId="25145" xr:uid="{00000000-0005-0000-0000-00000D010000}"/>
    <cellStyle name="Calculation 2 12 24" xfId="27506" xr:uid="{00000000-0005-0000-0000-00000E010000}"/>
    <cellStyle name="Calculation 2 12 25" xfId="27849" xr:uid="{00000000-0005-0000-0000-00000F010000}"/>
    <cellStyle name="Calculation 2 12 26" xfId="28190" xr:uid="{00000000-0005-0000-0000-000010010000}"/>
    <cellStyle name="Calculation 2 12 27" xfId="28531" xr:uid="{00000000-0005-0000-0000-000011010000}"/>
    <cellStyle name="Calculation 2 12 28" xfId="28872" xr:uid="{00000000-0005-0000-0000-000012010000}"/>
    <cellStyle name="Calculation 2 12 29" xfId="29213" xr:uid="{00000000-0005-0000-0000-000013010000}"/>
    <cellStyle name="Calculation 2 12 3" xfId="19827" xr:uid="{00000000-0005-0000-0000-000014010000}"/>
    <cellStyle name="Calculation 2 12 30" xfId="29466" xr:uid="{00000000-0005-0000-0000-000015010000}"/>
    <cellStyle name="Calculation 2 12 31" xfId="31288" xr:uid="{00000000-0005-0000-0000-000016010000}"/>
    <cellStyle name="Calculation 2 12 32" xfId="31711" xr:uid="{00000000-0005-0000-0000-000017010000}"/>
    <cellStyle name="Calculation 2 12 33" xfId="32273" xr:uid="{00000000-0005-0000-0000-000018010000}"/>
    <cellStyle name="Calculation 2 12 34" xfId="32614" xr:uid="{00000000-0005-0000-0000-000019010000}"/>
    <cellStyle name="Calculation 2 12 35" xfId="32955" xr:uid="{00000000-0005-0000-0000-00001A010000}"/>
    <cellStyle name="Calculation 2 12 36" xfId="32988" xr:uid="{00000000-0005-0000-0000-00001B010000}"/>
    <cellStyle name="Calculation 2 12 37" xfId="33865" xr:uid="{00000000-0005-0000-0000-00001C010000}"/>
    <cellStyle name="Calculation 2 12 38" xfId="34190" xr:uid="{00000000-0005-0000-0000-00001D010000}"/>
    <cellStyle name="Calculation 2 12 39" xfId="34658" xr:uid="{00000000-0005-0000-0000-00001E010000}"/>
    <cellStyle name="Calculation 2 12 4" xfId="19923" xr:uid="{00000000-0005-0000-0000-00001F010000}"/>
    <cellStyle name="Calculation 2 12 40" xfId="35004" xr:uid="{00000000-0005-0000-0000-000020010000}"/>
    <cellStyle name="Calculation 2 12 41" xfId="35350" xr:uid="{00000000-0005-0000-0000-000021010000}"/>
    <cellStyle name="Calculation 2 12 42" xfId="35697" xr:uid="{00000000-0005-0000-0000-000022010000}"/>
    <cellStyle name="Calculation 2 12 43" xfId="36044" xr:uid="{00000000-0005-0000-0000-000023010000}"/>
    <cellStyle name="Calculation 2 12 44" xfId="36390" xr:uid="{00000000-0005-0000-0000-000024010000}"/>
    <cellStyle name="Calculation 2 12 45" xfId="36736" xr:uid="{00000000-0005-0000-0000-000025010000}"/>
    <cellStyle name="Calculation 2 12 46" xfId="37082" xr:uid="{00000000-0005-0000-0000-000026010000}"/>
    <cellStyle name="Calculation 2 12 47" xfId="37428" xr:uid="{00000000-0005-0000-0000-000027010000}"/>
    <cellStyle name="Calculation 2 12 48" xfId="38049" xr:uid="{00000000-0005-0000-0000-000028010000}"/>
    <cellStyle name="Calculation 2 12 49" xfId="38396" xr:uid="{00000000-0005-0000-0000-000029010000}"/>
    <cellStyle name="Calculation 2 12 5" xfId="20269" xr:uid="{00000000-0005-0000-0000-00002A010000}"/>
    <cellStyle name="Calculation 2 12 50" xfId="38742" xr:uid="{00000000-0005-0000-0000-00002B010000}"/>
    <cellStyle name="Calculation 2 12 51" xfId="39088" xr:uid="{00000000-0005-0000-0000-00002C010000}"/>
    <cellStyle name="Calculation 2 12 52" xfId="39434" xr:uid="{00000000-0005-0000-0000-00002D010000}"/>
    <cellStyle name="Calculation 2 12 53" xfId="34021" xr:uid="{00000000-0005-0000-0000-00002E010000}"/>
    <cellStyle name="Calculation 2 12 54" xfId="39455" xr:uid="{00000000-0005-0000-0000-00002F010000}"/>
    <cellStyle name="Calculation 2 12 55" xfId="40262" xr:uid="{00000000-0005-0000-0000-000030010000}"/>
    <cellStyle name="Calculation 2 12 56" xfId="40603" xr:uid="{00000000-0005-0000-0000-000031010000}"/>
    <cellStyle name="Calculation 2 12 57" xfId="40925" xr:uid="{00000000-0005-0000-0000-000032010000}"/>
    <cellStyle name="Calculation 2 12 58" xfId="41169" xr:uid="{00000000-0005-0000-0000-000033010000}"/>
    <cellStyle name="Calculation 2 12 59" xfId="41824" xr:uid="{00000000-0005-0000-0000-000034010000}"/>
    <cellStyle name="Calculation 2 12 6" xfId="20615" xr:uid="{00000000-0005-0000-0000-000035010000}"/>
    <cellStyle name="Calculation 2 12 60" xfId="42170" xr:uid="{00000000-0005-0000-0000-000036010000}"/>
    <cellStyle name="Calculation 2 12 61" xfId="42516" xr:uid="{00000000-0005-0000-0000-000037010000}"/>
    <cellStyle name="Calculation 2 12 62" xfId="42695" xr:uid="{00000000-0005-0000-0000-000038010000}"/>
    <cellStyle name="Calculation 2 12 63" xfId="42756" xr:uid="{00000000-0005-0000-0000-000039010000}"/>
    <cellStyle name="Calculation 2 12 64" xfId="43097" xr:uid="{00000000-0005-0000-0000-00003A010000}"/>
    <cellStyle name="Calculation 2 12 65" xfId="43438" xr:uid="{00000000-0005-0000-0000-00003B010000}"/>
    <cellStyle name="Calculation 2 12 66" xfId="43779" xr:uid="{00000000-0005-0000-0000-00003C010000}"/>
    <cellStyle name="Calculation 2 12 67" xfId="44635" xr:uid="{00000000-0005-0000-0000-00003D010000}"/>
    <cellStyle name="Calculation 2 12 68" xfId="44978" xr:uid="{00000000-0005-0000-0000-00003E010000}"/>
    <cellStyle name="Calculation 2 12 69" xfId="45399" xr:uid="{00000000-0005-0000-0000-00003F010000}"/>
    <cellStyle name="Calculation 2 12 7" xfId="20730" xr:uid="{00000000-0005-0000-0000-000040010000}"/>
    <cellStyle name="Calculation 2 12 70" xfId="46013" xr:uid="{00000000-0005-0000-0000-000041010000}"/>
    <cellStyle name="Calculation 2 12 71" xfId="46357" xr:uid="{00000000-0005-0000-0000-000042010000}"/>
    <cellStyle name="Calculation 2 12 72" xfId="46652" xr:uid="{00000000-0005-0000-0000-000043010000}"/>
    <cellStyle name="Calculation 2 12 73" xfId="46835" xr:uid="{00000000-0005-0000-0000-000044010000}"/>
    <cellStyle name="Calculation 2 12 74" xfId="47180" xr:uid="{00000000-0005-0000-0000-000045010000}"/>
    <cellStyle name="Calculation 2 12 75" xfId="47525" xr:uid="{00000000-0005-0000-0000-000046010000}"/>
    <cellStyle name="Calculation 2 12 76" xfId="47766" xr:uid="{00000000-0005-0000-0000-000047010000}"/>
    <cellStyle name="Calculation 2 12 77" xfId="47949" xr:uid="{00000000-0005-0000-0000-000048010000}"/>
    <cellStyle name="Calculation 2 12 78" xfId="48294" xr:uid="{00000000-0005-0000-0000-000049010000}"/>
    <cellStyle name="Calculation 2 12 79" xfId="49139" xr:uid="{00000000-0005-0000-0000-00004A010000}"/>
    <cellStyle name="Calculation 2 12 8" xfId="21308" xr:uid="{00000000-0005-0000-0000-00004B010000}"/>
    <cellStyle name="Calculation 2 12 80" xfId="49683" xr:uid="{00000000-0005-0000-0000-00004C010000}"/>
    <cellStyle name="Calculation 2 12 81" xfId="49429" xr:uid="{00000000-0005-0000-0000-00004D010000}"/>
    <cellStyle name="Calculation 2 12 82" xfId="19126" xr:uid="{00000000-0005-0000-0000-00004E010000}"/>
    <cellStyle name="Calculation 2 12 9" xfId="20828" xr:uid="{00000000-0005-0000-0000-00004F010000}"/>
    <cellStyle name="Calculation 2 120" xfId="32990" xr:uid="{00000000-0005-0000-0000-000050010000}"/>
    <cellStyle name="Calculation 2 121" xfId="34275" xr:uid="{00000000-0005-0000-0000-000051010000}"/>
    <cellStyle name="Calculation 2 122" xfId="33150" xr:uid="{00000000-0005-0000-0000-000052010000}"/>
    <cellStyle name="Calculation 2 123" xfId="33902" xr:uid="{00000000-0005-0000-0000-000053010000}"/>
    <cellStyle name="Calculation 2 124" xfId="35362" xr:uid="{00000000-0005-0000-0000-000054010000}"/>
    <cellStyle name="Calculation 2 125" xfId="33223" xr:uid="{00000000-0005-0000-0000-000055010000}"/>
    <cellStyle name="Calculation 2 126" xfId="35023" xr:uid="{00000000-0005-0000-0000-000056010000}"/>
    <cellStyle name="Calculation 2 127" xfId="33892" xr:uid="{00000000-0005-0000-0000-000057010000}"/>
    <cellStyle name="Calculation 2 128" xfId="34250" xr:uid="{00000000-0005-0000-0000-000058010000}"/>
    <cellStyle name="Calculation 2 129" xfId="37747" xr:uid="{00000000-0005-0000-0000-000059010000}"/>
    <cellStyle name="Calculation 2 13" xfId="226" xr:uid="{00000000-0005-0000-0000-00005A010000}"/>
    <cellStyle name="Calculation 2 13 2" xfId="227" xr:uid="{00000000-0005-0000-0000-00005B010000}"/>
    <cellStyle name="Calculation 2 13 2 2" xfId="30019" xr:uid="{00000000-0005-0000-0000-00005C010000}"/>
    <cellStyle name="Calculation 2 13 3" xfId="29259" xr:uid="{00000000-0005-0000-0000-00005D010000}"/>
    <cellStyle name="Calculation 2 13 4" xfId="18853" xr:uid="{00000000-0005-0000-0000-00005E010000}"/>
    <cellStyle name="Calculation 2 130" xfId="37758" xr:uid="{00000000-0005-0000-0000-00005F010000}"/>
    <cellStyle name="Calculation 2 131" xfId="34143" xr:uid="{00000000-0005-0000-0000-000060010000}"/>
    <cellStyle name="Calculation 2 132" xfId="39556" xr:uid="{00000000-0005-0000-0000-000061010000}"/>
    <cellStyle name="Calculation 2 133" xfId="39831" xr:uid="{00000000-0005-0000-0000-000062010000}"/>
    <cellStyle name="Calculation 2 134" xfId="39916" xr:uid="{00000000-0005-0000-0000-000063010000}"/>
    <cellStyle name="Calculation 2 135" xfId="39804" xr:uid="{00000000-0005-0000-0000-000064010000}"/>
    <cellStyle name="Calculation 2 136" xfId="40754" xr:uid="{00000000-0005-0000-0000-000065010000}"/>
    <cellStyle name="Calculation 2 137" xfId="41511" xr:uid="{00000000-0005-0000-0000-000066010000}"/>
    <cellStyle name="Calculation 2 138" xfId="41703" xr:uid="{00000000-0005-0000-0000-000067010000}"/>
    <cellStyle name="Calculation 2 139" xfId="41717" xr:uid="{00000000-0005-0000-0000-000068010000}"/>
    <cellStyle name="Calculation 2 14" xfId="228" xr:uid="{00000000-0005-0000-0000-000069010000}"/>
    <cellStyle name="Calculation 2 14 2" xfId="229" xr:uid="{00000000-0005-0000-0000-00006A010000}"/>
    <cellStyle name="Calculation 2 14 2 2" xfId="30023" xr:uid="{00000000-0005-0000-0000-00006B010000}"/>
    <cellStyle name="Calculation 2 14 3" xfId="29545" xr:uid="{00000000-0005-0000-0000-00006C010000}"/>
    <cellStyle name="Calculation 2 14 4" xfId="19548" xr:uid="{00000000-0005-0000-0000-00006D010000}"/>
    <cellStyle name="Calculation 2 140" xfId="42571" xr:uid="{00000000-0005-0000-0000-00006E010000}"/>
    <cellStyle name="Calculation 2 141" xfId="42631" xr:uid="{00000000-0005-0000-0000-00006F010000}"/>
    <cellStyle name="Calculation 2 142" xfId="41677" xr:uid="{00000000-0005-0000-0000-000070010000}"/>
    <cellStyle name="Calculation 2 143" xfId="41128" xr:uid="{00000000-0005-0000-0000-000071010000}"/>
    <cellStyle name="Calculation 2 144" xfId="44345" xr:uid="{00000000-0005-0000-0000-000072010000}"/>
    <cellStyle name="Calculation 2 145" xfId="44516" xr:uid="{00000000-0005-0000-0000-000073010000}"/>
    <cellStyle name="Calculation 2 146" xfId="45068" xr:uid="{00000000-0005-0000-0000-000074010000}"/>
    <cellStyle name="Calculation 2 147" xfId="45818" xr:uid="{00000000-0005-0000-0000-000075010000}"/>
    <cellStyle name="Calculation 2 148" xfId="45613" xr:uid="{00000000-0005-0000-0000-000076010000}"/>
    <cellStyle name="Calculation 2 149" xfId="45502" xr:uid="{00000000-0005-0000-0000-000077010000}"/>
    <cellStyle name="Calculation 2 15" xfId="230" xr:uid="{00000000-0005-0000-0000-000078010000}"/>
    <cellStyle name="Calculation 2 15 2" xfId="231" xr:uid="{00000000-0005-0000-0000-000079010000}"/>
    <cellStyle name="Calculation 2 15 2 2" xfId="30094" xr:uid="{00000000-0005-0000-0000-00007A010000}"/>
    <cellStyle name="Calculation 2 15 3" xfId="29302" xr:uid="{00000000-0005-0000-0000-00007B010000}"/>
    <cellStyle name="Calculation 2 15 4" xfId="19628" xr:uid="{00000000-0005-0000-0000-00007C010000}"/>
    <cellStyle name="Calculation 2 150" xfId="46471" xr:uid="{00000000-0005-0000-0000-00007D010000}"/>
    <cellStyle name="Calculation 2 151" xfId="46445" xr:uid="{00000000-0005-0000-0000-00007E010000}"/>
    <cellStyle name="Calculation 2 152" xfId="46553" xr:uid="{00000000-0005-0000-0000-00007F010000}"/>
    <cellStyle name="Calculation 2 153" xfId="48571" xr:uid="{00000000-0005-0000-0000-000080010000}"/>
    <cellStyle name="Calculation 2 154" xfId="48773" xr:uid="{00000000-0005-0000-0000-000081010000}"/>
    <cellStyle name="Calculation 2 155" xfId="48585" xr:uid="{00000000-0005-0000-0000-000082010000}"/>
    <cellStyle name="Calculation 2 156" xfId="49744" xr:uid="{00000000-0005-0000-0000-000083010000}"/>
    <cellStyle name="Calculation 2 157" xfId="51057" xr:uid="{00000000-0005-0000-0000-000084010000}"/>
    <cellStyle name="Calculation 2 16" xfId="232" xr:uid="{00000000-0005-0000-0000-000085010000}"/>
    <cellStyle name="Calculation 2 16 2" xfId="233" xr:uid="{00000000-0005-0000-0000-000086010000}"/>
    <cellStyle name="Calculation 2 16 2 2" xfId="30144" xr:uid="{00000000-0005-0000-0000-000087010000}"/>
    <cellStyle name="Calculation 2 16 3" xfId="29695" xr:uid="{00000000-0005-0000-0000-000088010000}"/>
    <cellStyle name="Calculation 2 16 4" xfId="18889" xr:uid="{00000000-0005-0000-0000-000089010000}"/>
    <cellStyle name="Calculation 2 17" xfId="234" xr:uid="{00000000-0005-0000-0000-00008A010000}"/>
    <cellStyle name="Calculation 2 17 2" xfId="235" xr:uid="{00000000-0005-0000-0000-00008B010000}"/>
    <cellStyle name="Calculation 2 17 2 2" xfId="30055" xr:uid="{00000000-0005-0000-0000-00008C010000}"/>
    <cellStyle name="Calculation 2 17 3" xfId="29702" xr:uid="{00000000-0005-0000-0000-00008D010000}"/>
    <cellStyle name="Calculation 2 17 4" xfId="20641" xr:uid="{00000000-0005-0000-0000-00008E010000}"/>
    <cellStyle name="Calculation 2 18" xfId="236" xr:uid="{00000000-0005-0000-0000-00008F010000}"/>
    <cellStyle name="Calculation 2 18 2" xfId="237" xr:uid="{00000000-0005-0000-0000-000090010000}"/>
    <cellStyle name="Calculation 2 18 2 2" xfId="30119" xr:uid="{00000000-0005-0000-0000-000091010000}"/>
    <cellStyle name="Calculation 2 18 3" xfId="29369" xr:uid="{00000000-0005-0000-0000-000092010000}"/>
    <cellStyle name="Calculation 2 18 4" xfId="19567" xr:uid="{00000000-0005-0000-0000-000093010000}"/>
    <cellStyle name="Calculation 2 19" xfId="238" xr:uid="{00000000-0005-0000-0000-000094010000}"/>
    <cellStyle name="Calculation 2 19 2" xfId="239" xr:uid="{00000000-0005-0000-0000-000095010000}"/>
    <cellStyle name="Calculation 2 19 2 2" xfId="30091" xr:uid="{00000000-0005-0000-0000-000096010000}"/>
    <cellStyle name="Calculation 2 19 3" xfId="29328" xr:uid="{00000000-0005-0000-0000-000097010000}"/>
    <cellStyle name="Calculation 2 19 4" xfId="21429" xr:uid="{00000000-0005-0000-0000-000098010000}"/>
    <cellStyle name="Calculation 2 2" xfId="90" xr:uid="{00000000-0005-0000-0000-000099010000}"/>
    <cellStyle name="Calculation 2 2 10" xfId="240" xr:uid="{00000000-0005-0000-0000-00009A010000}"/>
    <cellStyle name="Calculation 2 2 10 10" xfId="22132" xr:uid="{00000000-0005-0000-0000-00009B010000}"/>
    <cellStyle name="Calculation 2 2 10 11" xfId="22478" xr:uid="{00000000-0005-0000-0000-00009C010000}"/>
    <cellStyle name="Calculation 2 2 10 12" xfId="22824" xr:uid="{00000000-0005-0000-0000-00009D010000}"/>
    <cellStyle name="Calculation 2 2 10 13" xfId="23171" xr:uid="{00000000-0005-0000-0000-00009E010000}"/>
    <cellStyle name="Calculation 2 2 10 14" xfId="21829" xr:uid="{00000000-0005-0000-0000-00009F010000}"/>
    <cellStyle name="Calculation 2 2 10 15" xfId="23792" xr:uid="{00000000-0005-0000-0000-0000A0010000}"/>
    <cellStyle name="Calculation 2 2 10 16" xfId="24142" xr:uid="{00000000-0005-0000-0000-0000A1010000}"/>
    <cellStyle name="Calculation 2 2 10 17" xfId="24488" xr:uid="{00000000-0005-0000-0000-0000A2010000}"/>
    <cellStyle name="Calculation 2 2 10 18" xfId="23155" xr:uid="{00000000-0005-0000-0000-0000A3010000}"/>
    <cellStyle name="Calculation 2 2 10 19" xfId="24805" xr:uid="{00000000-0005-0000-0000-0000A4010000}"/>
    <cellStyle name="Calculation 2 2 10 2" xfId="241" xr:uid="{00000000-0005-0000-0000-0000A5010000}"/>
    <cellStyle name="Calculation 2 2 10 2 2" xfId="30037" xr:uid="{00000000-0005-0000-0000-0000A6010000}"/>
    <cellStyle name="Calculation 2 2 10 2 3" xfId="19169" xr:uid="{00000000-0005-0000-0000-0000A7010000}"/>
    <cellStyle name="Calculation 2 2 10 20" xfId="25449" xr:uid="{00000000-0005-0000-0000-0000A8010000}"/>
    <cellStyle name="Calculation 2 2 10 21" xfId="25795" xr:uid="{00000000-0005-0000-0000-0000A9010000}"/>
    <cellStyle name="Calculation 2 2 10 22" xfId="26141" xr:uid="{00000000-0005-0000-0000-0000AA010000}"/>
    <cellStyle name="Calculation 2 2 10 23" xfId="26487" xr:uid="{00000000-0005-0000-0000-0000AB010000}"/>
    <cellStyle name="Calculation 2 2 10 24" xfId="25257" xr:uid="{00000000-0005-0000-0000-0000AC010000}"/>
    <cellStyle name="Calculation 2 2 10 25" xfId="26801" xr:uid="{00000000-0005-0000-0000-0000AD010000}"/>
    <cellStyle name="Calculation 2 2 10 26" xfId="27194" xr:uid="{00000000-0005-0000-0000-0000AE010000}"/>
    <cellStyle name="Calculation 2 2 10 27" xfId="27537" xr:uid="{00000000-0005-0000-0000-0000AF010000}"/>
    <cellStyle name="Calculation 2 2 10 28" xfId="27878" xr:uid="{00000000-0005-0000-0000-0000B0010000}"/>
    <cellStyle name="Calculation 2 2 10 29" xfId="28219" xr:uid="{00000000-0005-0000-0000-0000B1010000}"/>
    <cellStyle name="Calculation 2 2 10 3" xfId="1975" xr:uid="{00000000-0005-0000-0000-0000B2010000}"/>
    <cellStyle name="Calculation 2 2 10 3 2" xfId="18791" xr:uid="{00000000-0005-0000-0000-0000B3010000}"/>
    <cellStyle name="Calculation 2 2 10 30" xfId="28560" xr:uid="{00000000-0005-0000-0000-0000B4010000}"/>
    <cellStyle name="Calculation 2 2 10 31" xfId="28901" xr:uid="{00000000-0005-0000-0000-0000B5010000}"/>
    <cellStyle name="Calculation 2 2 10 32" xfId="29678" xr:uid="{00000000-0005-0000-0000-0000B6010000}"/>
    <cellStyle name="Calculation 2 2 10 33" xfId="31080" xr:uid="{00000000-0005-0000-0000-0000B7010000}"/>
    <cellStyle name="Calculation 2 2 10 34" xfId="31399" xr:uid="{00000000-0005-0000-0000-0000B8010000}"/>
    <cellStyle name="Calculation 2 2 10 35" xfId="31739" xr:uid="{00000000-0005-0000-0000-0000B9010000}"/>
    <cellStyle name="Calculation 2 2 10 36" xfId="31247" xr:uid="{00000000-0005-0000-0000-0000BA010000}"/>
    <cellStyle name="Calculation 2 2 10 37" xfId="32302" xr:uid="{00000000-0005-0000-0000-0000BB010000}"/>
    <cellStyle name="Calculation 2 2 10 38" xfId="32643" xr:uid="{00000000-0005-0000-0000-0000BC010000}"/>
    <cellStyle name="Calculation 2 2 10 39" xfId="32992" xr:uid="{00000000-0005-0000-0000-0000BD010000}"/>
    <cellStyle name="Calculation 2 2 10 4" xfId="6227" xr:uid="{00000000-0005-0000-0000-0000BE010000}"/>
    <cellStyle name="Calculation 2 2 10 4 2" xfId="19957" xr:uid="{00000000-0005-0000-0000-0000BF010000}"/>
    <cellStyle name="Calculation 2 2 10 40" xfId="33553" xr:uid="{00000000-0005-0000-0000-0000C0010000}"/>
    <cellStyle name="Calculation 2 2 10 41" xfId="33898" xr:uid="{00000000-0005-0000-0000-0000C1010000}"/>
    <cellStyle name="Calculation 2 2 10 42" xfId="34346" xr:uid="{00000000-0005-0000-0000-0000C2010000}"/>
    <cellStyle name="Calculation 2 2 10 43" xfId="34692" xr:uid="{00000000-0005-0000-0000-0000C3010000}"/>
    <cellStyle name="Calculation 2 2 10 44" xfId="35038" xr:uid="{00000000-0005-0000-0000-0000C4010000}"/>
    <cellStyle name="Calculation 2 2 10 45" xfId="35385" xr:uid="{00000000-0005-0000-0000-0000C5010000}"/>
    <cellStyle name="Calculation 2 2 10 46" xfId="35732" xr:uid="{00000000-0005-0000-0000-0000C6010000}"/>
    <cellStyle name="Calculation 2 2 10 47" xfId="36078" xr:uid="{00000000-0005-0000-0000-0000C7010000}"/>
    <cellStyle name="Calculation 2 2 10 48" xfId="36424" xr:uid="{00000000-0005-0000-0000-0000C8010000}"/>
    <cellStyle name="Calculation 2 2 10 49" xfId="36770" xr:uid="{00000000-0005-0000-0000-0000C9010000}"/>
    <cellStyle name="Calculation 2 2 10 5" xfId="10476" xr:uid="{00000000-0005-0000-0000-0000CA010000}"/>
    <cellStyle name="Calculation 2 2 10 5 2" xfId="20303" xr:uid="{00000000-0005-0000-0000-0000CB010000}"/>
    <cellStyle name="Calculation 2 2 10 50" xfId="37116" xr:uid="{00000000-0005-0000-0000-0000CC010000}"/>
    <cellStyle name="Calculation 2 2 10 51" xfId="37462" xr:uid="{00000000-0005-0000-0000-0000CD010000}"/>
    <cellStyle name="Calculation 2 2 10 52" xfId="33461" xr:uid="{00000000-0005-0000-0000-0000CE010000}"/>
    <cellStyle name="Calculation 2 2 10 53" xfId="38084" xr:uid="{00000000-0005-0000-0000-0000CF010000}"/>
    <cellStyle name="Calculation 2 2 10 54" xfId="38430" xr:uid="{00000000-0005-0000-0000-0000D0010000}"/>
    <cellStyle name="Calculation 2 2 10 55" xfId="38776" xr:uid="{00000000-0005-0000-0000-0000D1010000}"/>
    <cellStyle name="Calculation 2 2 10 56" xfId="39122" xr:uid="{00000000-0005-0000-0000-0000D2010000}"/>
    <cellStyle name="Calculation 2 2 10 57" xfId="33329" xr:uid="{00000000-0005-0000-0000-0000D3010000}"/>
    <cellStyle name="Calculation 2 2 10 58" xfId="39470" xr:uid="{00000000-0005-0000-0000-0000D4010000}"/>
    <cellStyle name="Calculation 2 2 10 59" xfId="39950" xr:uid="{00000000-0005-0000-0000-0000D5010000}"/>
    <cellStyle name="Calculation 2 2 10 6" xfId="14726" xr:uid="{00000000-0005-0000-0000-0000D6010000}"/>
    <cellStyle name="Calculation 2 2 10 6 2" xfId="20968" xr:uid="{00000000-0005-0000-0000-0000D7010000}"/>
    <cellStyle name="Calculation 2 2 10 60" xfId="40291" xr:uid="{00000000-0005-0000-0000-0000D8010000}"/>
    <cellStyle name="Calculation 2 2 10 61" xfId="41159" xr:uid="{00000000-0005-0000-0000-0000D9010000}"/>
    <cellStyle name="Calculation 2 2 10 62" xfId="41401" xr:uid="{00000000-0005-0000-0000-0000DA010000}"/>
    <cellStyle name="Calculation 2 2 10 63" xfId="41641" xr:uid="{00000000-0005-0000-0000-0000DB010000}"/>
    <cellStyle name="Calculation 2 2 10 64" xfId="41858" xr:uid="{00000000-0005-0000-0000-0000DC010000}"/>
    <cellStyle name="Calculation 2 2 10 65" xfId="42204" xr:uid="{00000000-0005-0000-0000-0000DD010000}"/>
    <cellStyle name="Calculation 2 2 10 66" xfId="40662" xr:uid="{00000000-0005-0000-0000-0000DE010000}"/>
    <cellStyle name="Calculation 2 2 10 67" xfId="42785" xr:uid="{00000000-0005-0000-0000-0000DF010000}"/>
    <cellStyle name="Calculation 2 2 10 68" xfId="43126" xr:uid="{00000000-0005-0000-0000-0000E0010000}"/>
    <cellStyle name="Calculation 2 2 10 69" xfId="43467" xr:uid="{00000000-0005-0000-0000-0000E1010000}"/>
    <cellStyle name="Calculation 2 2 10 7" xfId="18548" xr:uid="{00000000-0005-0000-0000-0000E2010000}"/>
    <cellStyle name="Calculation 2 2 10 7 2" xfId="20996" xr:uid="{00000000-0005-0000-0000-0000E3010000}"/>
    <cellStyle name="Calculation 2 2 10 70" xfId="43998" xr:uid="{00000000-0005-0000-0000-0000E4010000}"/>
    <cellStyle name="Calculation 2 2 10 71" xfId="44465" xr:uid="{00000000-0005-0000-0000-0000E5010000}"/>
    <cellStyle name="Calculation 2 2 10 72" xfId="44666" xr:uid="{00000000-0005-0000-0000-0000E6010000}"/>
    <cellStyle name="Calculation 2 2 10 73" xfId="43817" xr:uid="{00000000-0005-0000-0000-0000E7010000}"/>
    <cellStyle name="Calculation 2 2 10 74" xfId="45842" xr:uid="{00000000-0005-0000-0000-0000E8010000}"/>
    <cellStyle name="Calculation 2 2 10 75" xfId="46045" xr:uid="{00000000-0005-0000-0000-0000E9010000}"/>
    <cellStyle name="Calculation 2 2 10 76" xfId="45844" xr:uid="{00000000-0005-0000-0000-0000EA010000}"/>
    <cellStyle name="Calculation 2 2 10 77" xfId="46868" xr:uid="{00000000-0005-0000-0000-0000EB010000}"/>
    <cellStyle name="Calculation 2 2 10 78" xfId="47213" xr:uid="{00000000-0005-0000-0000-0000EC010000}"/>
    <cellStyle name="Calculation 2 2 10 79" xfId="45712" xr:uid="{00000000-0005-0000-0000-0000ED010000}"/>
    <cellStyle name="Calculation 2 2 10 8" xfId="19600" xr:uid="{00000000-0005-0000-0000-0000EE010000}"/>
    <cellStyle name="Calculation 2 2 10 80" xfId="47974" xr:uid="{00000000-0005-0000-0000-0000EF010000}"/>
    <cellStyle name="Calculation 2 2 10 81" xfId="48417" xr:uid="{00000000-0005-0000-0000-0000F0010000}"/>
    <cellStyle name="Calculation 2 2 10 82" xfId="48827" xr:uid="{00000000-0005-0000-0000-0000F1010000}"/>
    <cellStyle name="Calculation 2 2 10 83" xfId="49496" xr:uid="{00000000-0005-0000-0000-0000F2010000}"/>
    <cellStyle name="Calculation 2 2 10 84" xfId="49175" xr:uid="{00000000-0005-0000-0000-0000F3010000}"/>
    <cellStyle name="Calculation 2 2 10 85" xfId="53200" xr:uid="{00000000-0005-0000-0000-0000F4010000}"/>
    <cellStyle name="Calculation 2 2 10 9" xfId="21911" xr:uid="{00000000-0005-0000-0000-0000F5010000}"/>
    <cellStyle name="Calculation 2 2 100" xfId="30915" xr:uid="{00000000-0005-0000-0000-0000F6010000}"/>
    <cellStyle name="Calculation 2 2 101" xfId="30922" xr:uid="{00000000-0005-0000-0000-0000F7010000}"/>
    <cellStyle name="Calculation 2 2 102" xfId="30928" xr:uid="{00000000-0005-0000-0000-0000F8010000}"/>
    <cellStyle name="Calculation 2 2 103" xfId="30934" xr:uid="{00000000-0005-0000-0000-0000F9010000}"/>
    <cellStyle name="Calculation 2 2 104" xfId="30939" xr:uid="{00000000-0005-0000-0000-0000FA010000}"/>
    <cellStyle name="Calculation 2 2 105" xfId="30944" xr:uid="{00000000-0005-0000-0000-0000FB010000}"/>
    <cellStyle name="Calculation 2 2 106" xfId="30950" xr:uid="{00000000-0005-0000-0000-0000FC010000}"/>
    <cellStyle name="Calculation 2 2 107" xfId="30909" xr:uid="{00000000-0005-0000-0000-0000FD010000}"/>
    <cellStyle name="Calculation 2 2 108" xfId="30956" xr:uid="{00000000-0005-0000-0000-0000FE010000}"/>
    <cellStyle name="Calculation 2 2 109" xfId="31198" xr:uid="{00000000-0005-0000-0000-0000FF010000}"/>
    <cellStyle name="Calculation 2 2 11" xfId="242" xr:uid="{00000000-0005-0000-0000-000000020000}"/>
    <cellStyle name="Calculation 2 2 11 10" xfId="22291" xr:uid="{00000000-0005-0000-0000-000001020000}"/>
    <cellStyle name="Calculation 2 2 11 11" xfId="22637" xr:uid="{00000000-0005-0000-0000-000002020000}"/>
    <cellStyle name="Calculation 2 2 11 12" xfId="22983" xr:uid="{00000000-0005-0000-0000-000003020000}"/>
    <cellStyle name="Calculation 2 2 11 13" xfId="23330" xr:uid="{00000000-0005-0000-0000-000004020000}"/>
    <cellStyle name="Calculation 2 2 11 14" xfId="23605" xr:uid="{00000000-0005-0000-0000-000005020000}"/>
    <cellStyle name="Calculation 2 2 11 15" xfId="23951" xr:uid="{00000000-0005-0000-0000-000006020000}"/>
    <cellStyle name="Calculation 2 2 11 16" xfId="24301" xr:uid="{00000000-0005-0000-0000-000007020000}"/>
    <cellStyle name="Calculation 2 2 11 17" xfId="24647" xr:uid="{00000000-0005-0000-0000-000008020000}"/>
    <cellStyle name="Calculation 2 2 11 18" xfId="24922" xr:uid="{00000000-0005-0000-0000-000009020000}"/>
    <cellStyle name="Calculation 2 2 11 19" xfId="21518" xr:uid="{00000000-0005-0000-0000-00000A020000}"/>
    <cellStyle name="Calculation 2 2 11 2" xfId="243" xr:uid="{00000000-0005-0000-0000-00000B020000}"/>
    <cellStyle name="Calculation 2 2 11 2 2" xfId="30042" xr:uid="{00000000-0005-0000-0000-00000C020000}"/>
    <cellStyle name="Calculation 2 2 11 2 3" xfId="19328" xr:uid="{00000000-0005-0000-0000-00000D020000}"/>
    <cellStyle name="Calculation 2 2 11 20" xfId="25608" xr:uid="{00000000-0005-0000-0000-00000E020000}"/>
    <cellStyle name="Calculation 2 2 11 21" xfId="25954" xr:uid="{00000000-0005-0000-0000-00000F020000}"/>
    <cellStyle name="Calculation 2 2 11 22" xfId="26300" xr:uid="{00000000-0005-0000-0000-000010020000}"/>
    <cellStyle name="Calculation 2 2 11 23" xfId="26645" xr:uid="{00000000-0005-0000-0000-000011020000}"/>
    <cellStyle name="Calculation 2 2 11 24" xfId="26845" xr:uid="{00000000-0005-0000-0000-000012020000}"/>
    <cellStyle name="Calculation 2 2 11 25" xfId="25307" xr:uid="{00000000-0005-0000-0000-000013020000}"/>
    <cellStyle name="Calculation 2 2 11 26" xfId="27353" xr:uid="{00000000-0005-0000-0000-000014020000}"/>
    <cellStyle name="Calculation 2 2 11 27" xfId="27696" xr:uid="{00000000-0005-0000-0000-000015020000}"/>
    <cellStyle name="Calculation 2 2 11 28" xfId="28037" xr:uid="{00000000-0005-0000-0000-000016020000}"/>
    <cellStyle name="Calculation 2 2 11 29" xfId="28378" xr:uid="{00000000-0005-0000-0000-000017020000}"/>
    <cellStyle name="Calculation 2 2 11 3" xfId="2749" xr:uid="{00000000-0005-0000-0000-000018020000}"/>
    <cellStyle name="Calculation 2 2 11 3 2" xfId="19674" xr:uid="{00000000-0005-0000-0000-000019020000}"/>
    <cellStyle name="Calculation 2 2 11 30" xfId="28719" xr:uid="{00000000-0005-0000-0000-00001A020000}"/>
    <cellStyle name="Calculation 2 2 11 31" xfId="29060" xr:uid="{00000000-0005-0000-0000-00001B020000}"/>
    <cellStyle name="Calculation 2 2 11 32" xfId="29514" xr:uid="{00000000-0005-0000-0000-00001C020000}"/>
    <cellStyle name="Calculation 2 2 11 33" xfId="31261" xr:uid="{00000000-0005-0000-0000-00001D020000}"/>
    <cellStyle name="Calculation 2 2 11 34" xfId="31558" xr:uid="{00000000-0005-0000-0000-00001E020000}"/>
    <cellStyle name="Calculation 2 2 11 35" xfId="31898" xr:uid="{00000000-0005-0000-0000-00001F020000}"/>
    <cellStyle name="Calculation 2 2 11 36" xfId="32120" xr:uid="{00000000-0005-0000-0000-000020020000}"/>
    <cellStyle name="Calculation 2 2 11 37" xfId="32461" xr:uid="{00000000-0005-0000-0000-000021020000}"/>
    <cellStyle name="Calculation 2 2 11 38" xfId="32802" xr:uid="{00000000-0005-0000-0000-000022020000}"/>
    <cellStyle name="Calculation 2 2 11 39" xfId="33161" xr:uid="{00000000-0005-0000-0000-000023020000}"/>
    <cellStyle name="Calculation 2 2 11 4" xfId="7001" xr:uid="{00000000-0005-0000-0000-000024020000}"/>
    <cellStyle name="Calculation 2 2 11 4 2" xfId="20116" xr:uid="{00000000-0005-0000-0000-000025020000}"/>
    <cellStyle name="Calculation 2 2 11 40" xfId="33712" xr:uid="{00000000-0005-0000-0000-000026020000}"/>
    <cellStyle name="Calculation 2 2 11 41" xfId="34011" xr:uid="{00000000-0005-0000-0000-000027020000}"/>
    <cellStyle name="Calculation 2 2 11 42" xfId="34505" xr:uid="{00000000-0005-0000-0000-000028020000}"/>
    <cellStyle name="Calculation 2 2 11 43" xfId="34851" xr:uid="{00000000-0005-0000-0000-000029020000}"/>
    <cellStyle name="Calculation 2 2 11 44" xfId="35197" xr:uid="{00000000-0005-0000-0000-00002A020000}"/>
    <cellStyle name="Calculation 2 2 11 45" xfId="35544" xr:uid="{00000000-0005-0000-0000-00002B020000}"/>
    <cellStyle name="Calculation 2 2 11 46" xfId="35891" xr:uid="{00000000-0005-0000-0000-00002C020000}"/>
    <cellStyle name="Calculation 2 2 11 47" xfId="36237" xr:uid="{00000000-0005-0000-0000-00002D020000}"/>
    <cellStyle name="Calculation 2 2 11 48" xfId="36583" xr:uid="{00000000-0005-0000-0000-00002E020000}"/>
    <cellStyle name="Calculation 2 2 11 49" xfId="36929" xr:uid="{00000000-0005-0000-0000-00002F020000}"/>
    <cellStyle name="Calculation 2 2 11 5" xfId="11250" xr:uid="{00000000-0005-0000-0000-000030020000}"/>
    <cellStyle name="Calculation 2 2 11 5 2" xfId="20462" xr:uid="{00000000-0005-0000-0000-000031020000}"/>
    <cellStyle name="Calculation 2 2 11 50" xfId="37275" xr:uid="{00000000-0005-0000-0000-000032020000}"/>
    <cellStyle name="Calculation 2 2 11 51" xfId="37621" xr:uid="{00000000-0005-0000-0000-000033020000}"/>
    <cellStyle name="Calculation 2 2 11 52" xfId="37896" xr:uid="{00000000-0005-0000-0000-000034020000}"/>
    <cellStyle name="Calculation 2 2 11 53" xfId="38243" xr:uid="{00000000-0005-0000-0000-000035020000}"/>
    <cellStyle name="Calculation 2 2 11 54" xfId="38589" xr:uid="{00000000-0005-0000-0000-000036020000}"/>
    <cellStyle name="Calculation 2 2 11 55" xfId="38935" xr:uid="{00000000-0005-0000-0000-000037020000}"/>
    <cellStyle name="Calculation 2 2 11 56" xfId="39281" xr:uid="{00000000-0005-0000-0000-000038020000}"/>
    <cellStyle name="Calculation 2 2 11 57" xfId="37444" xr:uid="{00000000-0005-0000-0000-000039020000}"/>
    <cellStyle name="Calculation 2 2 11 58" xfId="39649" xr:uid="{00000000-0005-0000-0000-00003A020000}"/>
    <cellStyle name="Calculation 2 2 11 59" xfId="40109" xr:uid="{00000000-0005-0000-0000-00003B020000}"/>
    <cellStyle name="Calculation 2 2 11 6" xfId="15499" xr:uid="{00000000-0005-0000-0000-00003C020000}"/>
    <cellStyle name="Calculation 2 2 11 6 2" xfId="20780" xr:uid="{00000000-0005-0000-0000-00003D020000}"/>
    <cellStyle name="Calculation 2 2 11 60" xfId="40450" xr:uid="{00000000-0005-0000-0000-00003E020000}"/>
    <cellStyle name="Calculation 2 2 11 61" xfId="40974" xr:uid="{00000000-0005-0000-0000-00003F020000}"/>
    <cellStyle name="Calculation 2 2 11 62" xfId="41219" xr:uid="{00000000-0005-0000-0000-000040020000}"/>
    <cellStyle name="Calculation 2 2 11 63" xfId="41273" xr:uid="{00000000-0005-0000-0000-000041020000}"/>
    <cellStyle name="Calculation 2 2 11 64" xfId="42017" xr:uid="{00000000-0005-0000-0000-000042020000}"/>
    <cellStyle name="Calculation 2 2 11 65" xfId="42363" xr:uid="{00000000-0005-0000-0000-000043020000}"/>
    <cellStyle name="Calculation 2 2 11 66" xfId="42607" xr:uid="{00000000-0005-0000-0000-000044020000}"/>
    <cellStyle name="Calculation 2 2 11 67" xfId="42944" xr:uid="{00000000-0005-0000-0000-000045020000}"/>
    <cellStyle name="Calculation 2 2 11 68" xfId="43285" xr:uid="{00000000-0005-0000-0000-000046020000}"/>
    <cellStyle name="Calculation 2 2 11 69" xfId="43626" xr:uid="{00000000-0005-0000-0000-000047020000}"/>
    <cellStyle name="Calculation 2 2 11 7" xfId="21155" xr:uid="{00000000-0005-0000-0000-000048020000}"/>
    <cellStyle name="Calculation 2 2 11 70" xfId="44157" xr:uid="{00000000-0005-0000-0000-000049020000}"/>
    <cellStyle name="Calculation 2 2 11 71" xfId="43979" xr:uid="{00000000-0005-0000-0000-00004A020000}"/>
    <cellStyle name="Calculation 2 2 11 72" xfId="44825" xr:uid="{00000000-0005-0000-0000-00004B020000}"/>
    <cellStyle name="Calculation 2 2 11 73" xfId="45282" xr:uid="{00000000-0005-0000-0000-00004C020000}"/>
    <cellStyle name="Calculation 2 2 11 74" xfId="45686" xr:uid="{00000000-0005-0000-0000-00004D020000}"/>
    <cellStyle name="Calculation 2 2 11 75" xfId="46204" xr:uid="{00000000-0005-0000-0000-00004E020000}"/>
    <cellStyle name="Calculation 2 2 11 76" xfId="46682" xr:uid="{00000000-0005-0000-0000-00004F020000}"/>
    <cellStyle name="Calculation 2 2 11 77" xfId="47027" xr:uid="{00000000-0005-0000-0000-000050020000}"/>
    <cellStyle name="Calculation 2 2 11 78" xfId="47372" xr:uid="{00000000-0005-0000-0000-000051020000}"/>
    <cellStyle name="Calculation 2 2 11 79" xfId="47796" xr:uid="{00000000-0005-0000-0000-000052020000}"/>
    <cellStyle name="Calculation 2 2 11 8" xfId="20686" xr:uid="{00000000-0005-0000-0000-000053020000}"/>
    <cellStyle name="Calculation 2 2 11 80" xfId="48133" xr:uid="{00000000-0005-0000-0000-000054020000}"/>
    <cellStyle name="Calculation 2 2 11 81" xfId="48415" xr:uid="{00000000-0005-0000-0000-000055020000}"/>
    <cellStyle name="Calculation 2 2 11 82" xfId="48986" xr:uid="{00000000-0005-0000-0000-000056020000}"/>
    <cellStyle name="Calculation 2 2 11 83" xfId="49238" xr:uid="{00000000-0005-0000-0000-000057020000}"/>
    <cellStyle name="Calculation 2 2 11 84" xfId="49531" xr:uid="{00000000-0005-0000-0000-000058020000}"/>
    <cellStyle name="Calculation 2 2 11 85" xfId="19021" xr:uid="{00000000-0005-0000-0000-000059020000}"/>
    <cellStyle name="Calculation 2 2 11 86" xfId="54794" xr:uid="{00000000-0005-0000-0000-00005A020000}"/>
    <cellStyle name="Calculation 2 2 11 9" xfId="21570" xr:uid="{00000000-0005-0000-0000-00005B020000}"/>
    <cellStyle name="Calculation 2 2 110" xfId="31383" xr:uid="{00000000-0005-0000-0000-00005C020000}"/>
    <cellStyle name="Calculation 2 2 111" xfId="31367" xr:uid="{00000000-0005-0000-0000-00005D020000}"/>
    <cellStyle name="Calculation 2 2 112" xfId="32287" xr:uid="{00000000-0005-0000-0000-00005E020000}"/>
    <cellStyle name="Calculation 2 2 113" xfId="32628" xr:uid="{00000000-0005-0000-0000-00005F020000}"/>
    <cellStyle name="Calculation 2 2 114" xfId="33164" xr:uid="{00000000-0005-0000-0000-000060020000}"/>
    <cellStyle name="Calculation 2 2 115" xfId="33537" xr:uid="{00000000-0005-0000-0000-000061020000}"/>
    <cellStyle name="Calculation 2 2 116" xfId="34280" xr:uid="{00000000-0005-0000-0000-000062020000}"/>
    <cellStyle name="Calculation 2 2 117" xfId="34330" xr:uid="{00000000-0005-0000-0000-000063020000}"/>
    <cellStyle name="Calculation 2 2 118" xfId="34676" xr:uid="{00000000-0005-0000-0000-000064020000}"/>
    <cellStyle name="Calculation 2 2 119" xfId="35022" xr:uid="{00000000-0005-0000-0000-000065020000}"/>
    <cellStyle name="Calculation 2 2 12" xfId="244" xr:uid="{00000000-0005-0000-0000-000066020000}"/>
    <cellStyle name="Calculation 2 2 12 10" xfId="22344" xr:uid="{00000000-0005-0000-0000-000067020000}"/>
    <cellStyle name="Calculation 2 2 12 11" xfId="22690" xr:uid="{00000000-0005-0000-0000-000068020000}"/>
    <cellStyle name="Calculation 2 2 12 12" xfId="23036" xr:uid="{00000000-0005-0000-0000-000069020000}"/>
    <cellStyle name="Calculation 2 2 12 13" xfId="23383" xr:uid="{00000000-0005-0000-0000-00006A020000}"/>
    <cellStyle name="Calculation 2 2 12 14" xfId="23658" xr:uid="{00000000-0005-0000-0000-00006B020000}"/>
    <cellStyle name="Calculation 2 2 12 15" xfId="24004" xr:uid="{00000000-0005-0000-0000-00006C020000}"/>
    <cellStyle name="Calculation 2 2 12 16" xfId="24354" xr:uid="{00000000-0005-0000-0000-00006D020000}"/>
    <cellStyle name="Calculation 2 2 12 17" xfId="24700" xr:uid="{00000000-0005-0000-0000-00006E020000}"/>
    <cellStyle name="Calculation 2 2 12 18" xfId="24975" xr:uid="{00000000-0005-0000-0000-00006F020000}"/>
    <cellStyle name="Calculation 2 2 12 19" xfId="25223" xr:uid="{00000000-0005-0000-0000-000070020000}"/>
    <cellStyle name="Calculation 2 2 12 2" xfId="245" xr:uid="{00000000-0005-0000-0000-000071020000}"/>
    <cellStyle name="Calculation 2 2 12 2 2" xfId="30047" xr:uid="{00000000-0005-0000-0000-000072020000}"/>
    <cellStyle name="Calculation 2 2 12 2 3" xfId="19381" xr:uid="{00000000-0005-0000-0000-000073020000}"/>
    <cellStyle name="Calculation 2 2 12 20" xfId="25661" xr:uid="{00000000-0005-0000-0000-000074020000}"/>
    <cellStyle name="Calculation 2 2 12 21" xfId="26007" xr:uid="{00000000-0005-0000-0000-000075020000}"/>
    <cellStyle name="Calculation 2 2 12 22" xfId="26353" xr:uid="{00000000-0005-0000-0000-000076020000}"/>
    <cellStyle name="Calculation 2 2 12 23" xfId="26698" xr:uid="{00000000-0005-0000-0000-000077020000}"/>
    <cellStyle name="Calculation 2 2 12 24" xfId="26898" xr:uid="{00000000-0005-0000-0000-000078020000}"/>
    <cellStyle name="Calculation 2 2 12 25" xfId="27080" xr:uid="{00000000-0005-0000-0000-000079020000}"/>
    <cellStyle name="Calculation 2 2 12 26" xfId="27406" xr:uid="{00000000-0005-0000-0000-00007A020000}"/>
    <cellStyle name="Calculation 2 2 12 27" xfId="27749" xr:uid="{00000000-0005-0000-0000-00007B020000}"/>
    <cellStyle name="Calculation 2 2 12 28" xfId="28090" xr:uid="{00000000-0005-0000-0000-00007C020000}"/>
    <cellStyle name="Calculation 2 2 12 29" xfId="28431" xr:uid="{00000000-0005-0000-0000-00007D020000}"/>
    <cellStyle name="Calculation 2 2 12 3" xfId="1982" xr:uid="{00000000-0005-0000-0000-00007E020000}"/>
    <cellStyle name="Calculation 2 2 12 3 2" xfId="18832" xr:uid="{00000000-0005-0000-0000-00007F020000}"/>
    <cellStyle name="Calculation 2 2 12 30" xfId="28772" xr:uid="{00000000-0005-0000-0000-000080020000}"/>
    <cellStyle name="Calculation 2 2 12 31" xfId="29113" xr:uid="{00000000-0005-0000-0000-000081020000}"/>
    <cellStyle name="Calculation 2 2 12 32" xfId="29305" xr:uid="{00000000-0005-0000-0000-000082020000}"/>
    <cellStyle name="Calculation 2 2 12 33" xfId="31202" xr:uid="{00000000-0005-0000-0000-000083020000}"/>
    <cellStyle name="Calculation 2 2 12 34" xfId="31611" xr:uid="{00000000-0005-0000-0000-000084020000}"/>
    <cellStyle name="Calculation 2 2 12 35" xfId="31951" xr:uid="{00000000-0005-0000-0000-000085020000}"/>
    <cellStyle name="Calculation 2 2 12 36" xfId="32173" xr:uid="{00000000-0005-0000-0000-000086020000}"/>
    <cellStyle name="Calculation 2 2 12 37" xfId="32514" xr:uid="{00000000-0005-0000-0000-000087020000}"/>
    <cellStyle name="Calculation 2 2 12 38" xfId="32855" xr:uid="{00000000-0005-0000-0000-000088020000}"/>
    <cellStyle name="Calculation 2 2 12 39" xfId="33030" xr:uid="{00000000-0005-0000-0000-000089020000}"/>
    <cellStyle name="Calculation 2 2 12 4" xfId="6234" xr:uid="{00000000-0005-0000-0000-00008A020000}"/>
    <cellStyle name="Calculation 2 2 12 4 2" xfId="20169" xr:uid="{00000000-0005-0000-0000-00008B020000}"/>
    <cellStyle name="Calculation 2 2 12 40" xfId="33765" xr:uid="{00000000-0005-0000-0000-00008C020000}"/>
    <cellStyle name="Calculation 2 2 12 41" xfId="34158" xr:uid="{00000000-0005-0000-0000-00008D020000}"/>
    <cellStyle name="Calculation 2 2 12 42" xfId="34558" xr:uid="{00000000-0005-0000-0000-00008E020000}"/>
    <cellStyle name="Calculation 2 2 12 43" xfId="34904" xr:uid="{00000000-0005-0000-0000-00008F020000}"/>
    <cellStyle name="Calculation 2 2 12 44" xfId="35250" xr:uid="{00000000-0005-0000-0000-000090020000}"/>
    <cellStyle name="Calculation 2 2 12 45" xfId="35597" xr:uid="{00000000-0005-0000-0000-000091020000}"/>
    <cellStyle name="Calculation 2 2 12 46" xfId="35944" xr:uid="{00000000-0005-0000-0000-000092020000}"/>
    <cellStyle name="Calculation 2 2 12 47" xfId="36290" xr:uid="{00000000-0005-0000-0000-000093020000}"/>
    <cellStyle name="Calculation 2 2 12 48" xfId="36636" xr:uid="{00000000-0005-0000-0000-000094020000}"/>
    <cellStyle name="Calculation 2 2 12 49" xfId="36982" xr:uid="{00000000-0005-0000-0000-000095020000}"/>
    <cellStyle name="Calculation 2 2 12 5" xfId="10483" xr:uid="{00000000-0005-0000-0000-000096020000}"/>
    <cellStyle name="Calculation 2 2 12 5 2" xfId="20515" xr:uid="{00000000-0005-0000-0000-000097020000}"/>
    <cellStyle name="Calculation 2 2 12 50" xfId="37328" xr:uid="{00000000-0005-0000-0000-000098020000}"/>
    <cellStyle name="Calculation 2 2 12 51" xfId="37674" xr:uid="{00000000-0005-0000-0000-000099020000}"/>
    <cellStyle name="Calculation 2 2 12 52" xfId="37949" xr:uid="{00000000-0005-0000-0000-00009A020000}"/>
    <cellStyle name="Calculation 2 2 12 53" xfId="38296" xr:uid="{00000000-0005-0000-0000-00009B020000}"/>
    <cellStyle name="Calculation 2 2 12 54" xfId="38642" xr:uid="{00000000-0005-0000-0000-00009C020000}"/>
    <cellStyle name="Calculation 2 2 12 55" xfId="38988" xr:uid="{00000000-0005-0000-0000-00009D020000}"/>
    <cellStyle name="Calculation 2 2 12 56" xfId="39334" xr:uid="{00000000-0005-0000-0000-00009E020000}"/>
    <cellStyle name="Calculation 2 2 12 57" xfId="39586" xr:uid="{00000000-0005-0000-0000-00009F020000}"/>
    <cellStyle name="Calculation 2 2 12 58" xfId="39844" xr:uid="{00000000-0005-0000-0000-0000A0020000}"/>
    <cellStyle name="Calculation 2 2 12 59" xfId="40162" xr:uid="{00000000-0005-0000-0000-0000A1020000}"/>
    <cellStyle name="Calculation 2 2 12 6" xfId="14733" xr:uid="{00000000-0005-0000-0000-0000A2020000}"/>
    <cellStyle name="Calculation 2 2 12 6 2" xfId="19743" xr:uid="{00000000-0005-0000-0000-0000A3020000}"/>
    <cellStyle name="Calculation 2 2 12 60" xfId="40503" xr:uid="{00000000-0005-0000-0000-0000A4020000}"/>
    <cellStyle name="Calculation 2 2 12 61" xfId="40728" xr:uid="{00000000-0005-0000-0000-0000A5020000}"/>
    <cellStyle name="Calculation 2 2 12 62" xfId="40850" xr:uid="{00000000-0005-0000-0000-0000A6020000}"/>
    <cellStyle name="Calculation 2 2 12 63" xfId="40689" xr:uid="{00000000-0005-0000-0000-0000A7020000}"/>
    <cellStyle name="Calculation 2 2 12 64" xfId="42070" xr:uid="{00000000-0005-0000-0000-0000A8020000}"/>
    <cellStyle name="Calculation 2 2 12 65" xfId="42416" xr:uid="{00000000-0005-0000-0000-0000A9020000}"/>
    <cellStyle name="Calculation 2 2 12 66" xfId="41183" xr:uid="{00000000-0005-0000-0000-0000AA020000}"/>
    <cellStyle name="Calculation 2 2 12 67" xfId="42997" xr:uid="{00000000-0005-0000-0000-0000AB020000}"/>
    <cellStyle name="Calculation 2 2 12 68" xfId="43338" xr:uid="{00000000-0005-0000-0000-0000AC020000}"/>
    <cellStyle name="Calculation 2 2 12 69" xfId="43679" xr:uid="{00000000-0005-0000-0000-0000AD020000}"/>
    <cellStyle name="Calculation 2 2 12 7" xfId="21208" xr:uid="{00000000-0005-0000-0000-0000AE020000}"/>
    <cellStyle name="Calculation 2 2 12 70" xfId="44210" xr:uid="{00000000-0005-0000-0000-0000AF020000}"/>
    <cellStyle name="Calculation 2 2 12 71" xfId="43926" xr:uid="{00000000-0005-0000-0000-0000B0020000}"/>
    <cellStyle name="Calculation 2 2 12 72" xfId="44878" xr:uid="{00000000-0005-0000-0000-0000B1020000}"/>
    <cellStyle name="Calculation 2 2 12 73" xfId="45180" xr:uid="{00000000-0005-0000-0000-0000B2020000}"/>
    <cellStyle name="Calculation 2 2 12 74" xfId="45587" xr:uid="{00000000-0005-0000-0000-0000B3020000}"/>
    <cellStyle name="Calculation 2 2 12 75" xfId="46257" xr:uid="{00000000-0005-0000-0000-0000B4020000}"/>
    <cellStyle name="Calculation 2 2 12 76" xfId="46735" xr:uid="{00000000-0005-0000-0000-0000B5020000}"/>
    <cellStyle name="Calculation 2 2 12 77" xfId="47080" xr:uid="{00000000-0005-0000-0000-0000B6020000}"/>
    <cellStyle name="Calculation 2 2 12 78" xfId="47425" xr:uid="{00000000-0005-0000-0000-0000B7020000}"/>
    <cellStyle name="Calculation 2 2 12 79" xfId="47849" xr:uid="{00000000-0005-0000-0000-0000B8020000}"/>
    <cellStyle name="Calculation 2 2 12 8" xfId="21459" xr:uid="{00000000-0005-0000-0000-0000B9020000}"/>
    <cellStyle name="Calculation 2 2 12 80" xfId="48186" xr:uid="{00000000-0005-0000-0000-0000BA020000}"/>
    <cellStyle name="Calculation 2 2 12 81" xfId="48714" xr:uid="{00000000-0005-0000-0000-0000BB020000}"/>
    <cellStyle name="Calculation 2 2 12 82" xfId="49039" xr:uid="{00000000-0005-0000-0000-0000BC020000}"/>
    <cellStyle name="Calculation 2 2 12 83" xfId="48697" xr:uid="{00000000-0005-0000-0000-0000BD020000}"/>
    <cellStyle name="Calculation 2 2 12 84" xfId="49756" xr:uid="{00000000-0005-0000-0000-0000BE020000}"/>
    <cellStyle name="Calculation 2 2 12 85" xfId="19026" xr:uid="{00000000-0005-0000-0000-0000BF020000}"/>
    <cellStyle name="Calculation 2 2 12 86" xfId="54949" xr:uid="{00000000-0005-0000-0000-0000C0020000}"/>
    <cellStyle name="Calculation 2 2 12 9" xfId="21404" xr:uid="{00000000-0005-0000-0000-0000C1020000}"/>
    <cellStyle name="Calculation 2 2 120" xfId="35369" xr:uid="{00000000-0005-0000-0000-0000C2020000}"/>
    <cellStyle name="Calculation 2 2 121" xfId="35716" xr:uid="{00000000-0005-0000-0000-0000C3020000}"/>
    <cellStyle name="Calculation 2 2 122" xfId="36062" xr:uid="{00000000-0005-0000-0000-0000C4020000}"/>
    <cellStyle name="Calculation 2 2 123" xfId="36408" xr:uid="{00000000-0005-0000-0000-0000C5020000}"/>
    <cellStyle name="Calculation 2 2 124" xfId="36754" xr:uid="{00000000-0005-0000-0000-0000C6020000}"/>
    <cellStyle name="Calculation 2 2 125" xfId="37100" xr:uid="{00000000-0005-0000-0000-0000C7020000}"/>
    <cellStyle name="Calculation 2 2 126" xfId="34159" xr:uid="{00000000-0005-0000-0000-0000C8020000}"/>
    <cellStyle name="Calculation 2 2 127" xfId="38068" xr:uid="{00000000-0005-0000-0000-0000C9020000}"/>
    <cellStyle name="Calculation 2 2 128" xfId="38414" xr:uid="{00000000-0005-0000-0000-0000CA020000}"/>
    <cellStyle name="Calculation 2 2 129" xfId="38760" xr:uid="{00000000-0005-0000-0000-0000CB020000}"/>
    <cellStyle name="Calculation 2 2 13" xfId="246" xr:uid="{00000000-0005-0000-0000-0000CC020000}"/>
    <cellStyle name="Calculation 2 2 13 10" xfId="22057" xr:uid="{00000000-0005-0000-0000-0000CD020000}"/>
    <cellStyle name="Calculation 2 2 13 11" xfId="22403" xr:uid="{00000000-0005-0000-0000-0000CE020000}"/>
    <cellStyle name="Calculation 2 2 13 12" xfId="22749" xr:uid="{00000000-0005-0000-0000-0000CF020000}"/>
    <cellStyle name="Calculation 2 2 13 13" xfId="23095" xr:uid="{00000000-0005-0000-0000-0000D0020000}"/>
    <cellStyle name="Calculation 2 2 13 14" xfId="23717" xr:uid="{00000000-0005-0000-0000-0000D1020000}"/>
    <cellStyle name="Calculation 2 2 13 15" xfId="24063" xr:uid="{00000000-0005-0000-0000-0000D2020000}"/>
    <cellStyle name="Calculation 2 2 13 16" xfId="24413" xr:uid="{00000000-0005-0000-0000-0000D3020000}"/>
    <cellStyle name="Calculation 2 2 13 17" xfId="25034" xr:uid="{00000000-0005-0000-0000-0000D4020000}"/>
    <cellStyle name="Calculation 2 2 13 18" xfId="24471" xr:uid="{00000000-0005-0000-0000-0000D5020000}"/>
    <cellStyle name="Calculation 2 2 13 19" xfId="25720" xr:uid="{00000000-0005-0000-0000-0000D6020000}"/>
    <cellStyle name="Calculation 2 2 13 2" xfId="247" xr:uid="{00000000-0005-0000-0000-0000D7020000}"/>
    <cellStyle name="Calculation 2 2 13 2 2" xfId="30052" xr:uid="{00000000-0005-0000-0000-0000D8020000}"/>
    <cellStyle name="Calculation 2 2 13 2 3" xfId="19440" xr:uid="{00000000-0005-0000-0000-0000D9020000}"/>
    <cellStyle name="Calculation 2 2 13 20" xfId="26066" xr:uid="{00000000-0005-0000-0000-0000DA020000}"/>
    <cellStyle name="Calculation 2 2 13 21" xfId="26412" xr:uid="{00000000-0005-0000-0000-0000DB020000}"/>
    <cellStyle name="Calculation 2 2 13 22" xfId="26755" xr:uid="{00000000-0005-0000-0000-0000DC020000}"/>
    <cellStyle name="Calculation 2 2 13 23" xfId="26957" xr:uid="{00000000-0005-0000-0000-0000DD020000}"/>
    <cellStyle name="Calculation 2 2 13 24" xfId="25089" xr:uid="{00000000-0005-0000-0000-0000DE020000}"/>
    <cellStyle name="Calculation 2 2 13 25" xfId="27465" xr:uid="{00000000-0005-0000-0000-0000DF020000}"/>
    <cellStyle name="Calculation 2 2 13 26" xfId="27808" xr:uid="{00000000-0005-0000-0000-0000E0020000}"/>
    <cellStyle name="Calculation 2 2 13 27" xfId="28149" xr:uid="{00000000-0005-0000-0000-0000E1020000}"/>
    <cellStyle name="Calculation 2 2 13 28" xfId="28490" xr:uid="{00000000-0005-0000-0000-0000E2020000}"/>
    <cellStyle name="Calculation 2 2 13 29" xfId="28831" xr:uid="{00000000-0005-0000-0000-0000E3020000}"/>
    <cellStyle name="Calculation 2 2 13 3" xfId="4104" xr:uid="{00000000-0005-0000-0000-0000E4020000}"/>
    <cellStyle name="Calculation 2 2 13 3 2" xfId="19786" xr:uid="{00000000-0005-0000-0000-0000E5020000}"/>
    <cellStyle name="Calculation 2 2 13 30" xfId="29172" xr:uid="{00000000-0005-0000-0000-0000E6020000}"/>
    <cellStyle name="Calculation 2 2 13 31" xfId="29542" xr:uid="{00000000-0005-0000-0000-0000E7020000}"/>
    <cellStyle name="Calculation 2 2 13 32" xfId="31127" xr:uid="{00000000-0005-0000-0000-0000E8020000}"/>
    <cellStyle name="Calculation 2 2 13 33" xfId="31670" xr:uid="{00000000-0005-0000-0000-0000E9020000}"/>
    <cellStyle name="Calculation 2 2 13 34" xfId="32232" xr:uid="{00000000-0005-0000-0000-0000EA020000}"/>
    <cellStyle name="Calculation 2 2 13 35" xfId="32573" xr:uid="{00000000-0005-0000-0000-0000EB020000}"/>
    <cellStyle name="Calculation 2 2 13 36" xfId="32914" xr:uid="{00000000-0005-0000-0000-0000EC020000}"/>
    <cellStyle name="Calculation 2 2 13 37" xfId="33022" xr:uid="{00000000-0005-0000-0000-0000ED020000}"/>
    <cellStyle name="Calculation 2 2 13 38" xfId="33824" xr:uid="{00000000-0005-0000-0000-0000EE020000}"/>
    <cellStyle name="Calculation 2 2 13 39" xfId="34149" xr:uid="{00000000-0005-0000-0000-0000EF020000}"/>
    <cellStyle name="Calculation 2 2 13 4" xfId="8356" xr:uid="{00000000-0005-0000-0000-0000F0020000}"/>
    <cellStyle name="Calculation 2 2 13 4 2" xfId="19882" xr:uid="{00000000-0005-0000-0000-0000F1020000}"/>
    <cellStyle name="Calculation 2 2 13 40" xfId="34617" xr:uid="{00000000-0005-0000-0000-0000F2020000}"/>
    <cellStyle name="Calculation 2 2 13 41" xfId="34963" xr:uid="{00000000-0005-0000-0000-0000F3020000}"/>
    <cellStyle name="Calculation 2 2 13 42" xfId="35309" xr:uid="{00000000-0005-0000-0000-0000F4020000}"/>
    <cellStyle name="Calculation 2 2 13 43" xfId="35656" xr:uid="{00000000-0005-0000-0000-0000F5020000}"/>
    <cellStyle name="Calculation 2 2 13 44" xfId="36003" xr:uid="{00000000-0005-0000-0000-0000F6020000}"/>
    <cellStyle name="Calculation 2 2 13 45" xfId="36349" xr:uid="{00000000-0005-0000-0000-0000F7020000}"/>
    <cellStyle name="Calculation 2 2 13 46" xfId="36695" xr:uid="{00000000-0005-0000-0000-0000F8020000}"/>
    <cellStyle name="Calculation 2 2 13 47" xfId="37041" xr:uid="{00000000-0005-0000-0000-0000F9020000}"/>
    <cellStyle name="Calculation 2 2 13 48" xfId="37387" xr:uid="{00000000-0005-0000-0000-0000FA020000}"/>
    <cellStyle name="Calculation 2 2 13 49" xfId="38008" xr:uid="{00000000-0005-0000-0000-0000FB020000}"/>
    <cellStyle name="Calculation 2 2 13 5" xfId="12605" xr:uid="{00000000-0005-0000-0000-0000FC020000}"/>
    <cellStyle name="Calculation 2 2 13 5 2" xfId="20228" xr:uid="{00000000-0005-0000-0000-0000FD020000}"/>
    <cellStyle name="Calculation 2 2 13 50" xfId="38355" xr:uid="{00000000-0005-0000-0000-0000FE020000}"/>
    <cellStyle name="Calculation 2 2 13 51" xfId="38701" xr:uid="{00000000-0005-0000-0000-0000FF020000}"/>
    <cellStyle name="Calculation 2 2 13 52" xfId="39047" xr:uid="{00000000-0005-0000-0000-000000030000}"/>
    <cellStyle name="Calculation 2 2 13 53" xfId="39393" xr:uid="{00000000-0005-0000-0000-000001030000}"/>
    <cellStyle name="Calculation 2 2 13 54" xfId="33363" xr:uid="{00000000-0005-0000-0000-000002030000}"/>
    <cellStyle name="Calculation 2 2 13 55" xfId="39524" xr:uid="{00000000-0005-0000-0000-000003030000}"/>
    <cellStyle name="Calculation 2 2 13 56" xfId="40221" xr:uid="{00000000-0005-0000-0000-000004030000}"/>
    <cellStyle name="Calculation 2 2 13 57" xfId="40562" xr:uid="{00000000-0005-0000-0000-000005030000}"/>
    <cellStyle name="Calculation 2 2 13 58" xfId="41008" xr:uid="{00000000-0005-0000-0000-000006030000}"/>
    <cellStyle name="Calculation 2 2 13 59" xfId="41254" xr:uid="{00000000-0005-0000-0000-000007030000}"/>
    <cellStyle name="Calculation 2 2 13 6" xfId="16854" xr:uid="{00000000-0005-0000-0000-000008030000}"/>
    <cellStyle name="Calculation 2 2 13 6 2" xfId="20574" xr:uid="{00000000-0005-0000-0000-000009030000}"/>
    <cellStyle name="Calculation 2 2 13 60" xfId="41783" xr:uid="{00000000-0005-0000-0000-00000A030000}"/>
    <cellStyle name="Calculation 2 2 13 61" xfId="42129" xr:uid="{00000000-0005-0000-0000-00000B030000}"/>
    <cellStyle name="Calculation 2 2 13 62" xfId="42475" xr:uid="{00000000-0005-0000-0000-00000C030000}"/>
    <cellStyle name="Calculation 2 2 13 63" xfId="42654" xr:uid="{00000000-0005-0000-0000-00000D030000}"/>
    <cellStyle name="Calculation 2 2 13 64" xfId="42715" xr:uid="{00000000-0005-0000-0000-00000E030000}"/>
    <cellStyle name="Calculation 2 2 13 65" xfId="43056" xr:uid="{00000000-0005-0000-0000-00000F030000}"/>
    <cellStyle name="Calculation 2 2 13 66" xfId="43397" xr:uid="{00000000-0005-0000-0000-000010030000}"/>
    <cellStyle name="Calculation 2 2 13 67" xfId="43738" xr:uid="{00000000-0005-0000-0000-000011030000}"/>
    <cellStyle name="Calculation 2 2 13 68" xfId="44594" xr:uid="{00000000-0005-0000-0000-000012030000}"/>
    <cellStyle name="Calculation 2 2 13 69" xfId="44937" xr:uid="{00000000-0005-0000-0000-000013030000}"/>
    <cellStyle name="Calculation 2 2 13 7" xfId="20816" xr:uid="{00000000-0005-0000-0000-000014030000}"/>
    <cellStyle name="Calculation 2 2 13 70" xfId="45358" xr:uid="{00000000-0005-0000-0000-000015030000}"/>
    <cellStyle name="Calculation 2 2 13 71" xfId="45972" xr:uid="{00000000-0005-0000-0000-000016030000}"/>
    <cellStyle name="Calculation 2 2 13 72" xfId="46316" xr:uid="{00000000-0005-0000-0000-000017030000}"/>
    <cellStyle name="Calculation 2 2 13 73" xfId="46616" xr:uid="{00000000-0005-0000-0000-000018030000}"/>
    <cellStyle name="Calculation 2 2 13 74" xfId="46794" xr:uid="{00000000-0005-0000-0000-000019030000}"/>
    <cellStyle name="Calculation 2 2 13 75" xfId="47139" xr:uid="{00000000-0005-0000-0000-00001A030000}"/>
    <cellStyle name="Calculation 2 2 13 76" xfId="47484" xr:uid="{00000000-0005-0000-0000-00001B030000}"/>
    <cellStyle name="Calculation 2 2 13 77" xfId="47733" xr:uid="{00000000-0005-0000-0000-00001C030000}"/>
    <cellStyle name="Calculation 2 2 13 78" xfId="47908" xr:uid="{00000000-0005-0000-0000-00001D030000}"/>
    <cellStyle name="Calculation 2 2 13 79" xfId="48326" xr:uid="{00000000-0005-0000-0000-00001E030000}"/>
    <cellStyle name="Calculation 2 2 13 8" xfId="21267" xr:uid="{00000000-0005-0000-0000-00001F030000}"/>
    <cellStyle name="Calculation 2 2 13 80" xfId="49098" xr:uid="{00000000-0005-0000-0000-000020030000}"/>
    <cellStyle name="Calculation 2 2 13 81" xfId="49642" xr:uid="{00000000-0005-0000-0000-000021030000}"/>
    <cellStyle name="Calculation 2 2 13 82" xfId="48604" xr:uid="{00000000-0005-0000-0000-000022030000}"/>
    <cellStyle name="Calculation 2 2 13 83" xfId="19085" xr:uid="{00000000-0005-0000-0000-000023030000}"/>
    <cellStyle name="Calculation 2 2 13 84" xfId="53267" xr:uid="{00000000-0005-0000-0000-000024030000}"/>
    <cellStyle name="Calculation 2 2 13 9" xfId="20633" xr:uid="{00000000-0005-0000-0000-000025030000}"/>
    <cellStyle name="Calculation 2 2 130" xfId="39106" xr:uid="{00000000-0005-0000-0000-000026030000}"/>
    <cellStyle name="Calculation 2 2 131" xfId="39738" xr:uid="{00000000-0005-0000-0000-000027030000}"/>
    <cellStyle name="Calculation 2 2 132" xfId="39908" xr:uid="{00000000-0005-0000-0000-000028030000}"/>
    <cellStyle name="Calculation 2 2 133" xfId="39935" xr:uid="{00000000-0005-0000-0000-000029030000}"/>
    <cellStyle name="Calculation 2 2 134" xfId="40276" xr:uid="{00000000-0005-0000-0000-00002A030000}"/>
    <cellStyle name="Calculation 2 2 135" xfId="40825" xr:uid="{00000000-0005-0000-0000-00002B030000}"/>
    <cellStyle name="Calculation 2 2 136" xfId="41139" xr:uid="{00000000-0005-0000-0000-00002C030000}"/>
    <cellStyle name="Calculation 2 2 137" xfId="41693" xr:uid="{00000000-0005-0000-0000-00002D030000}"/>
    <cellStyle name="Calculation 2 2 138" xfId="41842" xr:uid="{00000000-0005-0000-0000-00002E030000}"/>
    <cellStyle name="Calculation 2 2 139" xfId="42188" xr:uid="{00000000-0005-0000-0000-00002F030000}"/>
    <cellStyle name="Calculation 2 2 14" xfId="248" xr:uid="{00000000-0005-0000-0000-000030030000}"/>
    <cellStyle name="Calculation 2 2 14 10" xfId="22082" xr:uid="{00000000-0005-0000-0000-000031030000}"/>
    <cellStyle name="Calculation 2 2 14 11" xfId="22428" xr:uid="{00000000-0005-0000-0000-000032030000}"/>
    <cellStyle name="Calculation 2 2 14 12" xfId="22774" xr:uid="{00000000-0005-0000-0000-000033030000}"/>
    <cellStyle name="Calculation 2 2 14 13" xfId="23120" xr:uid="{00000000-0005-0000-0000-000034030000}"/>
    <cellStyle name="Calculation 2 2 14 14" xfId="23742" xr:uid="{00000000-0005-0000-0000-000035030000}"/>
    <cellStyle name="Calculation 2 2 14 15" xfId="24088" xr:uid="{00000000-0005-0000-0000-000036030000}"/>
    <cellStyle name="Calculation 2 2 14 16" xfId="24438" xr:uid="{00000000-0005-0000-0000-000037030000}"/>
    <cellStyle name="Calculation 2 2 14 17" xfId="25059" xr:uid="{00000000-0005-0000-0000-000038030000}"/>
    <cellStyle name="Calculation 2 2 14 18" xfId="23452" xr:uid="{00000000-0005-0000-0000-000039030000}"/>
    <cellStyle name="Calculation 2 2 14 19" xfId="25745" xr:uid="{00000000-0005-0000-0000-00003A030000}"/>
    <cellStyle name="Calculation 2 2 14 2" xfId="249" xr:uid="{00000000-0005-0000-0000-00003B030000}"/>
    <cellStyle name="Calculation 2 2 14 2 2" xfId="30165" xr:uid="{00000000-0005-0000-0000-00003C030000}"/>
    <cellStyle name="Calculation 2 2 14 2 3" xfId="19465" xr:uid="{00000000-0005-0000-0000-00003D030000}"/>
    <cellStyle name="Calculation 2 2 14 20" xfId="26091" xr:uid="{00000000-0005-0000-0000-00003E030000}"/>
    <cellStyle name="Calculation 2 2 14 21" xfId="26437" xr:uid="{00000000-0005-0000-0000-00003F030000}"/>
    <cellStyle name="Calculation 2 2 14 22" xfId="26982" xr:uid="{00000000-0005-0000-0000-000040030000}"/>
    <cellStyle name="Calculation 2 2 14 23" xfId="25142" xr:uid="{00000000-0005-0000-0000-000041030000}"/>
    <cellStyle name="Calculation 2 2 14 24" xfId="27490" xr:uid="{00000000-0005-0000-0000-000042030000}"/>
    <cellStyle name="Calculation 2 2 14 25" xfId="27833" xr:uid="{00000000-0005-0000-0000-000043030000}"/>
    <cellStyle name="Calculation 2 2 14 26" xfId="28174" xr:uid="{00000000-0005-0000-0000-000044030000}"/>
    <cellStyle name="Calculation 2 2 14 27" xfId="28515" xr:uid="{00000000-0005-0000-0000-000045030000}"/>
    <cellStyle name="Calculation 2 2 14 28" xfId="28856" xr:uid="{00000000-0005-0000-0000-000046030000}"/>
    <cellStyle name="Calculation 2 2 14 29" xfId="29197" xr:uid="{00000000-0005-0000-0000-000047030000}"/>
    <cellStyle name="Calculation 2 2 14 3" xfId="4100" xr:uid="{00000000-0005-0000-0000-000048030000}"/>
    <cellStyle name="Calculation 2 2 14 3 2" xfId="19811" xr:uid="{00000000-0005-0000-0000-000049030000}"/>
    <cellStyle name="Calculation 2 2 14 30" xfId="29667" xr:uid="{00000000-0005-0000-0000-00004A030000}"/>
    <cellStyle name="Calculation 2 2 14 31" xfId="31201" xr:uid="{00000000-0005-0000-0000-00004B030000}"/>
    <cellStyle name="Calculation 2 2 14 32" xfId="31695" xr:uid="{00000000-0005-0000-0000-00004C030000}"/>
    <cellStyle name="Calculation 2 2 14 33" xfId="32257" xr:uid="{00000000-0005-0000-0000-00004D030000}"/>
    <cellStyle name="Calculation 2 2 14 34" xfId="32598" xr:uid="{00000000-0005-0000-0000-00004E030000}"/>
    <cellStyle name="Calculation 2 2 14 35" xfId="32939" xr:uid="{00000000-0005-0000-0000-00004F030000}"/>
    <cellStyle name="Calculation 2 2 14 36" xfId="33441" xr:uid="{00000000-0005-0000-0000-000050030000}"/>
    <cellStyle name="Calculation 2 2 14 37" xfId="33849" xr:uid="{00000000-0005-0000-0000-000051030000}"/>
    <cellStyle name="Calculation 2 2 14 38" xfId="33904" xr:uid="{00000000-0005-0000-0000-000052030000}"/>
    <cellStyle name="Calculation 2 2 14 39" xfId="34642" xr:uid="{00000000-0005-0000-0000-000053030000}"/>
    <cellStyle name="Calculation 2 2 14 4" xfId="8352" xr:uid="{00000000-0005-0000-0000-000054030000}"/>
    <cellStyle name="Calculation 2 2 14 4 2" xfId="19907" xr:uid="{00000000-0005-0000-0000-000055030000}"/>
    <cellStyle name="Calculation 2 2 14 40" xfId="34988" xr:uid="{00000000-0005-0000-0000-000056030000}"/>
    <cellStyle name="Calculation 2 2 14 41" xfId="35334" xr:uid="{00000000-0005-0000-0000-000057030000}"/>
    <cellStyle name="Calculation 2 2 14 42" xfId="35681" xr:uid="{00000000-0005-0000-0000-000058030000}"/>
    <cellStyle name="Calculation 2 2 14 43" xfId="36028" xr:uid="{00000000-0005-0000-0000-000059030000}"/>
    <cellStyle name="Calculation 2 2 14 44" xfId="36374" xr:uid="{00000000-0005-0000-0000-00005A030000}"/>
    <cellStyle name="Calculation 2 2 14 45" xfId="36720" xr:uid="{00000000-0005-0000-0000-00005B030000}"/>
    <cellStyle name="Calculation 2 2 14 46" xfId="37066" xr:uid="{00000000-0005-0000-0000-00005C030000}"/>
    <cellStyle name="Calculation 2 2 14 47" xfId="37412" xr:uid="{00000000-0005-0000-0000-00005D030000}"/>
    <cellStyle name="Calculation 2 2 14 48" xfId="38033" xr:uid="{00000000-0005-0000-0000-00005E030000}"/>
    <cellStyle name="Calculation 2 2 14 49" xfId="38380" xr:uid="{00000000-0005-0000-0000-00005F030000}"/>
    <cellStyle name="Calculation 2 2 14 5" xfId="12601" xr:uid="{00000000-0005-0000-0000-000060030000}"/>
    <cellStyle name="Calculation 2 2 14 5 2" xfId="20253" xr:uid="{00000000-0005-0000-0000-000061030000}"/>
    <cellStyle name="Calculation 2 2 14 50" xfId="38726" xr:uid="{00000000-0005-0000-0000-000062030000}"/>
    <cellStyle name="Calculation 2 2 14 51" xfId="39072" xr:uid="{00000000-0005-0000-0000-000063030000}"/>
    <cellStyle name="Calculation 2 2 14 52" xfId="39418" xr:uid="{00000000-0005-0000-0000-000064030000}"/>
    <cellStyle name="Calculation 2 2 14 53" xfId="34193" xr:uid="{00000000-0005-0000-0000-000065030000}"/>
    <cellStyle name="Calculation 2 2 14 54" xfId="39613" xr:uid="{00000000-0005-0000-0000-000066030000}"/>
    <cellStyle name="Calculation 2 2 14 55" xfId="40246" xr:uid="{00000000-0005-0000-0000-000067030000}"/>
    <cellStyle name="Calculation 2 2 14 56" xfId="40587" xr:uid="{00000000-0005-0000-0000-000068030000}"/>
    <cellStyle name="Calculation 2 2 14 57" xfId="41147" xr:uid="{00000000-0005-0000-0000-000069030000}"/>
    <cellStyle name="Calculation 2 2 14 58" xfId="41389" xr:uid="{00000000-0005-0000-0000-00006A030000}"/>
    <cellStyle name="Calculation 2 2 14 59" xfId="41808" xr:uid="{00000000-0005-0000-0000-00006B030000}"/>
    <cellStyle name="Calculation 2 2 14 6" xfId="16850" xr:uid="{00000000-0005-0000-0000-00006C030000}"/>
    <cellStyle name="Calculation 2 2 14 6 2" xfId="20599" xr:uid="{00000000-0005-0000-0000-00006D030000}"/>
    <cellStyle name="Calculation 2 2 14 60" xfId="42154" xr:uid="{00000000-0005-0000-0000-00006E030000}"/>
    <cellStyle name="Calculation 2 2 14 61" xfId="42500" xr:uid="{00000000-0005-0000-0000-00006F030000}"/>
    <cellStyle name="Calculation 2 2 14 62" xfId="42679" xr:uid="{00000000-0005-0000-0000-000070030000}"/>
    <cellStyle name="Calculation 2 2 14 63" xfId="42740" xr:uid="{00000000-0005-0000-0000-000071030000}"/>
    <cellStyle name="Calculation 2 2 14 64" xfId="43081" xr:uid="{00000000-0005-0000-0000-000072030000}"/>
    <cellStyle name="Calculation 2 2 14 65" xfId="43422" xr:uid="{00000000-0005-0000-0000-000073030000}"/>
    <cellStyle name="Calculation 2 2 14 66" xfId="43763" xr:uid="{00000000-0005-0000-0000-000074030000}"/>
    <cellStyle name="Calculation 2 2 14 67" xfId="44619" xr:uid="{00000000-0005-0000-0000-000075030000}"/>
    <cellStyle name="Calculation 2 2 14 68" xfId="44962" xr:uid="{00000000-0005-0000-0000-000076030000}"/>
    <cellStyle name="Calculation 2 2 14 69" xfId="45383" xr:uid="{00000000-0005-0000-0000-000077030000}"/>
    <cellStyle name="Calculation 2 2 14 7" xfId="20956" xr:uid="{00000000-0005-0000-0000-000078030000}"/>
    <cellStyle name="Calculation 2 2 14 70" xfId="45997" xr:uid="{00000000-0005-0000-0000-000079030000}"/>
    <cellStyle name="Calculation 2 2 14 71" xfId="46341" xr:uid="{00000000-0005-0000-0000-00007A030000}"/>
    <cellStyle name="Calculation 2 2 14 72" xfId="46638" xr:uid="{00000000-0005-0000-0000-00007B030000}"/>
    <cellStyle name="Calculation 2 2 14 73" xfId="46819" xr:uid="{00000000-0005-0000-0000-00007C030000}"/>
    <cellStyle name="Calculation 2 2 14 74" xfId="47164" xr:uid="{00000000-0005-0000-0000-00007D030000}"/>
    <cellStyle name="Calculation 2 2 14 75" xfId="47509" xr:uid="{00000000-0005-0000-0000-00007E030000}"/>
    <cellStyle name="Calculation 2 2 14 76" xfId="47753" xr:uid="{00000000-0005-0000-0000-00007F030000}"/>
    <cellStyle name="Calculation 2 2 14 77" xfId="47933" xr:uid="{00000000-0005-0000-0000-000080030000}"/>
    <cellStyle name="Calculation 2 2 14 78" xfId="48316" xr:uid="{00000000-0005-0000-0000-000081030000}"/>
    <cellStyle name="Calculation 2 2 14 79" xfId="49123" xr:uid="{00000000-0005-0000-0000-000082030000}"/>
    <cellStyle name="Calculation 2 2 14 8" xfId="21292" xr:uid="{00000000-0005-0000-0000-000083030000}"/>
    <cellStyle name="Calculation 2 2 14 80" xfId="49667" xr:uid="{00000000-0005-0000-0000-000084030000}"/>
    <cellStyle name="Calculation 2 2 14 81" xfId="48782" xr:uid="{00000000-0005-0000-0000-000085030000}"/>
    <cellStyle name="Calculation 2 2 14 82" xfId="19110" xr:uid="{00000000-0005-0000-0000-000086030000}"/>
    <cellStyle name="Calculation 2 2 14 83" xfId="53214" xr:uid="{00000000-0005-0000-0000-000087030000}"/>
    <cellStyle name="Calculation 2 2 14 9" xfId="19756" xr:uid="{00000000-0005-0000-0000-000088030000}"/>
    <cellStyle name="Calculation 2 2 140" xfId="41561" xr:uid="{00000000-0005-0000-0000-000089030000}"/>
    <cellStyle name="Calculation 2 2 141" xfId="42770" xr:uid="{00000000-0005-0000-0000-00008A030000}"/>
    <cellStyle name="Calculation 2 2 142" xfId="43111" xr:uid="{00000000-0005-0000-0000-00008B030000}"/>
    <cellStyle name="Calculation 2 2 143" xfId="43452" xr:uid="{00000000-0005-0000-0000-00008C030000}"/>
    <cellStyle name="Calculation 2 2 144" xfId="44507" xr:uid="{00000000-0005-0000-0000-00008D030000}"/>
    <cellStyle name="Calculation 2 2 145" xfId="44651" xr:uid="{00000000-0005-0000-0000-00008E030000}"/>
    <cellStyle name="Calculation 2 2 146" xfId="44410" xr:uid="{00000000-0005-0000-0000-00008F030000}"/>
    <cellStyle name="Calculation 2 2 147" xfId="45471" xr:uid="{00000000-0005-0000-0000-000090030000}"/>
    <cellStyle name="Calculation 2 2 148" xfId="46029" xr:uid="{00000000-0005-0000-0000-000091030000}"/>
    <cellStyle name="Calculation 2 2 149" xfId="45417" xr:uid="{00000000-0005-0000-0000-000092030000}"/>
    <cellStyle name="Calculation 2 2 15" xfId="250" xr:uid="{00000000-0005-0000-0000-000093030000}"/>
    <cellStyle name="Calculation 2 2 15 10" xfId="22087" xr:uid="{00000000-0005-0000-0000-000094030000}"/>
    <cellStyle name="Calculation 2 2 15 11" xfId="22433" xr:uid="{00000000-0005-0000-0000-000095030000}"/>
    <cellStyle name="Calculation 2 2 15 12" xfId="22779" xr:uid="{00000000-0005-0000-0000-000096030000}"/>
    <cellStyle name="Calculation 2 2 15 13" xfId="23125" xr:uid="{00000000-0005-0000-0000-000097030000}"/>
    <cellStyle name="Calculation 2 2 15 14" xfId="23747" xr:uid="{00000000-0005-0000-0000-000098030000}"/>
    <cellStyle name="Calculation 2 2 15 15" xfId="24093" xr:uid="{00000000-0005-0000-0000-000099030000}"/>
    <cellStyle name="Calculation 2 2 15 16" xfId="24443" xr:uid="{00000000-0005-0000-0000-00009A030000}"/>
    <cellStyle name="Calculation 2 2 15 17" xfId="25064" xr:uid="{00000000-0005-0000-0000-00009B030000}"/>
    <cellStyle name="Calculation 2 2 15 18" xfId="21789" xr:uid="{00000000-0005-0000-0000-00009C030000}"/>
    <cellStyle name="Calculation 2 2 15 19" xfId="25750" xr:uid="{00000000-0005-0000-0000-00009D030000}"/>
    <cellStyle name="Calculation 2 2 15 2" xfId="251" xr:uid="{00000000-0005-0000-0000-00009E030000}"/>
    <cellStyle name="Calculation 2 2 15 2 2" xfId="30174" xr:uid="{00000000-0005-0000-0000-00009F030000}"/>
    <cellStyle name="Calculation 2 2 15 2 3" xfId="19470" xr:uid="{00000000-0005-0000-0000-0000A0030000}"/>
    <cellStyle name="Calculation 2 2 15 20" xfId="26096" xr:uid="{00000000-0005-0000-0000-0000A1030000}"/>
    <cellStyle name="Calculation 2 2 15 21" xfId="26442" xr:uid="{00000000-0005-0000-0000-0000A2030000}"/>
    <cellStyle name="Calculation 2 2 15 22" xfId="26987" xr:uid="{00000000-0005-0000-0000-0000A3030000}"/>
    <cellStyle name="Calculation 2 2 15 23" xfId="26711" xr:uid="{00000000-0005-0000-0000-0000A4030000}"/>
    <cellStyle name="Calculation 2 2 15 24" xfId="27495" xr:uid="{00000000-0005-0000-0000-0000A5030000}"/>
    <cellStyle name="Calculation 2 2 15 25" xfId="27838" xr:uid="{00000000-0005-0000-0000-0000A6030000}"/>
    <cellStyle name="Calculation 2 2 15 26" xfId="28179" xr:uid="{00000000-0005-0000-0000-0000A7030000}"/>
    <cellStyle name="Calculation 2 2 15 27" xfId="28520" xr:uid="{00000000-0005-0000-0000-0000A8030000}"/>
    <cellStyle name="Calculation 2 2 15 28" xfId="28861" xr:uid="{00000000-0005-0000-0000-0000A9030000}"/>
    <cellStyle name="Calculation 2 2 15 29" xfId="29202" xr:uid="{00000000-0005-0000-0000-0000AA030000}"/>
    <cellStyle name="Calculation 2 2 15 3" xfId="4668" xr:uid="{00000000-0005-0000-0000-0000AB030000}"/>
    <cellStyle name="Calculation 2 2 15 3 2" xfId="19816" xr:uid="{00000000-0005-0000-0000-0000AC030000}"/>
    <cellStyle name="Calculation 2 2 15 30" xfId="29651" xr:uid="{00000000-0005-0000-0000-0000AD030000}"/>
    <cellStyle name="Calculation 2 2 15 31" xfId="31070" xr:uid="{00000000-0005-0000-0000-0000AE030000}"/>
    <cellStyle name="Calculation 2 2 15 32" xfId="31700" xr:uid="{00000000-0005-0000-0000-0000AF030000}"/>
    <cellStyle name="Calculation 2 2 15 33" xfId="32262" xr:uid="{00000000-0005-0000-0000-0000B0030000}"/>
    <cellStyle name="Calculation 2 2 15 34" xfId="32603" xr:uid="{00000000-0005-0000-0000-0000B1030000}"/>
    <cellStyle name="Calculation 2 2 15 35" xfId="32944" xr:uid="{00000000-0005-0000-0000-0000B2030000}"/>
    <cellStyle name="Calculation 2 2 15 36" xfId="33420" xr:uid="{00000000-0005-0000-0000-0000B3030000}"/>
    <cellStyle name="Calculation 2 2 15 37" xfId="33854" xr:uid="{00000000-0005-0000-0000-0000B4030000}"/>
    <cellStyle name="Calculation 2 2 15 38" xfId="33387" xr:uid="{00000000-0005-0000-0000-0000B5030000}"/>
    <cellStyle name="Calculation 2 2 15 39" xfId="34647" xr:uid="{00000000-0005-0000-0000-0000B6030000}"/>
    <cellStyle name="Calculation 2 2 15 4" xfId="8920" xr:uid="{00000000-0005-0000-0000-0000B7030000}"/>
    <cellStyle name="Calculation 2 2 15 4 2" xfId="19912" xr:uid="{00000000-0005-0000-0000-0000B8030000}"/>
    <cellStyle name="Calculation 2 2 15 40" xfId="34993" xr:uid="{00000000-0005-0000-0000-0000B9030000}"/>
    <cellStyle name="Calculation 2 2 15 41" xfId="35339" xr:uid="{00000000-0005-0000-0000-0000BA030000}"/>
    <cellStyle name="Calculation 2 2 15 42" xfId="35686" xr:uid="{00000000-0005-0000-0000-0000BB030000}"/>
    <cellStyle name="Calculation 2 2 15 43" xfId="36033" xr:uid="{00000000-0005-0000-0000-0000BC030000}"/>
    <cellStyle name="Calculation 2 2 15 44" xfId="36379" xr:uid="{00000000-0005-0000-0000-0000BD030000}"/>
    <cellStyle name="Calculation 2 2 15 45" xfId="36725" xr:uid="{00000000-0005-0000-0000-0000BE030000}"/>
    <cellStyle name="Calculation 2 2 15 46" xfId="37071" xr:uid="{00000000-0005-0000-0000-0000BF030000}"/>
    <cellStyle name="Calculation 2 2 15 47" xfId="37417" xr:uid="{00000000-0005-0000-0000-0000C0030000}"/>
    <cellStyle name="Calculation 2 2 15 48" xfId="38038" xr:uid="{00000000-0005-0000-0000-0000C1030000}"/>
    <cellStyle name="Calculation 2 2 15 49" xfId="38385" xr:uid="{00000000-0005-0000-0000-0000C2030000}"/>
    <cellStyle name="Calculation 2 2 15 5" xfId="13169" xr:uid="{00000000-0005-0000-0000-0000C3030000}"/>
    <cellStyle name="Calculation 2 2 15 5 2" xfId="20258" xr:uid="{00000000-0005-0000-0000-0000C4030000}"/>
    <cellStyle name="Calculation 2 2 15 50" xfId="38731" xr:uid="{00000000-0005-0000-0000-0000C5030000}"/>
    <cellStyle name="Calculation 2 2 15 51" xfId="39077" xr:uid="{00000000-0005-0000-0000-0000C6030000}"/>
    <cellStyle name="Calculation 2 2 15 52" xfId="39423" xr:uid="{00000000-0005-0000-0000-0000C7030000}"/>
    <cellStyle name="Calculation 2 2 15 53" xfId="38406" xr:uid="{00000000-0005-0000-0000-0000C8030000}"/>
    <cellStyle name="Calculation 2 2 15 54" xfId="33348" xr:uid="{00000000-0005-0000-0000-0000C9030000}"/>
    <cellStyle name="Calculation 2 2 15 55" xfId="40251" xr:uid="{00000000-0005-0000-0000-0000CA030000}"/>
    <cellStyle name="Calculation 2 2 15 56" xfId="40592" xr:uid="{00000000-0005-0000-0000-0000CB030000}"/>
    <cellStyle name="Calculation 2 2 15 57" xfId="41126" xr:uid="{00000000-0005-0000-0000-0000CC030000}"/>
    <cellStyle name="Calculation 2 2 15 58" xfId="41368" xr:uid="{00000000-0005-0000-0000-0000CD030000}"/>
    <cellStyle name="Calculation 2 2 15 59" xfId="41813" xr:uid="{00000000-0005-0000-0000-0000CE030000}"/>
    <cellStyle name="Calculation 2 2 15 6" xfId="17418" xr:uid="{00000000-0005-0000-0000-0000CF030000}"/>
    <cellStyle name="Calculation 2 2 15 6 2" xfId="20604" xr:uid="{00000000-0005-0000-0000-0000D0030000}"/>
    <cellStyle name="Calculation 2 2 15 60" xfId="42159" xr:uid="{00000000-0005-0000-0000-0000D1030000}"/>
    <cellStyle name="Calculation 2 2 15 61" xfId="42505" xr:uid="{00000000-0005-0000-0000-0000D2030000}"/>
    <cellStyle name="Calculation 2 2 15 62" xfId="42684" xr:uid="{00000000-0005-0000-0000-0000D3030000}"/>
    <cellStyle name="Calculation 2 2 15 63" xfId="42745" xr:uid="{00000000-0005-0000-0000-0000D4030000}"/>
    <cellStyle name="Calculation 2 2 15 64" xfId="43086" xr:uid="{00000000-0005-0000-0000-0000D5030000}"/>
    <cellStyle name="Calculation 2 2 15 65" xfId="43427" xr:uid="{00000000-0005-0000-0000-0000D6030000}"/>
    <cellStyle name="Calculation 2 2 15 66" xfId="43768" xr:uid="{00000000-0005-0000-0000-0000D7030000}"/>
    <cellStyle name="Calculation 2 2 15 67" xfId="44624" xr:uid="{00000000-0005-0000-0000-0000D8030000}"/>
    <cellStyle name="Calculation 2 2 15 68" xfId="44967" xr:uid="{00000000-0005-0000-0000-0000D9030000}"/>
    <cellStyle name="Calculation 2 2 15 69" xfId="45388" xr:uid="{00000000-0005-0000-0000-0000DA030000}"/>
    <cellStyle name="Calculation 2 2 15 7" xfId="20935" xr:uid="{00000000-0005-0000-0000-0000DB030000}"/>
    <cellStyle name="Calculation 2 2 15 70" xfId="46002" xr:uid="{00000000-0005-0000-0000-0000DC030000}"/>
    <cellStyle name="Calculation 2 2 15 71" xfId="46346" xr:uid="{00000000-0005-0000-0000-0000DD030000}"/>
    <cellStyle name="Calculation 2 2 15 72" xfId="46643" xr:uid="{00000000-0005-0000-0000-0000DE030000}"/>
    <cellStyle name="Calculation 2 2 15 73" xfId="46824" xr:uid="{00000000-0005-0000-0000-0000DF030000}"/>
    <cellStyle name="Calculation 2 2 15 74" xfId="47169" xr:uid="{00000000-0005-0000-0000-0000E0030000}"/>
    <cellStyle name="Calculation 2 2 15 75" xfId="47514" xr:uid="{00000000-0005-0000-0000-0000E1030000}"/>
    <cellStyle name="Calculation 2 2 15 76" xfId="47757" xr:uid="{00000000-0005-0000-0000-0000E2030000}"/>
    <cellStyle name="Calculation 2 2 15 77" xfId="47938" xr:uid="{00000000-0005-0000-0000-0000E3030000}"/>
    <cellStyle name="Calculation 2 2 15 78" xfId="48463" xr:uid="{00000000-0005-0000-0000-0000E4030000}"/>
    <cellStyle name="Calculation 2 2 15 79" xfId="49128" xr:uid="{00000000-0005-0000-0000-0000E5030000}"/>
    <cellStyle name="Calculation 2 2 15 8" xfId="21297" xr:uid="{00000000-0005-0000-0000-0000E6030000}"/>
    <cellStyle name="Calculation 2 2 15 80" xfId="49672" xr:uid="{00000000-0005-0000-0000-0000E7030000}"/>
    <cellStyle name="Calculation 2 2 15 81" xfId="49436" xr:uid="{00000000-0005-0000-0000-0000E8030000}"/>
    <cellStyle name="Calculation 2 2 15 82" xfId="19115" xr:uid="{00000000-0005-0000-0000-0000E9030000}"/>
    <cellStyle name="Calculation 2 2 15 83" xfId="55753" xr:uid="{00000000-0005-0000-0000-0000EA030000}"/>
    <cellStyle name="Calculation 2 2 15 9" xfId="19550" xr:uid="{00000000-0005-0000-0000-0000EB030000}"/>
    <cellStyle name="Calculation 2 2 150" xfId="46852" xr:uid="{00000000-0005-0000-0000-0000EC030000}"/>
    <cellStyle name="Calculation 2 2 151" xfId="47197" xr:uid="{00000000-0005-0000-0000-0000ED030000}"/>
    <cellStyle name="Calculation 2 2 152" xfId="46847" xr:uid="{00000000-0005-0000-0000-0000EE030000}"/>
    <cellStyle name="Calculation 2 2 153" xfId="48761" xr:uid="{00000000-0005-0000-0000-0000EF030000}"/>
    <cellStyle name="Calculation 2 2 154" xfId="48812" xr:uid="{00000000-0005-0000-0000-0000F0030000}"/>
    <cellStyle name="Calculation 2 2 155" xfId="49550" xr:uid="{00000000-0005-0000-0000-0000F1030000}"/>
    <cellStyle name="Calculation 2 2 156" xfId="49817" xr:uid="{00000000-0005-0000-0000-0000F2030000}"/>
    <cellStyle name="Calculation 2 2 157" xfId="49838" xr:uid="{00000000-0005-0000-0000-0000F3030000}"/>
    <cellStyle name="Calculation 2 2 158" xfId="51213" xr:uid="{00000000-0005-0000-0000-0000F4030000}"/>
    <cellStyle name="Calculation 2 2 159" xfId="51053" xr:uid="{00000000-0005-0000-0000-0000F5030000}"/>
    <cellStyle name="Calculation 2 2 16" xfId="252" xr:uid="{00000000-0005-0000-0000-0000F6030000}"/>
    <cellStyle name="Calculation 2 2 16 10" xfId="22092" xr:uid="{00000000-0005-0000-0000-0000F7030000}"/>
    <cellStyle name="Calculation 2 2 16 11" xfId="22438" xr:uid="{00000000-0005-0000-0000-0000F8030000}"/>
    <cellStyle name="Calculation 2 2 16 12" xfId="22784" xr:uid="{00000000-0005-0000-0000-0000F9030000}"/>
    <cellStyle name="Calculation 2 2 16 13" xfId="23130" xr:uid="{00000000-0005-0000-0000-0000FA030000}"/>
    <cellStyle name="Calculation 2 2 16 14" xfId="23752" xr:uid="{00000000-0005-0000-0000-0000FB030000}"/>
    <cellStyle name="Calculation 2 2 16 15" xfId="24098" xr:uid="{00000000-0005-0000-0000-0000FC030000}"/>
    <cellStyle name="Calculation 2 2 16 16" xfId="24448" xr:uid="{00000000-0005-0000-0000-0000FD030000}"/>
    <cellStyle name="Calculation 2 2 16 17" xfId="25069" xr:uid="{00000000-0005-0000-0000-0000FE030000}"/>
    <cellStyle name="Calculation 2 2 16 18" xfId="23491" xr:uid="{00000000-0005-0000-0000-0000FF030000}"/>
    <cellStyle name="Calculation 2 2 16 19" xfId="25755" xr:uid="{00000000-0005-0000-0000-000000040000}"/>
    <cellStyle name="Calculation 2 2 16 2" xfId="253" xr:uid="{00000000-0005-0000-0000-000001040000}"/>
    <cellStyle name="Calculation 2 2 16 2 2" xfId="30183" xr:uid="{00000000-0005-0000-0000-000002040000}"/>
    <cellStyle name="Calculation 2 2 16 2 3" xfId="19475" xr:uid="{00000000-0005-0000-0000-000003040000}"/>
    <cellStyle name="Calculation 2 2 16 20" xfId="26101" xr:uid="{00000000-0005-0000-0000-000004040000}"/>
    <cellStyle name="Calculation 2 2 16 21" xfId="26447" xr:uid="{00000000-0005-0000-0000-000005040000}"/>
    <cellStyle name="Calculation 2 2 16 22" xfId="26992" xr:uid="{00000000-0005-0000-0000-000006040000}"/>
    <cellStyle name="Calculation 2 2 16 23" xfId="25249" xr:uid="{00000000-0005-0000-0000-000007040000}"/>
    <cellStyle name="Calculation 2 2 16 24" xfId="27500" xr:uid="{00000000-0005-0000-0000-000008040000}"/>
    <cellStyle name="Calculation 2 2 16 25" xfId="27843" xr:uid="{00000000-0005-0000-0000-000009040000}"/>
    <cellStyle name="Calculation 2 2 16 26" xfId="28184" xr:uid="{00000000-0005-0000-0000-00000A040000}"/>
    <cellStyle name="Calculation 2 2 16 27" xfId="28525" xr:uid="{00000000-0005-0000-0000-00000B040000}"/>
    <cellStyle name="Calculation 2 2 16 28" xfId="28866" xr:uid="{00000000-0005-0000-0000-00000C040000}"/>
    <cellStyle name="Calculation 2 2 16 29" xfId="29207" xr:uid="{00000000-0005-0000-0000-00000D040000}"/>
    <cellStyle name="Calculation 2 2 16 3" xfId="5010" xr:uid="{00000000-0005-0000-0000-00000E040000}"/>
    <cellStyle name="Calculation 2 2 16 3 2" xfId="19821" xr:uid="{00000000-0005-0000-0000-00000F040000}"/>
    <cellStyle name="Calculation 2 2 16 30" xfId="29512" xr:uid="{00000000-0005-0000-0000-000010040000}"/>
    <cellStyle name="Calculation 2 2 16 31" xfId="31203" xr:uid="{00000000-0005-0000-0000-000011040000}"/>
    <cellStyle name="Calculation 2 2 16 32" xfId="31705" xr:uid="{00000000-0005-0000-0000-000012040000}"/>
    <cellStyle name="Calculation 2 2 16 33" xfId="32267" xr:uid="{00000000-0005-0000-0000-000013040000}"/>
    <cellStyle name="Calculation 2 2 16 34" xfId="32608" xr:uid="{00000000-0005-0000-0000-000014040000}"/>
    <cellStyle name="Calculation 2 2 16 35" xfId="32949" xr:uid="{00000000-0005-0000-0000-000015040000}"/>
    <cellStyle name="Calculation 2 2 16 36" xfId="33128" xr:uid="{00000000-0005-0000-0000-000016040000}"/>
    <cellStyle name="Calculation 2 2 16 37" xfId="33859" xr:uid="{00000000-0005-0000-0000-000017040000}"/>
    <cellStyle name="Calculation 2 2 16 38" xfId="34183" xr:uid="{00000000-0005-0000-0000-000018040000}"/>
    <cellStyle name="Calculation 2 2 16 39" xfId="34652" xr:uid="{00000000-0005-0000-0000-000019040000}"/>
    <cellStyle name="Calculation 2 2 16 4" xfId="9262" xr:uid="{00000000-0005-0000-0000-00001A040000}"/>
    <cellStyle name="Calculation 2 2 16 4 2" xfId="19917" xr:uid="{00000000-0005-0000-0000-00001B040000}"/>
    <cellStyle name="Calculation 2 2 16 40" xfId="34998" xr:uid="{00000000-0005-0000-0000-00001C040000}"/>
    <cellStyle name="Calculation 2 2 16 41" xfId="35344" xr:uid="{00000000-0005-0000-0000-00001D040000}"/>
    <cellStyle name="Calculation 2 2 16 42" xfId="35691" xr:uid="{00000000-0005-0000-0000-00001E040000}"/>
    <cellStyle name="Calculation 2 2 16 43" xfId="36038" xr:uid="{00000000-0005-0000-0000-00001F040000}"/>
    <cellStyle name="Calculation 2 2 16 44" xfId="36384" xr:uid="{00000000-0005-0000-0000-000020040000}"/>
    <cellStyle name="Calculation 2 2 16 45" xfId="36730" xr:uid="{00000000-0005-0000-0000-000021040000}"/>
    <cellStyle name="Calculation 2 2 16 46" xfId="37076" xr:uid="{00000000-0005-0000-0000-000022040000}"/>
    <cellStyle name="Calculation 2 2 16 47" xfId="37422" xr:uid="{00000000-0005-0000-0000-000023040000}"/>
    <cellStyle name="Calculation 2 2 16 48" xfId="38043" xr:uid="{00000000-0005-0000-0000-000024040000}"/>
    <cellStyle name="Calculation 2 2 16 49" xfId="38390" xr:uid="{00000000-0005-0000-0000-000025040000}"/>
    <cellStyle name="Calculation 2 2 16 5" xfId="13511" xr:uid="{00000000-0005-0000-0000-000026040000}"/>
    <cellStyle name="Calculation 2 2 16 5 2" xfId="20263" xr:uid="{00000000-0005-0000-0000-000027040000}"/>
    <cellStyle name="Calculation 2 2 16 50" xfId="38736" xr:uid="{00000000-0005-0000-0000-000028040000}"/>
    <cellStyle name="Calculation 2 2 16 51" xfId="39082" xr:uid="{00000000-0005-0000-0000-000029040000}"/>
    <cellStyle name="Calculation 2 2 16 52" xfId="39428" xr:uid="{00000000-0005-0000-0000-00002A040000}"/>
    <cellStyle name="Calculation 2 2 16 53" xfId="34111" xr:uid="{00000000-0005-0000-0000-00002B040000}"/>
    <cellStyle name="Calculation 2 2 16 54" xfId="39584" xr:uid="{00000000-0005-0000-0000-00002C040000}"/>
    <cellStyle name="Calculation 2 2 16 55" xfId="40256" xr:uid="{00000000-0005-0000-0000-00002D040000}"/>
    <cellStyle name="Calculation 2 2 16 56" xfId="40597" xr:uid="{00000000-0005-0000-0000-00002E040000}"/>
    <cellStyle name="Calculation 2 2 16 57" xfId="40972" xr:uid="{00000000-0005-0000-0000-00002F040000}"/>
    <cellStyle name="Calculation 2 2 16 58" xfId="41217" xr:uid="{00000000-0005-0000-0000-000030040000}"/>
    <cellStyle name="Calculation 2 2 16 59" xfId="41818" xr:uid="{00000000-0005-0000-0000-000031040000}"/>
    <cellStyle name="Calculation 2 2 16 6" xfId="17760" xr:uid="{00000000-0005-0000-0000-000032040000}"/>
    <cellStyle name="Calculation 2 2 16 6 2" xfId="20609" xr:uid="{00000000-0005-0000-0000-000033040000}"/>
    <cellStyle name="Calculation 2 2 16 60" xfId="42164" xr:uid="{00000000-0005-0000-0000-000034040000}"/>
    <cellStyle name="Calculation 2 2 16 61" xfId="42510" xr:uid="{00000000-0005-0000-0000-000035040000}"/>
    <cellStyle name="Calculation 2 2 16 62" xfId="42689" xr:uid="{00000000-0005-0000-0000-000036040000}"/>
    <cellStyle name="Calculation 2 2 16 63" xfId="42750" xr:uid="{00000000-0005-0000-0000-000037040000}"/>
    <cellStyle name="Calculation 2 2 16 64" xfId="43091" xr:uid="{00000000-0005-0000-0000-000038040000}"/>
    <cellStyle name="Calculation 2 2 16 65" xfId="43432" xr:uid="{00000000-0005-0000-0000-000039040000}"/>
    <cellStyle name="Calculation 2 2 16 66" xfId="43773" xr:uid="{00000000-0005-0000-0000-00003A040000}"/>
    <cellStyle name="Calculation 2 2 16 67" xfId="44629" xr:uid="{00000000-0005-0000-0000-00003B040000}"/>
    <cellStyle name="Calculation 2 2 16 68" xfId="44972" xr:uid="{00000000-0005-0000-0000-00003C040000}"/>
    <cellStyle name="Calculation 2 2 16 69" xfId="45393" xr:uid="{00000000-0005-0000-0000-00003D040000}"/>
    <cellStyle name="Calculation 2 2 16 7" xfId="20778" xr:uid="{00000000-0005-0000-0000-00003E040000}"/>
    <cellStyle name="Calculation 2 2 16 70" xfId="46007" xr:uid="{00000000-0005-0000-0000-00003F040000}"/>
    <cellStyle name="Calculation 2 2 16 71" xfId="46351" xr:uid="{00000000-0005-0000-0000-000040040000}"/>
    <cellStyle name="Calculation 2 2 16 72" xfId="46647" xr:uid="{00000000-0005-0000-0000-000041040000}"/>
    <cellStyle name="Calculation 2 2 16 73" xfId="46829" xr:uid="{00000000-0005-0000-0000-000042040000}"/>
    <cellStyle name="Calculation 2 2 16 74" xfId="47174" xr:uid="{00000000-0005-0000-0000-000043040000}"/>
    <cellStyle name="Calculation 2 2 16 75" xfId="47519" xr:uid="{00000000-0005-0000-0000-000044040000}"/>
    <cellStyle name="Calculation 2 2 16 76" xfId="47761" xr:uid="{00000000-0005-0000-0000-000045040000}"/>
    <cellStyle name="Calculation 2 2 16 77" xfId="47943" xr:uid="{00000000-0005-0000-0000-000046040000}"/>
    <cellStyle name="Calculation 2 2 16 78" xfId="48302" xr:uid="{00000000-0005-0000-0000-000047040000}"/>
    <cellStyle name="Calculation 2 2 16 79" xfId="49133" xr:uid="{00000000-0005-0000-0000-000048040000}"/>
    <cellStyle name="Calculation 2 2 16 8" xfId="21302" xr:uid="{00000000-0005-0000-0000-000049040000}"/>
    <cellStyle name="Calculation 2 2 16 80" xfId="49677" xr:uid="{00000000-0005-0000-0000-00004A040000}"/>
    <cellStyle name="Calculation 2 2 16 81" xfId="48278" xr:uid="{00000000-0005-0000-0000-00004B040000}"/>
    <cellStyle name="Calculation 2 2 16 82" xfId="19120" xr:uid="{00000000-0005-0000-0000-00004C040000}"/>
    <cellStyle name="Calculation 2 2 16 83" xfId="56630" xr:uid="{00000000-0005-0000-0000-00004D040000}"/>
    <cellStyle name="Calculation 2 2 16 9" xfId="20632" xr:uid="{00000000-0005-0000-0000-00004E040000}"/>
    <cellStyle name="Calculation 2 2 160" xfId="51818" xr:uid="{00000000-0005-0000-0000-00004F040000}"/>
    <cellStyle name="Calculation 2 2 161" xfId="51973" xr:uid="{00000000-0005-0000-0000-000050040000}"/>
    <cellStyle name="Calculation 2 2 162" xfId="52373" xr:uid="{00000000-0005-0000-0000-000051040000}"/>
    <cellStyle name="Calculation 2 2 163" xfId="53117" xr:uid="{00000000-0005-0000-0000-000052040000}"/>
    <cellStyle name="Calculation 2 2 17" xfId="254" xr:uid="{00000000-0005-0000-0000-000053040000}"/>
    <cellStyle name="Calculation 2 2 17 10" xfId="22097" xr:uid="{00000000-0005-0000-0000-000054040000}"/>
    <cellStyle name="Calculation 2 2 17 11" xfId="22443" xr:uid="{00000000-0005-0000-0000-000055040000}"/>
    <cellStyle name="Calculation 2 2 17 12" xfId="22789" xr:uid="{00000000-0005-0000-0000-000056040000}"/>
    <cellStyle name="Calculation 2 2 17 13" xfId="23135" xr:uid="{00000000-0005-0000-0000-000057040000}"/>
    <cellStyle name="Calculation 2 2 17 14" xfId="23757" xr:uid="{00000000-0005-0000-0000-000058040000}"/>
    <cellStyle name="Calculation 2 2 17 15" xfId="24103" xr:uid="{00000000-0005-0000-0000-000059040000}"/>
    <cellStyle name="Calculation 2 2 17 16" xfId="24453" xr:uid="{00000000-0005-0000-0000-00005A040000}"/>
    <cellStyle name="Calculation 2 2 17 17" xfId="25074" xr:uid="{00000000-0005-0000-0000-00005B040000}"/>
    <cellStyle name="Calculation 2 2 17 18" xfId="23448" xr:uid="{00000000-0005-0000-0000-00005C040000}"/>
    <cellStyle name="Calculation 2 2 17 19" xfId="25760" xr:uid="{00000000-0005-0000-0000-00005D040000}"/>
    <cellStyle name="Calculation 2 2 17 2" xfId="255" xr:uid="{00000000-0005-0000-0000-00005E040000}"/>
    <cellStyle name="Calculation 2 2 17 2 2" xfId="30085" xr:uid="{00000000-0005-0000-0000-00005F040000}"/>
    <cellStyle name="Calculation 2 2 17 2 3" xfId="19480" xr:uid="{00000000-0005-0000-0000-000060040000}"/>
    <cellStyle name="Calculation 2 2 17 20" xfId="26106" xr:uid="{00000000-0005-0000-0000-000061040000}"/>
    <cellStyle name="Calculation 2 2 17 21" xfId="26452" xr:uid="{00000000-0005-0000-0000-000062040000}"/>
    <cellStyle name="Calculation 2 2 17 22" xfId="26997" xr:uid="{00000000-0005-0000-0000-000063040000}"/>
    <cellStyle name="Calculation 2 2 17 23" xfId="25308" xr:uid="{00000000-0005-0000-0000-000064040000}"/>
    <cellStyle name="Calculation 2 2 17 24" xfId="27505" xr:uid="{00000000-0005-0000-0000-000065040000}"/>
    <cellStyle name="Calculation 2 2 17 25" xfId="27848" xr:uid="{00000000-0005-0000-0000-000066040000}"/>
    <cellStyle name="Calculation 2 2 17 26" xfId="28189" xr:uid="{00000000-0005-0000-0000-000067040000}"/>
    <cellStyle name="Calculation 2 2 17 27" xfId="28530" xr:uid="{00000000-0005-0000-0000-000068040000}"/>
    <cellStyle name="Calculation 2 2 17 28" xfId="28871" xr:uid="{00000000-0005-0000-0000-000069040000}"/>
    <cellStyle name="Calculation 2 2 17 29" xfId="29212" xr:uid="{00000000-0005-0000-0000-00006A040000}"/>
    <cellStyle name="Calculation 2 2 17 3" xfId="5168" xr:uid="{00000000-0005-0000-0000-00006B040000}"/>
    <cellStyle name="Calculation 2 2 17 3 2" xfId="19826" xr:uid="{00000000-0005-0000-0000-00006C040000}"/>
    <cellStyle name="Calculation 2 2 17 30" xfId="29655" xr:uid="{00000000-0005-0000-0000-00006D040000}"/>
    <cellStyle name="Calculation 2 2 17 31" xfId="30966" xr:uid="{00000000-0005-0000-0000-00006E040000}"/>
    <cellStyle name="Calculation 2 2 17 32" xfId="31710" xr:uid="{00000000-0005-0000-0000-00006F040000}"/>
    <cellStyle name="Calculation 2 2 17 33" xfId="32272" xr:uid="{00000000-0005-0000-0000-000070040000}"/>
    <cellStyle name="Calculation 2 2 17 34" xfId="32613" xr:uid="{00000000-0005-0000-0000-000071040000}"/>
    <cellStyle name="Calculation 2 2 17 35" xfId="32954" xr:uid="{00000000-0005-0000-0000-000072040000}"/>
    <cellStyle name="Calculation 2 2 17 36" xfId="33059" xr:uid="{00000000-0005-0000-0000-000073040000}"/>
    <cellStyle name="Calculation 2 2 17 37" xfId="33864" xr:uid="{00000000-0005-0000-0000-000074040000}"/>
    <cellStyle name="Calculation 2 2 17 38" xfId="33026" xr:uid="{00000000-0005-0000-0000-000075040000}"/>
    <cellStyle name="Calculation 2 2 17 39" xfId="34657" xr:uid="{00000000-0005-0000-0000-000076040000}"/>
    <cellStyle name="Calculation 2 2 17 4" xfId="9420" xr:uid="{00000000-0005-0000-0000-000077040000}"/>
    <cellStyle name="Calculation 2 2 17 4 2" xfId="19922" xr:uid="{00000000-0005-0000-0000-000078040000}"/>
    <cellStyle name="Calculation 2 2 17 40" xfId="35003" xr:uid="{00000000-0005-0000-0000-000079040000}"/>
    <cellStyle name="Calculation 2 2 17 41" xfId="35349" xr:uid="{00000000-0005-0000-0000-00007A040000}"/>
    <cellStyle name="Calculation 2 2 17 42" xfId="35696" xr:uid="{00000000-0005-0000-0000-00007B040000}"/>
    <cellStyle name="Calculation 2 2 17 43" xfId="36043" xr:uid="{00000000-0005-0000-0000-00007C040000}"/>
    <cellStyle name="Calculation 2 2 17 44" xfId="36389" xr:uid="{00000000-0005-0000-0000-00007D040000}"/>
    <cellStyle name="Calculation 2 2 17 45" xfId="36735" xr:uid="{00000000-0005-0000-0000-00007E040000}"/>
    <cellStyle name="Calculation 2 2 17 46" xfId="37081" xr:uid="{00000000-0005-0000-0000-00007F040000}"/>
    <cellStyle name="Calculation 2 2 17 47" xfId="37427" xr:uid="{00000000-0005-0000-0000-000080040000}"/>
    <cellStyle name="Calculation 2 2 17 48" xfId="38048" xr:uid="{00000000-0005-0000-0000-000081040000}"/>
    <cellStyle name="Calculation 2 2 17 49" xfId="38395" xr:uid="{00000000-0005-0000-0000-000082040000}"/>
    <cellStyle name="Calculation 2 2 17 5" xfId="13669" xr:uid="{00000000-0005-0000-0000-000083040000}"/>
    <cellStyle name="Calculation 2 2 17 5 2" xfId="20268" xr:uid="{00000000-0005-0000-0000-000084040000}"/>
    <cellStyle name="Calculation 2 2 17 50" xfId="38741" xr:uid="{00000000-0005-0000-0000-000085040000}"/>
    <cellStyle name="Calculation 2 2 17 51" xfId="39087" xr:uid="{00000000-0005-0000-0000-000086040000}"/>
    <cellStyle name="Calculation 2 2 17 52" xfId="39433" xr:uid="{00000000-0005-0000-0000-000087040000}"/>
    <cellStyle name="Calculation 2 2 17 53" xfId="33179" xr:uid="{00000000-0005-0000-0000-000088040000}"/>
    <cellStyle name="Calculation 2 2 17 54" xfId="39578" xr:uid="{00000000-0005-0000-0000-000089040000}"/>
    <cellStyle name="Calculation 2 2 17 55" xfId="40261" xr:uid="{00000000-0005-0000-0000-00008A040000}"/>
    <cellStyle name="Calculation 2 2 17 56" xfId="40602" xr:uid="{00000000-0005-0000-0000-00008B040000}"/>
    <cellStyle name="Calculation 2 2 17 57" xfId="41132" xr:uid="{00000000-0005-0000-0000-00008C040000}"/>
    <cellStyle name="Calculation 2 2 17 58" xfId="41374" xr:uid="{00000000-0005-0000-0000-00008D040000}"/>
    <cellStyle name="Calculation 2 2 17 59" xfId="41823" xr:uid="{00000000-0005-0000-0000-00008E040000}"/>
    <cellStyle name="Calculation 2 2 17 6" xfId="17918" xr:uid="{00000000-0005-0000-0000-00008F040000}"/>
    <cellStyle name="Calculation 2 2 17 6 2" xfId="20614" xr:uid="{00000000-0005-0000-0000-000090040000}"/>
    <cellStyle name="Calculation 2 2 17 60" xfId="42169" xr:uid="{00000000-0005-0000-0000-000091040000}"/>
    <cellStyle name="Calculation 2 2 17 61" xfId="42515" xr:uid="{00000000-0005-0000-0000-000092040000}"/>
    <cellStyle name="Calculation 2 2 17 62" xfId="42694" xr:uid="{00000000-0005-0000-0000-000093040000}"/>
    <cellStyle name="Calculation 2 2 17 63" xfId="42755" xr:uid="{00000000-0005-0000-0000-000094040000}"/>
    <cellStyle name="Calculation 2 2 17 64" xfId="43096" xr:uid="{00000000-0005-0000-0000-000095040000}"/>
    <cellStyle name="Calculation 2 2 17 65" xfId="43437" xr:uid="{00000000-0005-0000-0000-000096040000}"/>
    <cellStyle name="Calculation 2 2 17 66" xfId="43778" xr:uid="{00000000-0005-0000-0000-000097040000}"/>
    <cellStyle name="Calculation 2 2 17 67" xfId="44634" xr:uid="{00000000-0005-0000-0000-000098040000}"/>
    <cellStyle name="Calculation 2 2 17 68" xfId="44977" xr:uid="{00000000-0005-0000-0000-000099040000}"/>
    <cellStyle name="Calculation 2 2 17 69" xfId="45398" xr:uid="{00000000-0005-0000-0000-00009A040000}"/>
    <cellStyle name="Calculation 2 2 17 7" xfId="20941" xr:uid="{00000000-0005-0000-0000-00009B040000}"/>
    <cellStyle name="Calculation 2 2 17 70" xfId="46012" xr:uid="{00000000-0005-0000-0000-00009C040000}"/>
    <cellStyle name="Calculation 2 2 17 71" xfId="46356" xr:uid="{00000000-0005-0000-0000-00009D040000}"/>
    <cellStyle name="Calculation 2 2 17 72" xfId="46651" xr:uid="{00000000-0005-0000-0000-00009E040000}"/>
    <cellStyle name="Calculation 2 2 17 73" xfId="46834" xr:uid="{00000000-0005-0000-0000-00009F040000}"/>
    <cellStyle name="Calculation 2 2 17 74" xfId="47179" xr:uid="{00000000-0005-0000-0000-0000A0040000}"/>
    <cellStyle name="Calculation 2 2 17 75" xfId="47524" xr:uid="{00000000-0005-0000-0000-0000A1040000}"/>
    <cellStyle name="Calculation 2 2 17 76" xfId="47765" xr:uid="{00000000-0005-0000-0000-0000A2040000}"/>
    <cellStyle name="Calculation 2 2 17 77" xfId="47948" xr:uid="{00000000-0005-0000-0000-0000A3040000}"/>
    <cellStyle name="Calculation 2 2 17 78" xfId="48311" xr:uid="{00000000-0005-0000-0000-0000A4040000}"/>
    <cellStyle name="Calculation 2 2 17 79" xfId="49138" xr:uid="{00000000-0005-0000-0000-0000A5040000}"/>
    <cellStyle name="Calculation 2 2 17 8" xfId="21307" xr:uid="{00000000-0005-0000-0000-0000A6040000}"/>
    <cellStyle name="Calculation 2 2 17 80" xfId="49682" xr:uid="{00000000-0005-0000-0000-0000A7040000}"/>
    <cellStyle name="Calculation 2 2 17 81" xfId="49430" xr:uid="{00000000-0005-0000-0000-0000A8040000}"/>
    <cellStyle name="Calculation 2 2 17 82" xfId="19125" xr:uid="{00000000-0005-0000-0000-0000A9040000}"/>
    <cellStyle name="Calculation 2 2 17 9" xfId="20689" xr:uid="{00000000-0005-0000-0000-0000AA040000}"/>
    <cellStyle name="Calculation 2 2 18" xfId="256" xr:uid="{00000000-0005-0000-0000-0000AB040000}"/>
    <cellStyle name="Calculation 2 2 18 10" xfId="22107" xr:uid="{00000000-0005-0000-0000-0000AC040000}"/>
    <cellStyle name="Calculation 2 2 18 11" xfId="22453" xr:uid="{00000000-0005-0000-0000-0000AD040000}"/>
    <cellStyle name="Calculation 2 2 18 12" xfId="22799" xr:uid="{00000000-0005-0000-0000-0000AE040000}"/>
    <cellStyle name="Calculation 2 2 18 13" xfId="23145" xr:uid="{00000000-0005-0000-0000-0000AF040000}"/>
    <cellStyle name="Calculation 2 2 18 14" xfId="23767" xr:uid="{00000000-0005-0000-0000-0000B0040000}"/>
    <cellStyle name="Calculation 2 2 18 15" xfId="24113" xr:uid="{00000000-0005-0000-0000-0000B1040000}"/>
    <cellStyle name="Calculation 2 2 18 16" xfId="24463" xr:uid="{00000000-0005-0000-0000-0000B2040000}"/>
    <cellStyle name="Calculation 2 2 18 17" xfId="25084" xr:uid="{00000000-0005-0000-0000-0000B3040000}"/>
    <cellStyle name="Calculation 2 2 18 18" xfId="21752" xr:uid="{00000000-0005-0000-0000-0000B4040000}"/>
    <cellStyle name="Calculation 2 2 18 19" xfId="25770" xr:uid="{00000000-0005-0000-0000-0000B5040000}"/>
    <cellStyle name="Calculation 2 2 18 2" xfId="257" xr:uid="{00000000-0005-0000-0000-0000B6040000}"/>
    <cellStyle name="Calculation 2 2 18 2 2" xfId="30081" xr:uid="{00000000-0005-0000-0000-0000B7040000}"/>
    <cellStyle name="Calculation 2 2 18 2 3" xfId="19490" xr:uid="{00000000-0005-0000-0000-0000B8040000}"/>
    <cellStyle name="Calculation 2 2 18 20" xfId="26116" xr:uid="{00000000-0005-0000-0000-0000B9040000}"/>
    <cellStyle name="Calculation 2 2 18 21" xfId="26462" xr:uid="{00000000-0005-0000-0000-0000BA040000}"/>
    <cellStyle name="Calculation 2 2 18 22" xfId="27007" xr:uid="{00000000-0005-0000-0000-0000BB040000}"/>
    <cellStyle name="Calculation 2 2 18 23" xfId="25254" xr:uid="{00000000-0005-0000-0000-0000BC040000}"/>
    <cellStyle name="Calculation 2 2 18 24" xfId="27515" xr:uid="{00000000-0005-0000-0000-0000BD040000}"/>
    <cellStyle name="Calculation 2 2 18 25" xfId="27858" xr:uid="{00000000-0005-0000-0000-0000BE040000}"/>
    <cellStyle name="Calculation 2 2 18 26" xfId="28199" xr:uid="{00000000-0005-0000-0000-0000BF040000}"/>
    <cellStyle name="Calculation 2 2 18 27" xfId="28540" xr:uid="{00000000-0005-0000-0000-0000C0040000}"/>
    <cellStyle name="Calculation 2 2 18 28" xfId="28881" xr:uid="{00000000-0005-0000-0000-0000C1040000}"/>
    <cellStyle name="Calculation 2 2 18 29" xfId="29222" xr:uid="{00000000-0005-0000-0000-0000C2040000}"/>
    <cellStyle name="Calculation 2 2 18 3" xfId="5538" xr:uid="{00000000-0005-0000-0000-0000C3040000}"/>
    <cellStyle name="Calculation 2 2 18 3 2" xfId="19836" xr:uid="{00000000-0005-0000-0000-0000C4040000}"/>
    <cellStyle name="Calculation 2 2 18 30" xfId="29681" xr:uid="{00000000-0005-0000-0000-0000C5040000}"/>
    <cellStyle name="Calculation 2 2 18 31" xfId="31007" xr:uid="{00000000-0005-0000-0000-0000C6040000}"/>
    <cellStyle name="Calculation 2 2 18 32" xfId="31720" xr:uid="{00000000-0005-0000-0000-0000C7040000}"/>
    <cellStyle name="Calculation 2 2 18 33" xfId="32282" xr:uid="{00000000-0005-0000-0000-0000C8040000}"/>
    <cellStyle name="Calculation 2 2 18 34" xfId="32623" xr:uid="{00000000-0005-0000-0000-0000C9040000}"/>
    <cellStyle name="Calculation 2 2 18 35" xfId="32964" xr:uid="{00000000-0005-0000-0000-0000CA040000}"/>
    <cellStyle name="Calculation 2 2 18 36" xfId="33528" xr:uid="{00000000-0005-0000-0000-0000CB040000}"/>
    <cellStyle name="Calculation 2 2 18 37" xfId="33874" xr:uid="{00000000-0005-0000-0000-0000CC040000}"/>
    <cellStyle name="Calculation 2 2 18 38" xfId="34039" xr:uid="{00000000-0005-0000-0000-0000CD040000}"/>
    <cellStyle name="Calculation 2 2 18 39" xfId="34667" xr:uid="{00000000-0005-0000-0000-0000CE040000}"/>
    <cellStyle name="Calculation 2 2 18 4" xfId="9790" xr:uid="{00000000-0005-0000-0000-0000CF040000}"/>
    <cellStyle name="Calculation 2 2 18 4 2" xfId="19932" xr:uid="{00000000-0005-0000-0000-0000D0040000}"/>
    <cellStyle name="Calculation 2 2 18 40" xfId="35013" xr:uid="{00000000-0005-0000-0000-0000D1040000}"/>
    <cellStyle name="Calculation 2 2 18 41" xfId="35359" xr:uid="{00000000-0005-0000-0000-0000D2040000}"/>
    <cellStyle name="Calculation 2 2 18 42" xfId="35706" xr:uid="{00000000-0005-0000-0000-0000D3040000}"/>
    <cellStyle name="Calculation 2 2 18 43" xfId="36053" xr:uid="{00000000-0005-0000-0000-0000D4040000}"/>
    <cellStyle name="Calculation 2 2 18 44" xfId="36399" xr:uid="{00000000-0005-0000-0000-0000D5040000}"/>
    <cellStyle name="Calculation 2 2 18 45" xfId="36745" xr:uid="{00000000-0005-0000-0000-0000D6040000}"/>
    <cellStyle name="Calculation 2 2 18 46" xfId="37091" xr:uid="{00000000-0005-0000-0000-0000D7040000}"/>
    <cellStyle name="Calculation 2 2 18 47" xfId="37437" xr:uid="{00000000-0005-0000-0000-0000D8040000}"/>
    <cellStyle name="Calculation 2 2 18 48" xfId="38058" xr:uid="{00000000-0005-0000-0000-0000D9040000}"/>
    <cellStyle name="Calculation 2 2 18 49" xfId="38405" xr:uid="{00000000-0005-0000-0000-0000DA040000}"/>
    <cellStyle name="Calculation 2 2 18 5" xfId="14039" xr:uid="{00000000-0005-0000-0000-0000DB040000}"/>
    <cellStyle name="Calculation 2 2 18 5 2" xfId="20278" xr:uid="{00000000-0005-0000-0000-0000DC040000}"/>
    <cellStyle name="Calculation 2 2 18 50" xfId="38751" xr:uid="{00000000-0005-0000-0000-0000DD040000}"/>
    <cellStyle name="Calculation 2 2 18 51" xfId="39097" xr:uid="{00000000-0005-0000-0000-0000DE040000}"/>
    <cellStyle name="Calculation 2 2 18 52" xfId="39443" xr:uid="{00000000-0005-0000-0000-0000DF040000}"/>
    <cellStyle name="Calculation 2 2 18 53" xfId="37780" xr:uid="{00000000-0005-0000-0000-0000E0040000}"/>
    <cellStyle name="Calculation 2 2 18 54" xfId="39581" xr:uid="{00000000-0005-0000-0000-0000E1040000}"/>
    <cellStyle name="Calculation 2 2 18 55" xfId="40271" xr:uid="{00000000-0005-0000-0000-0000E2040000}"/>
    <cellStyle name="Calculation 2 2 18 56" xfId="40612" xr:uid="{00000000-0005-0000-0000-0000E3040000}"/>
    <cellStyle name="Calculation 2 2 18 57" xfId="41165" xr:uid="{00000000-0005-0000-0000-0000E4040000}"/>
    <cellStyle name="Calculation 2 2 18 58" xfId="41404" xr:uid="{00000000-0005-0000-0000-0000E5040000}"/>
    <cellStyle name="Calculation 2 2 18 59" xfId="41833" xr:uid="{00000000-0005-0000-0000-0000E6040000}"/>
    <cellStyle name="Calculation 2 2 18 6" xfId="18288" xr:uid="{00000000-0005-0000-0000-0000E7040000}"/>
    <cellStyle name="Calculation 2 2 18 6 2" xfId="20624" xr:uid="{00000000-0005-0000-0000-0000E8040000}"/>
    <cellStyle name="Calculation 2 2 18 60" xfId="42179" xr:uid="{00000000-0005-0000-0000-0000E9040000}"/>
    <cellStyle name="Calculation 2 2 18 61" xfId="42525" xr:uid="{00000000-0005-0000-0000-0000EA040000}"/>
    <cellStyle name="Calculation 2 2 18 62" xfId="42704" xr:uid="{00000000-0005-0000-0000-0000EB040000}"/>
    <cellStyle name="Calculation 2 2 18 63" xfId="42765" xr:uid="{00000000-0005-0000-0000-0000EC040000}"/>
    <cellStyle name="Calculation 2 2 18 64" xfId="43106" xr:uid="{00000000-0005-0000-0000-0000ED040000}"/>
    <cellStyle name="Calculation 2 2 18 65" xfId="43447" xr:uid="{00000000-0005-0000-0000-0000EE040000}"/>
    <cellStyle name="Calculation 2 2 18 66" xfId="43788" xr:uid="{00000000-0005-0000-0000-0000EF040000}"/>
    <cellStyle name="Calculation 2 2 18 67" xfId="44644" xr:uid="{00000000-0005-0000-0000-0000F0040000}"/>
    <cellStyle name="Calculation 2 2 18 68" xfId="44987" xr:uid="{00000000-0005-0000-0000-0000F1040000}"/>
    <cellStyle name="Calculation 2 2 18 69" xfId="45408" xr:uid="{00000000-0005-0000-0000-0000F2040000}"/>
    <cellStyle name="Calculation 2 2 18 7" xfId="20971" xr:uid="{00000000-0005-0000-0000-0000F3040000}"/>
    <cellStyle name="Calculation 2 2 18 70" xfId="46022" xr:uid="{00000000-0005-0000-0000-0000F4040000}"/>
    <cellStyle name="Calculation 2 2 18 71" xfId="46366" xr:uid="{00000000-0005-0000-0000-0000F5040000}"/>
    <cellStyle name="Calculation 2 2 18 72" xfId="46659" xr:uid="{00000000-0005-0000-0000-0000F6040000}"/>
    <cellStyle name="Calculation 2 2 18 73" xfId="46844" xr:uid="{00000000-0005-0000-0000-0000F7040000}"/>
    <cellStyle name="Calculation 2 2 18 74" xfId="47189" xr:uid="{00000000-0005-0000-0000-0000F8040000}"/>
    <cellStyle name="Calculation 2 2 18 75" xfId="47534" xr:uid="{00000000-0005-0000-0000-0000F9040000}"/>
    <cellStyle name="Calculation 2 2 18 76" xfId="47773" xr:uid="{00000000-0005-0000-0000-0000FA040000}"/>
    <cellStyle name="Calculation 2 2 18 77" xfId="47958" xr:uid="{00000000-0005-0000-0000-0000FB040000}"/>
    <cellStyle name="Calculation 2 2 18 78" xfId="48804" xr:uid="{00000000-0005-0000-0000-0000FC040000}"/>
    <cellStyle name="Calculation 2 2 18 79" xfId="49148" xr:uid="{00000000-0005-0000-0000-0000FD040000}"/>
    <cellStyle name="Calculation 2 2 18 8" xfId="21317" xr:uid="{00000000-0005-0000-0000-0000FE040000}"/>
    <cellStyle name="Calculation 2 2 18 80" xfId="49692" xr:uid="{00000000-0005-0000-0000-0000FF040000}"/>
    <cellStyle name="Calculation 2 2 18 81" xfId="48777" xr:uid="{00000000-0005-0000-0000-000000050000}"/>
    <cellStyle name="Calculation 2 2 18 82" xfId="19135" xr:uid="{00000000-0005-0000-0000-000001050000}"/>
    <cellStyle name="Calculation 2 2 18 9" xfId="20786" xr:uid="{00000000-0005-0000-0000-000002050000}"/>
    <cellStyle name="Calculation 2 2 19" xfId="258" xr:uid="{00000000-0005-0000-0000-000003050000}"/>
    <cellStyle name="Calculation 2 2 19 2" xfId="259" xr:uid="{00000000-0005-0000-0000-000004050000}"/>
    <cellStyle name="Calculation 2 2 19 2 2" xfId="30063" xr:uid="{00000000-0005-0000-0000-000005050000}"/>
    <cellStyle name="Calculation 2 2 19 3" xfId="29722" xr:uid="{00000000-0005-0000-0000-000006050000}"/>
    <cellStyle name="Calculation 2 2 19 4" xfId="19153" xr:uid="{00000000-0005-0000-0000-000007050000}"/>
    <cellStyle name="Calculation 2 2 2" xfId="260" xr:uid="{00000000-0005-0000-0000-000008050000}"/>
    <cellStyle name="Calculation 2 2 2 10" xfId="1960" xr:uid="{00000000-0005-0000-0000-000009050000}"/>
    <cellStyle name="Calculation 2 2 2 10 2" xfId="6212" xr:uid="{00000000-0005-0000-0000-00000A050000}"/>
    <cellStyle name="Calculation 2 2 2 10 3" xfId="10461" xr:uid="{00000000-0005-0000-0000-00000B050000}"/>
    <cellStyle name="Calculation 2 2 2 10 4" xfId="14711" xr:uid="{00000000-0005-0000-0000-00000C050000}"/>
    <cellStyle name="Calculation 2 2 2 10 5" xfId="20349" xr:uid="{00000000-0005-0000-0000-00000D050000}"/>
    <cellStyle name="Calculation 2 2 2 10 6" xfId="53198" xr:uid="{00000000-0005-0000-0000-00000E050000}"/>
    <cellStyle name="Calculation 2 2 2 100" xfId="51399" xr:uid="{00000000-0005-0000-0000-00000F050000}"/>
    <cellStyle name="Calculation 2 2 2 101" xfId="51549" xr:uid="{00000000-0005-0000-0000-000010050000}"/>
    <cellStyle name="Calculation 2 2 2 102" xfId="51699" xr:uid="{00000000-0005-0000-0000-000011050000}"/>
    <cellStyle name="Calculation 2 2 2 103" xfId="51854" xr:uid="{00000000-0005-0000-0000-000012050000}"/>
    <cellStyle name="Calculation 2 2 2 104" xfId="52009" xr:uid="{00000000-0005-0000-0000-000013050000}"/>
    <cellStyle name="Calculation 2 2 2 105" xfId="52159" xr:uid="{00000000-0005-0000-0000-000014050000}"/>
    <cellStyle name="Calculation 2 2 2 106" xfId="52309" xr:uid="{00000000-0005-0000-0000-000015050000}"/>
    <cellStyle name="Calculation 2 2 2 107" xfId="52357" xr:uid="{00000000-0005-0000-0000-000016050000}"/>
    <cellStyle name="Calculation 2 2 2 108" xfId="52412" xr:uid="{00000000-0005-0000-0000-000017050000}"/>
    <cellStyle name="Calculation 2 2 2 109" xfId="52562" xr:uid="{00000000-0005-0000-0000-000018050000}"/>
    <cellStyle name="Calculation 2 2 2 11" xfId="1528" xr:uid="{00000000-0005-0000-0000-000019050000}"/>
    <cellStyle name="Calculation 2 2 2 11 2" xfId="5780" xr:uid="{00000000-0005-0000-0000-00001A050000}"/>
    <cellStyle name="Calculation 2 2 2 11 3" xfId="10029" xr:uid="{00000000-0005-0000-0000-00001B050000}"/>
    <cellStyle name="Calculation 2 2 2 11 4" xfId="14279" xr:uid="{00000000-0005-0000-0000-00001C050000}"/>
    <cellStyle name="Calculation 2 2 2 11 5" xfId="20657" xr:uid="{00000000-0005-0000-0000-00001D050000}"/>
    <cellStyle name="Calculation 2 2 2 11 6" xfId="54376" xr:uid="{00000000-0005-0000-0000-00001E050000}"/>
    <cellStyle name="Calculation 2 2 2 110" xfId="52711" xr:uid="{00000000-0005-0000-0000-00001F050000}"/>
    <cellStyle name="Calculation 2 2 2 111" xfId="52861" xr:uid="{00000000-0005-0000-0000-000020050000}"/>
    <cellStyle name="Calculation 2 2 2 112" xfId="18734" xr:uid="{00000000-0005-0000-0000-000021050000}"/>
    <cellStyle name="Calculation 2 2 2 113" xfId="53153" xr:uid="{00000000-0005-0000-0000-000022050000}"/>
    <cellStyle name="Calculation 2 2 2 12" xfId="2029" xr:uid="{00000000-0005-0000-0000-000023050000}"/>
    <cellStyle name="Calculation 2 2 2 12 2" xfId="6281" xr:uid="{00000000-0005-0000-0000-000024050000}"/>
    <cellStyle name="Calculation 2 2 2 12 3" xfId="10530" xr:uid="{00000000-0005-0000-0000-000025050000}"/>
    <cellStyle name="Calculation 2 2 2 12 4" xfId="14779" xr:uid="{00000000-0005-0000-0000-000026050000}"/>
    <cellStyle name="Calculation 2 2 2 12 5" xfId="21042" xr:uid="{00000000-0005-0000-0000-000027050000}"/>
    <cellStyle name="Calculation 2 2 2 12 6" xfId="54526" xr:uid="{00000000-0005-0000-0000-000028050000}"/>
    <cellStyle name="Calculation 2 2 2 13" xfId="2181" xr:uid="{00000000-0005-0000-0000-000029050000}"/>
    <cellStyle name="Calculation 2 2 2 13 2" xfId="6433" xr:uid="{00000000-0005-0000-0000-00002A050000}"/>
    <cellStyle name="Calculation 2 2 2 13 3" xfId="10682" xr:uid="{00000000-0005-0000-0000-00002B050000}"/>
    <cellStyle name="Calculation 2 2 2 13 4" xfId="14931" xr:uid="{00000000-0005-0000-0000-00002C050000}"/>
    <cellStyle name="Calculation 2 2 2 13 5" xfId="20959" xr:uid="{00000000-0005-0000-0000-00002D050000}"/>
    <cellStyle name="Calculation 2 2 2 13 6" xfId="54675" xr:uid="{00000000-0005-0000-0000-00002E050000}"/>
    <cellStyle name="Calculation 2 2 2 14" xfId="2331" xr:uid="{00000000-0005-0000-0000-00002F050000}"/>
    <cellStyle name="Calculation 2 2 2 14 2" xfId="6583" xr:uid="{00000000-0005-0000-0000-000030050000}"/>
    <cellStyle name="Calculation 2 2 2 14 3" xfId="10832" xr:uid="{00000000-0005-0000-0000-000031050000}"/>
    <cellStyle name="Calculation 2 2 2 14 4" xfId="15081" xr:uid="{00000000-0005-0000-0000-000032050000}"/>
    <cellStyle name="Calculation 2 2 2 14 5" xfId="21460" xr:uid="{00000000-0005-0000-0000-000033050000}"/>
    <cellStyle name="Calculation 2 2 2 14 6" xfId="54830" xr:uid="{00000000-0005-0000-0000-000034050000}"/>
    <cellStyle name="Calculation 2 2 2 15" xfId="2480" xr:uid="{00000000-0005-0000-0000-000035050000}"/>
    <cellStyle name="Calculation 2 2 2 15 2" xfId="6732" xr:uid="{00000000-0005-0000-0000-000036050000}"/>
    <cellStyle name="Calculation 2 2 2 15 3" xfId="10981" xr:uid="{00000000-0005-0000-0000-000037050000}"/>
    <cellStyle name="Calculation 2 2 2 15 4" xfId="15230" xr:uid="{00000000-0005-0000-0000-000038050000}"/>
    <cellStyle name="Calculation 2 2 2 15 5" xfId="22178" xr:uid="{00000000-0005-0000-0000-000039050000}"/>
    <cellStyle name="Calculation 2 2 2 15 6" xfId="54985" xr:uid="{00000000-0005-0000-0000-00003A050000}"/>
    <cellStyle name="Calculation 2 2 2 16" xfId="2630" xr:uid="{00000000-0005-0000-0000-00003B050000}"/>
    <cellStyle name="Calculation 2 2 2 16 2" xfId="6882" xr:uid="{00000000-0005-0000-0000-00003C050000}"/>
    <cellStyle name="Calculation 2 2 2 16 3" xfId="11131" xr:uid="{00000000-0005-0000-0000-00003D050000}"/>
    <cellStyle name="Calculation 2 2 2 16 4" xfId="15380" xr:uid="{00000000-0005-0000-0000-00003E050000}"/>
    <cellStyle name="Calculation 2 2 2 16 5" xfId="22524" xr:uid="{00000000-0005-0000-0000-00003F050000}"/>
    <cellStyle name="Calculation 2 2 2 16 6" xfId="55136" xr:uid="{00000000-0005-0000-0000-000040050000}"/>
    <cellStyle name="Calculation 2 2 2 17" xfId="2785" xr:uid="{00000000-0005-0000-0000-000041050000}"/>
    <cellStyle name="Calculation 2 2 2 17 2" xfId="7037" xr:uid="{00000000-0005-0000-0000-000042050000}"/>
    <cellStyle name="Calculation 2 2 2 17 3" xfId="11286" xr:uid="{00000000-0005-0000-0000-000043050000}"/>
    <cellStyle name="Calculation 2 2 2 17 4" xfId="15535" xr:uid="{00000000-0005-0000-0000-000044050000}"/>
    <cellStyle name="Calculation 2 2 2 17 5" xfId="22870" xr:uid="{00000000-0005-0000-0000-000045050000}"/>
    <cellStyle name="Calculation 2 2 2 17 6" xfId="55285" xr:uid="{00000000-0005-0000-0000-000046050000}"/>
    <cellStyle name="Calculation 2 2 2 18" xfId="2935" xr:uid="{00000000-0005-0000-0000-000047050000}"/>
    <cellStyle name="Calculation 2 2 2 18 2" xfId="7187" xr:uid="{00000000-0005-0000-0000-000048050000}"/>
    <cellStyle name="Calculation 2 2 2 18 3" xfId="11436" xr:uid="{00000000-0005-0000-0000-000049050000}"/>
    <cellStyle name="Calculation 2 2 2 18 4" xfId="15685" xr:uid="{00000000-0005-0000-0000-00004A050000}"/>
    <cellStyle name="Calculation 2 2 2 18 5" xfId="23217" xr:uid="{00000000-0005-0000-0000-00004B050000}"/>
    <cellStyle name="Calculation 2 2 2 18 6" xfId="55435" xr:uid="{00000000-0005-0000-0000-00004C050000}"/>
    <cellStyle name="Calculation 2 2 2 19" xfId="3085" xr:uid="{00000000-0005-0000-0000-00004D050000}"/>
    <cellStyle name="Calculation 2 2 2 19 2" xfId="7337" xr:uid="{00000000-0005-0000-0000-00004E050000}"/>
    <cellStyle name="Calculation 2 2 2 19 3" xfId="11586" xr:uid="{00000000-0005-0000-0000-00004F050000}"/>
    <cellStyle name="Calculation 2 2 2 19 4" xfId="15835" xr:uid="{00000000-0005-0000-0000-000050050000}"/>
    <cellStyle name="Calculation 2 2 2 19 5" xfId="21903" xr:uid="{00000000-0005-0000-0000-000051050000}"/>
    <cellStyle name="Calculation 2 2 2 19 6" xfId="55584" xr:uid="{00000000-0005-0000-0000-000052050000}"/>
    <cellStyle name="Calculation 2 2 2 2" xfId="261" xr:uid="{00000000-0005-0000-0000-000053050000}"/>
    <cellStyle name="Calculation 2 2 2 2 10" xfId="3288" xr:uid="{00000000-0005-0000-0000-000054050000}"/>
    <cellStyle name="Calculation 2 2 2 2 10 2" xfId="7540" xr:uid="{00000000-0005-0000-0000-000055050000}"/>
    <cellStyle name="Calculation 2 2 2 2 10 3" xfId="11789" xr:uid="{00000000-0005-0000-0000-000056050000}"/>
    <cellStyle name="Calculation 2 2 2 2 10 4" xfId="16038" xr:uid="{00000000-0005-0000-0000-000057050000}"/>
    <cellStyle name="Calculation 2 2 2 2 10 5" xfId="22228" xr:uid="{00000000-0005-0000-0000-000058050000}"/>
    <cellStyle name="Calculation 2 2 2 2 10 6" xfId="54580" xr:uid="{00000000-0005-0000-0000-000059050000}"/>
    <cellStyle name="Calculation 2 2 2 2 100" xfId="52213" xr:uid="{00000000-0005-0000-0000-00005A050000}"/>
    <cellStyle name="Calculation 2 2 2 2 101" xfId="52466" xr:uid="{00000000-0005-0000-0000-00005B050000}"/>
    <cellStyle name="Calculation 2 2 2 2 102" xfId="52616" xr:uid="{00000000-0005-0000-0000-00005C050000}"/>
    <cellStyle name="Calculation 2 2 2 2 103" xfId="52765" xr:uid="{00000000-0005-0000-0000-00005D050000}"/>
    <cellStyle name="Calculation 2 2 2 2 104" xfId="52915" xr:uid="{00000000-0005-0000-0000-00005E050000}"/>
    <cellStyle name="Calculation 2 2 2 2 105" xfId="53377" xr:uid="{00000000-0005-0000-0000-00005F050000}"/>
    <cellStyle name="Calculation 2 2 2 2 11" xfId="3437" xr:uid="{00000000-0005-0000-0000-000060050000}"/>
    <cellStyle name="Calculation 2 2 2 2 11 2" xfId="7689" xr:uid="{00000000-0005-0000-0000-000061050000}"/>
    <cellStyle name="Calculation 2 2 2 2 11 3" xfId="11938" xr:uid="{00000000-0005-0000-0000-000062050000}"/>
    <cellStyle name="Calculation 2 2 2 2 11 4" xfId="16187" xr:uid="{00000000-0005-0000-0000-000063050000}"/>
    <cellStyle name="Calculation 2 2 2 2 11 5" xfId="22574" xr:uid="{00000000-0005-0000-0000-000064050000}"/>
    <cellStyle name="Calculation 2 2 2 2 11 6" xfId="54729" xr:uid="{00000000-0005-0000-0000-000065050000}"/>
    <cellStyle name="Calculation 2 2 2 2 12" xfId="3587" xr:uid="{00000000-0005-0000-0000-000066050000}"/>
    <cellStyle name="Calculation 2 2 2 2 12 2" xfId="7839" xr:uid="{00000000-0005-0000-0000-000067050000}"/>
    <cellStyle name="Calculation 2 2 2 2 12 3" xfId="12088" xr:uid="{00000000-0005-0000-0000-000068050000}"/>
    <cellStyle name="Calculation 2 2 2 2 12 4" xfId="16337" xr:uid="{00000000-0005-0000-0000-000069050000}"/>
    <cellStyle name="Calculation 2 2 2 2 12 5" xfId="22920" xr:uid="{00000000-0005-0000-0000-00006A050000}"/>
    <cellStyle name="Calculation 2 2 2 2 12 6" xfId="54884" xr:uid="{00000000-0005-0000-0000-00006B050000}"/>
    <cellStyle name="Calculation 2 2 2 2 13" xfId="3737" xr:uid="{00000000-0005-0000-0000-00006C050000}"/>
    <cellStyle name="Calculation 2 2 2 2 13 2" xfId="7989" xr:uid="{00000000-0005-0000-0000-00006D050000}"/>
    <cellStyle name="Calculation 2 2 2 2 13 3" xfId="12238" xr:uid="{00000000-0005-0000-0000-00006E050000}"/>
    <cellStyle name="Calculation 2 2 2 2 13 4" xfId="16487" xr:uid="{00000000-0005-0000-0000-00006F050000}"/>
    <cellStyle name="Calculation 2 2 2 2 13 5" xfId="23267" xr:uid="{00000000-0005-0000-0000-000070050000}"/>
    <cellStyle name="Calculation 2 2 2 2 13 6" xfId="55039" xr:uid="{00000000-0005-0000-0000-000071050000}"/>
    <cellStyle name="Calculation 2 2 2 2 14" xfId="3886" xr:uid="{00000000-0005-0000-0000-000072050000}"/>
    <cellStyle name="Calculation 2 2 2 2 14 2" xfId="8138" xr:uid="{00000000-0005-0000-0000-000073050000}"/>
    <cellStyle name="Calculation 2 2 2 2 14 3" xfId="12387" xr:uid="{00000000-0005-0000-0000-000074050000}"/>
    <cellStyle name="Calculation 2 2 2 2 14 4" xfId="16636" xr:uid="{00000000-0005-0000-0000-000075050000}"/>
    <cellStyle name="Calculation 2 2 2 2 14 5" xfId="23542" xr:uid="{00000000-0005-0000-0000-000076050000}"/>
    <cellStyle name="Calculation 2 2 2 2 14 6" xfId="55190" xr:uid="{00000000-0005-0000-0000-000077050000}"/>
    <cellStyle name="Calculation 2 2 2 2 15" xfId="4035" xr:uid="{00000000-0005-0000-0000-000078050000}"/>
    <cellStyle name="Calculation 2 2 2 2 15 2" xfId="8287" xr:uid="{00000000-0005-0000-0000-000079050000}"/>
    <cellStyle name="Calculation 2 2 2 2 15 3" xfId="12536" xr:uid="{00000000-0005-0000-0000-00007A050000}"/>
    <cellStyle name="Calculation 2 2 2 2 15 4" xfId="16785" xr:uid="{00000000-0005-0000-0000-00007B050000}"/>
    <cellStyle name="Calculation 2 2 2 2 15 5" xfId="23888" xr:uid="{00000000-0005-0000-0000-00007C050000}"/>
    <cellStyle name="Calculation 2 2 2 2 15 6" xfId="55339" xr:uid="{00000000-0005-0000-0000-00007D050000}"/>
    <cellStyle name="Calculation 2 2 2 2 16" xfId="4235" xr:uid="{00000000-0005-0000-0000-00007E050000}"/>
    <cellStyle name="Calculation 2 2 2 2 16 2" xfId="8487" xr:uid="{00000000-0005-0000-0000-00007F050000}"/>
    <cellStyle name="Calculation 2 2 2 2 16 3" xfId="12736" xr:uid="{00000000-0005-0000-0000-000080050000}"/>
    <cellStyle name="Calculation 2 2 2 2 16 4" xfId="16985" xr:uid="{00000000-0005-0000-0000-000081050000}"/>
    <cellStyle name="Calculation 2 2 2 2 16 5" xfId="24238" xr:uid="{00000000-0005-0000-0000-000082050000}"/>
    <cellStyle name="Calculation 2 2 2 2 16 6" xfId="55489" xr:uid="{00000000-0005-0000-0000-000083050000}"/>
    <cellStyle name="Calculation 2 2 2 2 17" xfId="4386" xr:uid="{00000000-0005-0000-0000-000084050000}"/>
    <cellStyle name="Calculation 2 2 2 2 17 2" xfId="8638" xr:uid="{00000000-0005-0000-0000-000085050000}"/>
    <cellStyle name="Calculation 2 2 2 2 17 3" xfId="12887" xr:uid="{00000000-0005-0000-0000-000086050000}"/>
    <cellStyle name="Calculation 2 2 2 2 17 4" xfId="17136" xr:uid="{00000000-0005-0000-0000-000087050000}"/>
    <cellStyle name="Calculation 2 2 2 2 17 5" xfId="24584" xr:uid="{00000000-0005-0000-0000-000088050000}"/>
    <cellStyle name="Calculation 2 2 2 2 17 6" xfId="55638" xr:uid="{00000000-0005-0000-0000-000089050000}"/>
    <cellStyle name="Calculation 2 2 2 2 18" xfId="4489" xr:uid="{00000000-0005-0000-0000-00008A050000}"/>
    <cellStyle name="Calculation 2 2 2 2 18 2" xfId="8741" xr:uid="{00000000-0005-0000-0000-00008B050000}"/>
    <cellStyle name="Calculation 2 2 2 2 18 3" xfId="12990" xr:uid="{00000000-0005-0000-0000-00008C050000}"/>
    <cellStyle name="Calculation 2 2 2 2 18 4" xfId="17239" xr:uid="{00000000-0005-0000-0000-00008D050000}"/>
    <cellStyle name="Calculation 2 2 2 2 18 5" xfId="24859" xr:uid="{00000000-0005-0000-0000-00008E050000}"/>
    <cellStyle name="Calculation 2 2 2 2 18 6" xfId="55860" xr:uid="{00000000-0005-0000-0000-00008F050000}"/>
    <cellStyle name="Calculation 2 2 2 2 19" xfId="4603" xr:uid="{00000000-0005-0000-0000-000090050000}"/>
    <cellStyle name="Calculation 2 2 2 2 19 2" xfId="8855" xr:uid="{00000000-0005-0000-0000-000091050000}"/>
    <cellStyle name="Calculation 2 2 2 2 19 3" xfId="13104" xr:uid="{00000000-0005-0000-0000-000092050000}"/>
    <cellStyle name="Calculation 2 2 2 2 19 4" xfId="17353" xr:uid="{00000000-0005-0000-0000-000093050000}"/>
    <cellStyle name="Calculation 2 2 2 2 19 5" xfId="25117" xr:uid="{00000000-0005-0000-0000-000094050000}"/>
    <cellStyle name="Calculation 2 2 2 2 19 6" xfId="56012" xr:uid="{00000000-0005-0000-0000-000095050000}"/>
    <cellStyle name="Calculation 2 2 2 2 2" xfId="2083" xr:uid="{00000000-0005-0000-0000-000096050000}"/>
    <cellStyle name="Calculation 2 2 2 2 2 2" xfId="6335" xr:uid="{00000000-0005-0000-0000-000097050000}"/>
    <cellStyle name="Calculation 2 2 2 2 2 3" xfId="10584" xr:uid="{00000000-0005-0000-0000-000098050000}"/>
    <cellStyle name="Calculation 2 2 2 2 2 4" xfId="14833" xr:uid="{00000000-0005-0000-0000-000099050000}"/>
    <cellStyle name="Calculation 2 2 2 2 2 5" xfId="18638" xr:uid="{00000000-0005-0000-0000-00009A050000}"/>
    <cellStyle name="Calculation 2 2 2 2 2 6" xfId="19265" xr:uid="{00000000-0005-0000-0000-00009B050000}"/>
    <cellStyle name="Calculation 2 2 2 2 2 7" xfId="53532" xr:uid="{00000000-0005-0000-0000-00009C050000}"/>
    <cellStyle name="Calculation 2 2 2 2 20" xfId="4758" xr:uid="{00000000-0005-0000-0000-00009D050000}"/>
    <cellStyle name="Calculation 2 2 2 2 20 2" xfId="9010" xr:uid="{00000000-0005-0000-0000-00009E050000}"/>
    <cellStyle name="Calculation 2 2 2 2 20 3" xfId="13259" xr:uid="{00000000-0005-0000-0000-00009F050000}"/>
    <cellStyle name="Calculation 2 2 2 2 20 4" xfId="17508" xr:uid="{00000000-0005-0000-0000-0000A0050000}"/>
    <cellStyle name="Calculation 2 2 2 2 20 5" xfId="25545" xr:uid="{00000000-0005-0000-0000-0000A1050000}"/>
    <cellStyle name="Calculation 2 2 2 2 20 6" xfId="56164" xr:uid="{00000000-0005-0000-0000-0000A2050000}"/>
    <cellStyle name="Calculation 2 2 2 2 21" xfId="4908" xr:uid="{00000000-0005-0000-0000-0000A3050000}"/>
    <cellStyle name="Calculation 2 2 2 2 21 2" xfId="9160" xr:uid="{00000000-0005-0000-0000-0000A4050000}"/>
    <cellStyle name="Calculation 2 2 2 2 21 3" xfId="13409" xr:uid="{00000000-0005-0000-0000-0000A5050000}"/>
    <cellStyle name="Calculation 2 2 2 2 21 4" xfId="17658" xr:uid="{00000000-0005-0000-0000-0000A6050000}"/>
    <cellStyle name="Calculation 2 2 2 2 21 5" xfId="25891" xr:uid="{00000000-0005-0000-0000-0000A7050000}"/>
    <cellStyle name="Calculation 2 2 2 2 21 6" xfId="56313" xr:uid="{00000000-0005-0000-0000-0000A8050000}"/>
    <cellStyle name="Calculation 2 2 2 2 22" xfId="5100" xr:uid="{00000000-0005-0000-0000-0000A9050000}"/>
    <cellStyle name="Calculation 2 2 2 2 22 2" xfId="9352" xr:uid="{00000000-0005-0000-0000-0000AA050000}"/>
    <cellStyle name="Calculation 2 2 2 2 22 3" xfId="13601" xr:uid="{00000000-0005-0000-0000-0000AB050000}"/>
    <cellStyle name="Calculation 2 2 2 2 22 4" xfId="17850" xr:uid="{00000000-0005-0000-0000-0000AC050000}"/>
    <cellStyle name="Calculation 2 2 2 2 22 5" xfId="26237" xr:uid="{00000000-0005-0000-0000-0000AD050000}"/>
    <cellStyle name="Calculation 2 2 2 2 22 6" xfId="56469" xr:uid="{00000000-0005-0000-0000-0000AE050000}"/>
    <cellStyle name="Calculation 2 2 2 2 23" xfId="5210" xr:uid="{00000000-0005-0000-0000-0000AF050000}"/>
    <cellStyle name="Calculation 2 2 2 2 23 2" xfId="9462" xr:uid="{00000000-0005-0000-0000-0000B0050000}"/>
    <cellStyle name="Calculation 2 2 2 2 23 3" xfId="13711" xr:uid="{00000000-0005-0000-0000-0000B1050000}"/>
    <cellStyle name="Calculation 2 2 2 2 23 4" xfId="17960" xr:uid="{00000000-0005-0000-0000-0000B2050000}"/>
    <cellStyle name="Calculation 2 2 2 2 23 5" xfId="26582" xr:uid="{00000000-0005-0000-0000-0000B3050000}"/>
    <cellStyle name="Calculation 2 2 2 2 23 6" xfId="56720" xr:uid="{00000000-0005-0000-0000-0000B4050000}"/>
    <cellStyle name="Calculation 2 2 2 2 24" xfId="5322" xr:uid="{00000000-0005-0000-0000-0000B5050000}"/>
    <cellStyle name="Calculation 2 2 2 2 24 2" xfId="9574" xr:uid="{00000000-0005-0000-0000-0000B6050000}"/>
    <cellStyle name="Calculation 2 2 2 2 24 3" xfId="13823" xr:uid="{00000000-0005-0000-0000-0000B7050000}"/>
    <cellStyle name="Calculation 2 2 2 2 24 4" xfId="18072" xr:uid="{00000000-0005-0000-0000-0000B8050000}"/>
    <cellStyle name="Calculation 2 2 2 2 24 5" xfId="25188" xr:uid="{00000000-0005-0000-0000-0000B9050000}"/>
    <cellStyle name="Calculation 2 2 2 2 24 6" xfId="56879" xr:uid="{00000000-0005-0000-0000-0000BA050000}"/>
    <cellStyle name="Calculation 2 2 2 2 25" xfId="5473" xr:uid="{00000000-0005-0000-0000-0000BB050000}"/>
    <cellStyle name="Calculation 2 2 2 2 25 2" xfId="9725" xr:uid="{00000000-0005-0000-0000-0000BC050000}"/>
    <cellStyle name="Calculation 2 2 2 2 25 3" xfId="13974" xr:uid="{00000000-0005-0000-0000-0000BD050000}"/>
    <cellStyle name="Calculation 2 2 2 2 25 4" xfId="18223" xr:uid="{00000000-0005-0000-0000-0000BE050000}"/>
    <cellStyle name="Calculation 2 2 2 2 25 5" xfId="27028" xr:uid="{00000000-0005-0000-0000-0000BF050000}"/>
    <cellStyle name="Calculation 2 2 2 2 25 6" xfId="57029" xr:uid="{00000000-0005-0000-0000-0000C0050000}"/>
    <cellStyle name="Calculation 2 2 2 2 26" xfId="5628" xr:uid="{00000000-0005-0000-0000-0000C1050000}"/>
    <cellStyle name="Calculation 2 2 2 2 26 2" xfId="9880" xr:uid="{00000000-0005-0000-0000-0000C2050000}"/>
    <cellStyle name="Calculation 2 2 2 2 26 3" xfId="14129" xr:uid="{00000000-0005-0000-0000-0000C3050000}"/>
    <cellStyle name="Calculation 2 2 2 2 26 4" xfId="18378" xr:uid="{00000000-0005-0000-0000-0000C4050000}"/>
    <cellStyle name="Calculation 2 2 2 2 26 5" xfId="27290" xr:uid="{00000000-0005-0000-0000-0000C5050000}"/>
    <cellStyle name="Calculation 2 2 2 2 26 6" xfId="55752" xr:uid="{00000000-0005-0000-0000-0000C6050000}"/>
    <cellStyle name="Calculation 2 2 2 2 27" xfId="1628" xr:uid="{00000000-0005-0000-0000-0000C7050000}"/>
    <cellStyle name="Calculation 2 2 2 2 27 2" xfId="27633" xr:uid="{00000000-0005-0000-0000-0000C8050000}"/>
    <cellStyle name="Calculation 2 2 2 2 27 3" xfId="57297" xr:uid="{00000000-0005-0000-0000-0000C9050000}"/>
    <cellStyle name="Calculation 2 2 2 2 28" xfId="5880" xr:uid="{00000000-0005-0000-0000-0000CA050000}"/>
    <cellStyle name="Calculation 2 2 2 2 28 2" xfId="27974" xr:uid="{00000000-0005-0000-0000-0000CB050000}"/>
    <cellStyle name="Calculation 2 2 2 2 28 3" xfId="57446" xr:uid="{00000000-0005-0000-0000-0000CC050000}"/>
    <cellStyle name="Calculation 2 2 2 2 29" xfId="10129" xr:uid="{00000000-0005-0000-0000-0000CD050000}"/>
    <cellStyle name="Calculation 2 2 2 2 29 2" xfId="28315" xr:uid="{00000000-0005-0000-0000-0000CE050000}"/>
    <cellStyle name="Calculation 2 2 2 2 29 3" xfId="57596" xr:uid="{00000000-0005-0000-0000-0000CF050000}"/>
    <cellStyle name="Calculation 2 2 2 2 3" xfId="2235" xr:uid="{00000000-0005-0000-0000-0000D0050000}"/>
    <cellStyle name="Calculation 2 2 2 2 3 2" xfId="6487" xr:uid="{00000000-0005-0000-0000-0000D1050000}"/>
    <cellStyle name="Calculation 2 2 2 2 3 3" xfId="10736" xr:uid="{00000000-0005-0000-0000-0000D2050000}"/>
    <cellStyle name="Calculation 2 2 2 2 3 4" xfId="14985" xr:uid="{00000000-0005-0000-0000-0000D3050000}"/>
    <cellStyle name="Calculation 2 2 2 2 3 5" xfId="18869" xr:uid="{00000000-0005-0000-0000-0000D4050000}"/>
    <cellStyle name="Calculation 2 2 2 2 3 6" xfId="53681" xr:uid="{00000000-0005-0000-0000-0000D5050000}"/>
    <cellStyle name="Calculation 2 2 2 2 30" xfId="14379" xr:uid="{00000000-0005-0000-0000-0000D6050000}"/>
    <cellStyle name="Calculation 2 2 2 2 30 2" xfId="28656" xr:uid="{00000000-0005-0000-0000-0000D7050000}"/>
    <cellStyle name="Calculation 2 2 2 2 31" xfId="18530" xr:uid="{00000000-0005-0000-0000-0000D8050000}"/>
    <cellStyle name="Calculation 2 2 2 2 31 2" xfId="28997" xr:uid="{00000000-0005-0000-0000-0000D9050000}"/>
    <cellStyle name="Calculation 2 2 2 2 32" xfId="29623" xr:uid="{00000000-0005-0000-0000-0000DA050000}"/>
    <cellStyle name="Calculation 2 2 2 2 33" xfId="31197" xr:uid="{00000000-0005-0000-0000-0000DB050000}"/>
    <cellStyle name="Calculation 2 2 2 2 34" xfId="31495" xr:uid="{00000000-0005-0000-0000-0000DC050000}"/>
    <cellStyle name="Calculation 2 2 2 2 35" xfId="31835" xr:uid="{00000000-0005-0000-0000-0000DD050000}"/>
    <cellStyle name="Calculation 2 2 2 2 36" xfId="32057" xr:uid="{00000000-0005-0000-0000-0000DE050000}"/>
    <cellStyle name="Calculation 2 2 2 2 37" xfId="32398" xr:uid="{00000000-0005-0000-0000-0000DF050000}"/>
    <cellStyle name="Calculation 2 2 2 2 38" xfId="32739" xr:uid="{00000000-0005-0000-0000-0000E0050000}"/>
    <cellStyle name="Calculation 2 2 2 2 39" xfId="33134" xr:uid="{00000000-0005-0000-0000-0000E1050000}"/>
    <cellStyle name="Calculation 2 2 2 2 4" xfId="2385" xr:uid="{00000000-0005-0000-0000-0000E2050000}"/>
    <cellStyle name="Calculation 2 2 2 2 4 2" xfId="6637" xr:uid="{00000000-0005-0000-0000-0000E3050000}"/>
    <cellStyle name="Calculation 2 2 2 2 4 3" xfId="10886" xr:uid="{00000000-0005-0000-0000-0000E4050000}"/>
    <cellStyle name="Calculation 2 2 2 2 4 4" xfId="15135" xr:uid="{00000000-0005-0000-0000-0000E5050000}"/>
    <cellStyle name="Calculation 2 2 2 2 4 5" xfId="20053" xr:uid="{00000000-0005-0000-0000-0000E6050000}"/>
    <cellStyle name="Calculation 2 2 2 2 4 6" xfId="53803" xr:uid="{00000000-0005-0000-0000-0000E7050000}"/>
    <cellStyle name="Calculation 2 2 2 2 40" xfId="33649" xr:uid="{00000000-0005-0000-0000-0000E8050000}"/>
    <cellStyle name="Calculation 2 2 2 2 41" xfId="33956" xr:uid="{00000000-0005-0000-0000-0000E9050000}"/>
    <cellStyle name="Calculation 2 2 2 2 42" xfId="34442" xr:uid="{00000000-0005-0000-0000-0000EA050000}"/>
    <cellStyle name="Calculation 2 2 2 2 43" xfId="34788" xr:uid="{00000000-0005-0000-0000-0000EB050000}"/>
    <cellStyle name="Calculation 2 2 2 2 44" xfId="35134" xr:uid="{00000000-0005-0000-0000-0000EC050000}"/>
    <cellStyle name="Calculation 2 2 2 2 45" xfId="35481" xr:uid="{00000000-0005-0000-0000-0000ED050000}"/>
    <cellStyle name="Calculation 2 2 2 2 46" xfId="35828" xr:uid="{00000000-0005-0000-0000-0000EE050000}"/>
    <cellStyle name="Calculation 2 2 2 2 47" xfId="36174" xr:uid="{00000000-0005-0000-0000-0000EF050000}"/>
    <cellStyle name="Calculation 2 2 2 2 48" xfId="36520" xr:uid="{00000000-0005-0000-0000-0000F0050000}"/>
    <cellStyle name="Calculation 2 2 2 2 49" xfId="36866" xr:uid="{00000000-0005-0000-0000-0000F1050000}"/>
    <cellStyle name="Calculation 2 2 2 2 5" xfId="2534" xr:uid="{00000000-0005-0000-0000-0000F2050000}"/>
    <cellStyle name="Calculation 2 2 2 2 5 2" xfId="6786" xr:uid="{00000000-0005-0000-0000-0000F3050000}"/>
    <cellStyle name="Calculation 2 2 2 2 5 3" xfId="11035" xr:uid="{00000000-0005-0000-0000-0000F4050000}"/>
    <cellStyle name="Calculation 2 2 2 2 5 4" xfId="15284" xr:uid="{00000000-0005-0000-0000-0000F5050000}"/>
    <cellStyle name="Calculation 2 2 2 2 5 5" xfId="20399" xr:uid="{00000000-0005-0000-0000-0000F6050000}"/>
    <cellStyle name="Calculation 2 2 2 2 5 6" xfId="53909" xr:uid="{00000000-0005-0000-0000-0000F7050000}"/>
    <cellStyle name="Calculation 2 2 2 2 50" xfId="37212" xr:uid="{00000000-0005-0000-0000-0000F8050000}"/>
    <cellStyle name="Calculation 2 2 2 2 51" xfId="37558" xr:uid="{00000000-0005-0000-0000-0000F9050000}"/>
    <cellStyle name="Calculation 2 2 2 2 52" xfId="37833" xr:uid="{00000000-0005-0000-0000-0000FA050000}"/>
    <cellStyle name="Calculation 2 2 2 2 53" xfId="38180" xr:uid="{00000000-0005-0000-0000-0000FB050000}"/>
    <cellStyle name="Calculation 2 2 2 2 54" xfId="38526" xr:uid="{00000000-0005-0000-0000-0000FC050000}"/>
    <cellStyle name="Calculation 2 2 2 2 55" xfId="38872" xr:uid="{00000000-0005-0000-0000-0000FD050000}"/>
    <cellStyle name="Calculation 2 2 2 2 56" xfId="39218" xr:uid="{00000000-0005-0000-0000-0000FE050000}"/>
    <cellStyle name="Calculation 2 2 2 2 57" xfId="39478" xr:uid="{00000000-0005-0000-0000-0000FF050000}"/>
    <cellStyle name="Calculation 2 2 2 2 58" xfId="39797" xr:uid="{00000000-0005-0000-0000-000000060000}"/>
    <cellStyle name="Calculation 2 2 2 2 59" xfId="40046" xr:uid="{00000000-0005-0000-0000-000001060000}"/>
    <cellStyle name="Calculation 2 2 2 2 6" xfId="2684" xr:uid="{00000000-0005-0000-0000-000002060000}"/>
    <cellStyle name="Calculation 2 2 2 2 6 2" xfId="6936" xr:uid="{00000000-0005-0000-0000-000003060000}"/>
    <cellStyle name="Calculation 2 2 2 2 6 3" xfId="11185" xr:uid="{00000000-0005-0000-0000-000004060000}"/>
    <cellStyle name="Calculation 2 2 2 2 6 4" xfId="15434" xr:uid="{00000000-0005-0000-0000-000005060000}"/>
    <cellStyle name="Calculation 2 2 2 2 6 5" xfId="20804" xr:uid="{00000000-0005-0000-0000-000006060000}"/>
    <cellStyle name="Calculation 2 2 2 2 6 6" xfId="54059" xr:uid="{00000000-0005-0000-0000-000007060000}"/>
    <cellStyle name="Calculation 2 2 2 2 60" xfId="40387" xr:uid="{00000000-0005-0000-0000-000008060000}"/>
    <cellStyle name="Calculation 2 2 2 2 61" xfId="41095" xr:uid="{00000000-0005-0000-0000-000009060000}"/>
    <cellStyle name="Calculation 2 2 2 2 62" xfId="41243" xr:uid="{00000000-0005-0000-0000-00000A060000}"/>
    <cellStyle name="Calculation 2 2 2 2 63" xfId="41694" xr:uid="{00000000-0005-0000-0000-00000B060000}"/>
    <cellStyle name="Calculation 2 2 2 2 64" xfId="41954" xr:uid="{00000000-0005-0000-0000-00000C060000}"/>
    <cellStyle name="Calculation 2 2 2 2 65" xfId="42300" xr:uid="{00000000-0005-0000-0000-00000D060000}"/>
    <cellStyle name="Calculation 2 2 2 2 66" xfId="41382" xr:uid="{00000000-0005-0000-0000-00000E060000}"/>
    <cellStyle name="Calculation 2 2 2 2 67" xfId="42881" xr:uid="{00000000-0005-0000-0000-00000F060000}"/>
    <cellStyle name="Calculation 2 2 2 2 68" xfId="43222" xr:uid="{00000000-0005-0000-0000-000010060000}"/>
    <cellStyle name="Calculation 2 2 2 2 69" xfId="43563" xr:uid="{00000000-0005-0000-0000-000011060000}"/>
    <cellStyle name="Calculation 2 2 2 2 7" xfId="2839" xr:uid="{00000000-0005-0000-0000-000012060000}"/>
    <cellStyle name="Calculation 2 2 2 2 7 2" xfId="7091" xr:uid="{00000000-0005-0000-0000-000013060000}"/>
    <cellStyle name="Calculation 2 2 2 2 7 3" xfId="11340" xr:uid="{00000000-0005-0000-0000-000014060000}"/>
    <cellStyle name="Calculation 2 2 2 2 7 4" xfId="15589" xr:uid="{00000000-0005-0000-0000-000015060000}"/>
    <cellStyle name="Calculation 2 2 2 2 7 5" xfId="21092" xr:uid="{00000000-0005-0000-0000-000016060000}"/>
    <cellStyle name="Calculation 2 2 2 2 7 6" xfId="53754" xr:uid="{00000000-0005-0000-0000-000017060000}"/>
    <cellStyle name="Calculation 2 2 2 2 70" xfId="44094" xr:uid="{00000000-0005-0000-0000-000018060000}"/>
    <cellStyle name="Calculation 2 2 2 2 71" xfId="44508" xr:uid="{00000000-0005-0000-0000-000019060000}"/>
    <cellStyle name="Calculation 2 2 2 2 72" xfId="44762" xr:uid="{00000000-0005-0000-0000-00001A060000}"/>
    <cellStyle name="Calculation 2 2 2 2 73" xfId="45142" xr:uid="{00000000-0005-0000-0000-00001B060000}"/>
    <cellStyle name="Calculation 2 2 2 2 74" xfId="45445" xr:uid="{00000000-0005-0000-0000-00001C060000}"/>
    <cellStyle name="Calculation 2 2 2 2 75" xfId="46141" xr:uid="{00000000-0005-0000-0000-00001D060000}"/>
    <cellStyle name="Calculation 2 2 2 2 76" xfId="45436" xr:uid="{00000000-0005-0000-0000-00001E060000}"/>
    <cellStyle name="Calculation 2 2 2 2 77" xfId="46964" xr:uid="{00000000-0005-0000-0000-00001F060000}"/>
    <cellStyle name="Calculation 2 2 2 2 78" xfId="47309" xr:uid="{00000000-0005-0000-0000-000020060000}"/>
    <cellStyle name="Calculation 2 2 2 2 79" xfId="45527" xr:uid="{00000000-0005-0000-0000-000021060000}"/>
    <cellStyle name="Calculation 2 2 2 2 8" xfId="2989" xr:uid="{00000000-0005-0000-0000-000022060000}"/>
    <cellStyle name="Calculation 2 2 2 2 8 2" xfId="7241" xr:uid="{00000000-0005-0000-0000-000023060000}"/>
    <cellStyle name="Calculation 2 2 2 2 8 3" xfId="11490" xr:uid="{00000000-0005-0000-0000-000024060000}"/>
    <cellStyle name="Calculation 2 2 2 2 8 4" xfId="15739" xr:uid="{00000000-0005-0000-0000-000025060000}"/>
    <cellStyle name="Calculation 2 2 2 2 8 5" xfId="21351" xr:uid="{00000000-0005-0000-0000-000026060000}"/>
    <cellStyle name="Calculation 2 2 2 2 8 6" xfId="54280" xr:uid="{00000000-0005-0000-0000-000027060000}"/>
    <cellStyle name="Calculation 2 2 2 2 80" xfId="48070" xr:uid="{00000000-0005-0000-0000-000028060000}"/>
    <cellStyle name="Calculation 2 2 2 2 81" xfId="48600" xr:uid="{00000000-0005-0000-0000-000029060000}"/>
    <cellStyle name="Calculation 2 2 2 2 82" xfId="48923" xr:uid="{00000000-0005-0000-0000-00002A060000}"/>
    <cellStyle name="Calculation 2 2 2 2 83" xfId="49551" xr:uid="{00000000-0005-0000-0000-00002B060000}"/>
    <cellStyle name="Calculation 2 2 2 2 84" xfId="49713" xr:uid="{00000000-0005-0000-0000-00002C060000}"/>
    <cellStyle name="Calculation 2 2 2 2 85" xfId="49936" xr:uid="{00000000-0005-0000-0000-00002D060000}"/>
    <cellStyle name="Calculation 2 2 2 2 86" xfId="50086" xr:uid="{00000000-0005-0000-0000-00002E060000}"/>
    <cellStyle name="Calculation 2 2 2 2 87" xfId="50235" xr:uid="{00000000-0005-0000-0000-00002F060000}"/>
    <cellStyle name="Calculation 2 2 2 2 88" xfId="50385" xr:uid="{00000000-0005-0000-0000-000030060000}"/>
    <cellStyle name="Calculation 2 2 2 2 89" xfId="50534" xr:uid="{00000000-0005-0000-0000-000031060000}"/>
    <cellStyle name="Calculation 2 2 2 2 9" xfId="3139" xr:uid="{00000000-0005-0000-0000-000032060000}"/>
    <cellStyle name="Calculation 2 2 2 2 9 2" xfId="7391" xr:uid="{00000000-0005-0000-0000-000033060000}"/>
    <cellStyle name="Calculation 2 2 2 2 9 3" xfId="11640" xr:uid="{00000000-0005-0000-0000-000034060000}"/>
    <cellStyle name="Calculation 2 2 2 2 9 4" xfId="15889" xr:uid="{00000000-0005-0000-0000-000035060000}"/>
    <cellStyle name="Calculation 2 2 2 2 9 5" xfId="21966" xr:uid="{00000000-0005-0000-0000-000036060000}"/>
    <cellStyle name="Calculation 2 2 2 2 9 6" xfId="54430" xr:uid="{00000000-0005-0000-0000-000037060000}"/>
    <cellStyle name="Calculation 2 2 2 2 90" xfId="50683" xr:uid="{00000000-0005-0000-0000-000038060000}"/>
    <cellStyle name="Calculation 2 2 2 2 91" xfId="50833" xr:uid="{00000000-0005-0000-0000-000039060000}"/>
    <cellStyle name="Calculation 2 2 2 2 92" xfId="50982" xr:uid="{00000000-0005-0000-0000-00003A060000}"/>
    <cellStyle name="Calculation 2 2 2 2 93" xfId="51147" xr:uid="{00000000-0005-0000-0000-00003B060000}"/>
    <cellStyle name="Calculation 2 2 2 2 94" xfId="51303" xr:uid="{00000000-0005-0000-0000-00003C060000}"/>
    <cellStyle name="Calculation 2 2 2 2 95" xfId="51453" xr:uid="{00000000-0005-0000-0000-00003D060000}"/>
    <cellStyle name="Calculation 2 2 2 2 96" xfId="51603" xr:uid="{00000000-0005-0000-0000-00003E060000}"/>
    <cellStyle name="Calculation 2 2 2 2 97" xfId="51753" xr:uid="{00000000-0005-0000-0000-00003F060000}"/>
    <cellStyle name="Calculation 2 2 2 2 98" xfId="51908" xr:uid="{00000000-0005-0000-0000-000040060000}"/>
    <cellStyle name="Calculation 2 2 2 2 99" xfId="52063" xr:uid="{00000000-0005-0000-0000-000041060000}"/>
    <cellStyle name="Calculation 2 2 2 20" xfId="3234" xr:uid="{00000000-0005-0000-0000-000042060000}"/>
    <cellStyle name="Calculation 2 2 2 20 2" xfId="7486" xr:uid="{00000000-0005-0000-0000-000043060000}"/>
    <cellStyle name="Calculation 2 2 2 20 3" xfId="11735" xr:uid="{00000000-0005-0000-0000-000044060000}"/>
    <cellStyle name="Calculation 2 2 2 20 4" xfId="15984" xr:uid="{00000000-0005-0000-0000-000045060000}"/>
    <cellStyle name="Calculation 2 2 2 20 5" xfId="23838" xr:uid="{00000000-0005-0000-0000-000046060000}"/>
    <cellStyle name="Calculation 2 2 2 20 6" xfId="55806" xr:uid="{00000000-0005-0000-0000-000047060000}"/>
    <cellStyle name="Calculation 2 2 2 21" xfId="3383" xr:uid="{00000000-0005-0000-0000-000048060000}"/>
    <cellStyle name="Calculation 2 2 2 21 2" xfId="7635" xr:uid="{00000000-0005-0000-0000-000049060000}"/>
    <cellStyle name="Calculation 2 2 2 21 3" xfId="11884" xr:uid="{00000000-0005-0000-0000-00004A060000}"/>
    <cellStyle name="Calculation 2 2 2 21 4" xfId="16133" xr:uid="{00000000-0005-0000-0000-00004B060000}"/>
    <cellStyle name="Calculation 2 2 2 21 5" xfId="24188" xr:uid="{00000000-0005-0000-0000-00004C060000}"/>
    <cellStyle name="Calculation 2 2 2 21 6" xfId="55958" xr:uid="{00000000-0005-0000-0000-00004D060000}"/>
    <cellStyle name="Calculation 2 2 2 22" xfId="3533" xr:uid="{00000000-0005-0000-0000-00004E060000}"/>
    <cellStyle name="Calculation 2 2 2 22 2" xfId="7785" xr:uid="{00000000-0005-0000-0000-00004F060000}"/>
    <cellStyle name="Calculation 2 2 2 22 3" xfId="12034" xr:uid="{00000000-0005-0000-0000-000050060000}"/>
    <cellStyle name="Calculation 2 2 2 22 4" xfId="16283" xr:uid="{00000000-0005-0000-0000-000051060000}"/>
    <cellStyle name="Calculation 2 2 2 22 5" xfId="24534" xr:uid="{00000000-0005-0000-0000-000052060000}"/>
    <cellStyle name="Calculation 2 2 2 22 6" xfId="56110" xr:uid="{00000000-0005-0000-0000-000053060000}"/>
    <cellStyle name="Calculation 2 2 2 23" xfId="3683" xr:uid="{00000000-0005-0000-0000-000054060000}"/>
    <cellStyle name="Calculation 2 2 2 23 2" xfId="7935" xr:uid="{00000000-0005-0000-0000-000055060000}"/>
    <cellStyle name="Calculation 2 2 2 23 3" xfId="12184" xr:uid="{00000000-0005-0000-0000-000056060000}"/>
    <cellStyle name="Calculation 2 2 2 23 4" xfId="16433" xr:uid="{00000000-0005-0000-0000-000057060000}"/>
    <cellStyle name="Calculation 2 2 2 23 5" xfId="23153" xr:uid="{00000000-0005-0000-0000-000058060000}"/>
    <cellStyle name="Calculation 2 2 2 23 6" xfId="56259" xr:uid="{00000000-0005-0000-0000-000059060000}"/>
    <cellStyle name="Calculation 2 2 2 24" xfId="3832" xr:uid="{00000000-0005-0000-0000-00005A060000}"/>
    <cellStyle name="Calculation 2 2 2 24 2" xfId="8084" xr:uid="{00000000-0005-0000-0000-00005B060000}"/>
    <cellStyle name="Calculation 2 2 2 24 3" xfId="12333" xr:uid="{00000000-0005-0000-0000-00005C060000}"/>
    <cellStyle name="Calculation 2 2 2 24 4" xfId="16582" xr:uid="{00000000-0005-0000-0000-00005D060000}"/>
    <cellStyle name="Calculation 2 2 2 24 5" xfId="21324" xr:uid="{00000000-0005-0000-0000-00005E060000}"/>
    <cellStyle name="Calculation 2 2 2 24 6" xfId="56415" xr:uid="{00000000-0005-0000-0000-00005F060000}"/>
    <cellStyle name="Calculation 2 2 2 25" xfId="3981" xr:uid="{00000000-0005-0000-0000-000060060000}"/>
    <cellStyle name="Calculation 2 2 2 25 2" xfId="8233" xr:uid="{00000000-0005-0000-0000-000061060000}"/>
    <cellStyle name="Calculation 2 2 2 25 3" xfId="12482" xr:uid="{00000000-0005-0000-0000-000062060000}"/>
    <cellStyle name="Calculation 2 2 2 25 4" xfId="16731" xr:uid="{00000000-0005-0000-0000-000063060000}"/>
    <cellStyle name="Calculation 2 2 2 25 5" xfId="25495" xr:uid="{00000000-0005-0000-0000-000064060000}"/>
    <cellStyle name="Calculation 2 2 2 25 6" xfId="56565" xr:uid="{00000000-0005-0000-0000-000065060000}"/>
    <cellStyle name="Calculation 2 2 2 26" xfId="4181" xr:uid="{00000000-0005-0000-0000-000066060000}"/>
    <cellStyle name="Calculation 2 2 2 26 2" xfId="8433" xr:uid="{00000000-0005-0000-0000-000067060000}"/>
    <cellStyle name="Calculation 2 2 2 26 3" xfId="12682" xr:uid="{00000000-0005-0000-0000-000068060000}"/>
    <cellStyle name="Calculation 2 2 2 26 4" xfId="16931" xr:uid="{00000000-0005-0000-0000-000069060000}"/>
    <cellStyle name="Calculation 2 2 2 26 5" xfId="25841" xr:uid="{00000000-0005-0000-0000-00006A060000}"/>
    <cellStyle name="Calculation 2 2 2 26 6" xfId="56612" xr:uid="{00000000-0005-0000-0000-00006B060000}"/>
    <cellStyle name="Calculation 2 2 2 27" xfId="4332" xr:uid="{00000000-0005-0000-0000-00006C060000}"/>
    <cellStyle name="Calculation 2 2 2 27 2" xfId="8584" xr:uid="{00000000-0005-0000-0000-00006D060000}"/>
    <cellStyle name="Calculation 2 2 2 27 3" xfId="12833" xr:uid="{00000000-0005-0000-0000-00006E060000}"/>
    <cellStyle name="Calculation 2 2 2 27 4" xfId="17082" xr:uid="{00000000-0005-0000-0000-00006F060000}"/>
    <cellStyle name="Calculation 2 2 2 27 5" xfId="26187" xr:uid="{00000000-0005-0000-0000-000070060000}"/>
    <cellStyle name="Calculation 2 2 2 27 6" xfId="56666" xr:uid="{00000000-0005-0000-0000-000071060000}"/>
    <cellStyle name="Calculation 2 2 2 28" xfId="4112" xr:uid="{00000000-0005-0000-0000-000072060000}"/>
    <cellStyle name="Calculation 2 2 2 28 2" xfId="8364" xr:uid="{00000000-0005-0000-0000-000073060000}"/>
    <cellStyle name="Calculation 2 2 2 28 3" xfId="12613" xr:uid="{00000000-0005-0000-0000-000074060000}"/>
    <cellStyle name="Calculation 2 2 2 28 4" xfId="16862" xr:uid="{00000000-0005-0000-0000-000075060000}"/>
    <cellStyle name="Calculation 2 2 2 28 5" xfId="26532" xr:uid="{00000000-0005-0000-0000-000076060000}"/>
    <cellStyle name="Calculation 2 2 2 28 6" xfId="56825" xr:uid="{00000000-0005-0000-0000-000077060000}"/>
    <cellStyle name="Calculation 2 2 2 29" xfId="4704" xr:uid="{00000000-0005-0000-0000-000078060000}"/>
    <cellStyle name="Calculation 2 2 2 29 2" xfId="8956" xr:uid="{00000000-0005-0000-0000-000079060000}"/>
    <cellStyle name="Calculation 2 2 2 29 3" xfId="13205" xr:uid="{00000000-0005-0000-0000-00007A060000}"/>
    <cellStyle name="Calculation 2 2 2 29 4" xfId="17454" xr:uid="{00000000-0005-0000-0000-00007B060000}"/>
    <cellStyle name="Calculation 2 2 2 29 5" xfId="26763" xr:uid="{00000000-0005-0000-0000-00007C060000}"/>
    <cellStyle name="Calculation 2 2 2 29 6" xfId="56975" xr:uid="{00000000-0005-0000-0000-00007D060000}"/>
    <cellStyle name="Calculation 2 2 2 3" xfId="1676" xr:uid="{00000000-0005-0000-0000-00007E060000}"/>
    <cellStyle name="Calculation 2 2 2 3 10" xfId="3336" xr:uid="{00000000-0005-0000-0000-00007F060000}"/>
    <cellStyle name="Calculation 2 2 2 3 10 2" xfId="7588" xr:uid="{00000000-0005-0000-0000-000080060000}"/>
    <cellStyle name="Calculation 2 2 2 3 10 3" xfId="11837" xr:uid="{00000000-0005-0000-0000-000081060000}"/>
    <cellStyle name="Calculation 2 2 2 3 10 4" xfId="16086" xr:uid="{00000000-0005-0000-0000-000082060000}"/>
    <cellStyle name="Calculation 2 2 2 3 10 5" xfId="22275" xr:uid="{00000000-0005-0000-0000-000083060000}"/>
    <cellStyle name="Calculation 2 2 2 3 10 6" xfId="54628" xr:uid="{00000000-0005-0000-0000-000084060000}"/>
    <cellStyle name="Calculation 2 2 2 3 100" xfId="52261" xr:uid="{00000000-0005-0000-0000-000085060000}"/>
    <cellStyle name="Calculation 2 2 2 3 101" xfId="52514" xr:uid="{00000000-0005-0000-0000-000086060000}"/>
    <cellStyle name="Calculation 2 2 2 3 102" xfId="52664" xr:uid="{00000000-0005-0000-0000-000087060000}"/>
    <cellStyle name="Calculation 2 2 2 3 103" xfId="52813" xr:uid="{00000000-0005-0000-0000-000088060000}"/>
    <cellStyle name="Calculation 2 2 2 3 104" xfId="52963" xr:uid="{00000000-0005-0000-0000-000089060000}"/>
    <cellStyle name="Calculation 2 2 2 3 105" xfId="53425" xr:uid="{00000000-0005-0000-0000-00008A060000}"/>
    <cellStyle name="Calculation 2 2 2 3 11" xfId="3485" xr:uid="{00000000-0005-0000-0000-00008B060000}"/>
    <cellStyle name="Calculation 2 2 2 3 11 2" xfId="7737" xr:uid="{00000000-0005-0000-0000-00008C060000}"/>
    <cellStyle name="Calculation 2 2 2 3 11 3" xfId="11986" xr:uid="{00000000-0005-0000-0000-00008D060000}"/>
    <cellStyle name="Calculation 2 2 2 3 11 4" xfId="16235" xr:uid="{00000000-0005-0000-0000-00008E060000}"/>
    <cellStyle name="Calculation 2 2 2 3 11 5" xfId="22621" xr:uid="{00000000-0005-0000-0000-00008F060000}"/>
    <cellStyle name="Calculation 2 2 2 3 11 6" xfId="54777" xr:uid="{00000000-0005-0000-0000-000090060000}"/>
    <cellStyle name="Calculation 2 2 2 3 12" xfId="3635" xr:uid="{00000000-0005-0000-0000-000091060000}"/>
    <cellStyle name="Calculation 2 2 2 3 12 2" xfId="7887" xr:uid="{00000000-0005-0000-0000-000092060000}"/>
    <cellStyle name="Calculation 2 2 2 3 12 3" xfId="12136" xr:uid="{00000000-0005-0000-0000-000093060000}"/>
    <cellStyle name="Calculation 2 2 2 3 12 4" xfId="16385" xr:uid="{00000000-0005-0000-0000-000094060000}"/>
    <cellStyle name="Calculation 2 2 2 3 12 5" xfId="22967" xr:uid="{00000000-0005-0000-0000-000095060000}"/>
    <cellStyle name="Calculation 2 2 2 3 12 6" xfId="54932" xr:uid="{00000000-0005-0000-0000-000096060000}"/>
    <cellStyle name="Calculation 2 2 2 3 13" xfId="3785" xr:uid="{00000000-0005-0000-0000-000097060000}"/>
    <cellStyle name="Calculation 2 2 2 3 13 2" xfId="8037" xr:uid="{00000000-0005-0000-0000-000098060000}"/>
    <cellStyle name="Calculation 2 2 2 3 13 3" xfId="12286" xr:uid="{00000000-0005-0000-0000-000099060000}"/>
    <cellStyle name="Calculation 2 2 2 3 13 4" xfId="16535" xr:uid="{00000000-0005-0000-0000-00009A060000}"/>
    <cellStyle name="Calculation 2 2 2 3 13 5" xfId="23314" xr:uid="{00000000-0005-0000-0000-00009B060000}"/>
    <cellStyle name="Calculation 2 2 2 3 13 6" xfId="55087" xr:uid="{00000000-0005-0000-0000-00009C060000}"/>
    <cellStyle name="Calculation 2 2 2 3 14" xfId="3934" xr:uid="{00000000-0005-0000-0000-00009D060000}"/>
    <cellStyle name="Calculation 2 2 2 3 14 2" xfId="8186" xr:uid="{00000000-0005-0000-0000-00009E060000}"/>
    <cellStyle name="Calculation 2 2 2 3 14 3" xfId="12435" xr:uid="{00000000-0005-0000-0000-00009F060000}"/>
    <cellStyle name="Calculation 2 2 2 3 14 4" xfId="16684" xr:uid="{00000000-0005-0000-0000-0000A0060000}"/>
    <cellStyle name="Calculation 2 2 2 3 14 5" xfId="23589" xr:uid="{00000000-0005-0000-0000-0000A1060000}"/>
    <cellStyle name="Calculation 2 2 2 3 14 6" xfId="55238" xr:uid="{00000000-0005-0000-0000-0000A2060000}"/>
    <cellStyle name="Calculation 2 2 2 3 15" xfId="4083" xr:uid="{00000000-0005-0000-0000-0000A3060000}"/>
    <cellStyle name="Calculation 2 2 2 3 15 2" xfId="8335" xr:uid="{00000000-0005-0000-0000-0000A4060000}"/>
    <cellStyle name="Calculation 2 2 2 3 15 3" xfId="12584" xr:uid="{00000000-0005-0000-0000-0000A5060000}"/>
    <cellStyle name="Calculation 2 2 2 3 15 4" xfId="16833" xr:uid="{00000000-0005-0000-0000-0000A6060000}"/>
    <cellStyle name="Calculation 2 2 2 3 15 5" xfId="23935" xr:uid="{00000000-0005-0000-0000-0000A7060000}"/>
    <cellStyle name="Calculation 2 2 2 3 15 6" xfId="55387" xr:uid="{00000000-0005-0000-0000-0000A8060000}"/>
    <cellStyle name="Calculation 2 2 2 3 16" xfId="4283" xr:uid="{00000000-0005-0000-0000-0000A9060000}"/>
    <cellStyle name="Calculation 2 2 2 3 16 2" xfId="8535" xr:uid="{00000000-0005-0000-0000-0000AA060000}"/>
    <cellStyle name="Calculation 2 2 2 3 16 3" xfId="12784" xr:uid="{00000000-0005-0000-0000-0000AB060000}"/>
    <cellStyle name="Calculation 2 2 2 3 16 4" xfId="17033" xr:uid="{00000000-0005-0000-0000-0000AC060000}"/>
    <cellStyle name="Calculation 2 2 2 3 16 5" xfId="24285" xr:uid="{00000000-0005-0000-0000-0000AD060000}"/>
    <cellStyle name="Calculation 2 2 2 3 16 6" xfId="55537" xr:uid="{00000000-0005-0000-0000-0000AE060000}"/>
    <cellStyle name="Calculation 2 2 2 3 17" xfId="4434" xr:uid="{00000000-0005-0000-0000-0000AF060000}"/>
    <cellStyle name="Calculation 2 2 2 3 17 2" xfId="8686" xr:uid="{00000000-0005-0000-0000-0000B0060000}"/>
    <cellStyle name="Calculation 2 2 2 3 17 3" xfId="12935" xr:uid="{00000000-0005-0000-0000-0000B1060000}"/>
    <cellStyle name="Calculation 2 2 2 3 17 4" xfId="17184" xr:uid="{00000000-0005-0000-0000-0000B2060000}"/>
    <cellStyle name="Calculation 2 2 2 3 17 5" xfId="24631" xr:uid="{00000000-0005-0000-0000-0000B3060000}"/>
    <cellStyle name="Calculation 2 2 2 3 17 6" xfId="55686" xr:uid="{00000000-0005-0000-0000-0000B4060000}"/>
    <cellStyle name="Calculation 2 2 2 3 18" xfId="4537" xr:uid="{00000000-0005-0000-0000-0000B5060000}"/>
    <cellStyle name="Calculation 2 2 2 3 18 2" xfId="8789" xr:uid="{00000000-0005-0000-0000-0000B6060000}"/>
    <cellStyle name="Calculation 2 2 2 3 18 3" xfId="13038" xr:uid="{00000000-0005-0000-0000-0000B7060000}"/>
    <cellStyle name="Calculation 2 2 2 3 18 4" xfId="17287" xr:uid="{00000000-0005-0000-0000-0000B8060000}"/>
    <cellStyle name="Calculation 2 2 2 3 18 5" xfId="24906" xr:uid="{00000000-0005-0000-0000-0000B9060000}"/>
    <cellStyle name="Calculation 2 2 2 3 18 6" xfId="55908" xr:uid="{00000000-0005-0000-0000-0000BA060000}"/>
    <cellStyle name="Calculation 2 2 2 3 19" xfId="4651" xr:uid="{00000000-0005-0000-0000-0000BB060000}"/>
    <cellStyle name="Calculation 2 2 2 3 19 2" xfId="8903" xr:uid="{00000000-0005-0000-0000-0000BC060000}"/>
    <cellStyle name="Calculation 2 2 2 3 19 3" xfId="13152" xr:uid="{00000000-0005-0000-0000-0000BD060000}"/>
    <cellStyle name="Calculation 2 2 2 3 19 4" xfId="17401" xr:uid="{00000000-0005-0000-0000-0000BE060000}"/>
    <cellStyle name="Calculation 2 2 2 3 19 5" xfId="25394" xr:uid="{00000000-0005-0000-0000-0000BF060000}"/>
    <cellStyle name="Calculation 2 2 2 3 19 6" xfId="56060" xr:uid="{00000000-0005-0000-0000-0000C0060000}"/>
    <cellStyle name="Calculation 2 2 2 3 2" xfId="2131" xr:uid="{00000000-0005-0000-0000-0000C1060000}"/>
    <cellStyle name="Calculation 2 2 2 3 2 2" xfId="6383" xr:uid="{00000000-0005-0000-0000-0000C2060000}"/>
    <cellStyle name="Calculation 2 2 2 3 2 3" xfId="10632" xr:uid="{00000000-0005-0000-0000-0000C3060000}"/>
    <cellStyle name="Calculation 2 2 2 3 2 4" xfId="14881" xr:uid="{00000000-0005-0000-0000-0000C4060000}"/>
    <cellStyle name="Calculation 2 2 2 3 2 5" xfId="19312" xr:uid="{00000000-0005-0000-0000-0000C5060000}"/>
    <cellStyle name="Calculation 2 2 2 3 2 6" xfId="53580" xr:uid="{00000000-0005-0000-0000-0000C6060000}"/>
    <cellStyle name="Calculation 2 2 2 3 20" xfId="4806" xr:uid="{00000000-0005-0000-0000-0000C7060000}"/>
    <cellStyle name="Calculation 2 2 2 3 20 2" xfId="9058" xr:uid="{00000000-0005-0000-0000-0000C8060000}"/>
    <cellStyle name="Calculation 2 2 2 3 20 3" xfId="13307" xr:uid="{00000000-0005-0000-0000-0000C9060000}"/>
    <cellStyle name="Calculation 2 2 2 3 20 4" xfId="17556" xr:uid="{00000000-0005-0000-0000-0000CA060000}"/>
    <cellStyle name="Calculation 2 2 2 3 20 5" xfId="25592" xr:uid="{00000000-0005-0000-0000-0000CB060000}"/>
    <cellStyle name="Calculation 2 2 2 3 20 6" xfId="56212" xr:uid="{00000000-0005-0000-0000-0000CC060000}"/>
    <cellStyle name="Calculation 2 2 2 3 21" xfId="4956" xr:uid="{00000000-0005-0000-0000-0000CD060000}"/>
    <cellStyle name="Calculation 2 2 2 3 21 2" xfId="9208" xr:uid="{00000000-0005-0000-0000-0000CE060000}"/>
    <cellStyle name="Calculation 2 2 2 3 21 3" xfId="13457" xr:uid="{00000000-0005-0000-0000-0000CF060000}"/>
    <cellStyle name="Calculation 2 2 2 3 21 4" xfId="17706" xr:uid="{00000000-0005-0000-0000-0000D0060000}"/>
    <cellStyle name="Calculation 2 2 2 3 21 5" xfId="25938" xr:uid="{00000000-0005-0000-0000-0000D1060000}"/>
    <cellStyle name="Calculation 2 2 2 3 21 6" xfId="56361" xr:uid="{00000000-0005-0000-0000-0000D2060000}"/>
    <cellStyle name="Calculation 2 2 2 3 22" xfId="5148" xr:uid="{00000000-0005-0000-0000-0000D3060000}"/>
    <cellStyle name="Calculation 2 2 2 3 22 2" xfId="9400" xr:uid="{00000000-0005-0000-0000-0000D4060000}"/>
    <cellStyle name="Calculation 2 2 2 3 22 3" xfId="13649" xr:uid="{00000000-0005-0000-0000-0000D5060000}"/>
    <cellStyle name="Calculation 2 2 2 3 22 4" xfId="17898" xr:uid="{00000000-0005-0000-0000-0000D6060000}"/>
    <cellStyle name="Calculation 2 2 2 3 22 5" xfId="26284" xr:uid="{00000000-0005-0000-0000-0000D7060000}"/>
    <cellStyle name="Calculation 2 2 2 3 22 6" xfId="56517" xr:uid="{00000000-0005-0000-0000-0000D8060000}"/>
    <cellStyle name="Calculation 2 2 2 3 23" xfId="5258" xr:uid="{00000000-0005-0000-0000-0000D9060000}"/>
    <cellStyle name="Calculation 2 2 2 3 23 2" xfId="9510" xr:uid="{00000000-0005-0000-0000-0000DA060000}"/>
    <cellStyle name="Calculation 2 2 2 3 23 3" xfId="13759" xr:uid="{00000000-0005-0000-0000-0000DB060000}"/>
    <cellStyle name="Calculation 2 2 2 3 23 4" xfId="18008" xr:uid="{00000000-0005-0000-0000-0000DC060000}"/>
    <cellStyle name="Calculation 2 2 2 3 23 5" xfId="26629" xr:uid="{00000000-0005-0000-0000-0000DD060000}"/>
    <cellStyle name="Calculation 2 2 2 3 23 6" xfId="56768" xr:uid="{00000000-0005-0000-0000-0000DE060000}"/>
    <cellStyle name="Calculation 2 2 2 3 24" xfId="5370" xr:uid="{00000000-0005-0000-0000-0000DF060000}"/>
    <cellStyle name="Calculation 2 2 2 3 24 2" xfId="9622" xr:uid="{00000000-0005-0000-0000-0000E0060000}"/>
    <cellStyle name="Calculation 2 2 2 3 24 3" xfId="13871" xr:uid="{00000000-0005-0000-0000-0000E1060000}"/>
    <cellStyle name="Calculation 2 2 2 3 24 4" xfId="18120" xr:uid="{00000000-0005-0000-0000-0000E2060000}"/>
    <cellStyle name="Calculation 2 2 2 3 24 5" xfId="26829" xr:uid="{00000000-0005-0000-0000-0000E3060000}"/>
    <cellStyle name="Calculation 2 2 2 3 24 6" xfId="56927" xr:uid="{00000000-0005-0000-0000-0000E4060000}"/>
    <cellStyle name="Calculation 2 2 2 3 25" xfId="5521" xr:uid="{00000000-0005-0000-0000-0000E5060000}"/>
    <cellStyle name="Calculation 2 2 2 3 25 2" xfId="9773" xr:uid="{00000000-0005-0000-0000-0000E6060000}"/>
    <cellStyle name="Calculation 2 2 2 3 25 3" xfId="14022" xr:uid="{00000000-0005-0000-0000-0000E7060000}"/>
    <cellStyle name="Calculation 2 2 2 3 25 4" xfId="18271" xr:uid="{00000000-0005-0000-0000-0000E8060000}"/>
    <cellStyle name="Calculation 2 2 2 3 25 5" xfId="27159" xr:uid="{00000000-0005-0000-0000-0000E9060000}"/>
    <cellStyle name="Calculation 2 2 2 3 25 6" xfId="57077" xr:uid="{00000000-0005-0000-0000-0000EA060000}"/>
    <cellStyle name="Calculation 2 2 2 3 26" xfId="5676" xr:uid="{00000000-0005-0000-0000-0000EB060000}"/>
    <cellStyle name="Calculation 2 2 2 3 26 2" xfId="9928" xr:uid="{00000000-0005-0000-0000-0000EC060000}"/>
    <cellStyle name="Calculation 2 2 2 3 26 3" xfId="14177" xr:uid="{00000000-0005-0000-0000-0000ED060000}"/>
    <cellStyle name="Calculation 2 2 2 3 26 4" xfId="18426" xr:uid="{00000000-0005-0000-0000-0000EE060000}"/>
    <cellStyle name="Calculation 2 2 2 3 26 5" xfId="27337" xr:uid="{00000000-0005-0000-0000-0000EF060000}"/>
    <cellStyle name="Calculation 2 2 2 3 26 6" xfId="57195" xr:uid="{00000000-0005-0000-0000-0000F0060000}"/>
    <cellStyle name="Calculation 2 2 2 3 27" xfId="5928" xr:uid="{00000000-0005-0000-0000-0000F1060000}"/>
    <cellStyle name="Calculation 2 2 2 3 27 2" xfId="27680" xr:uid="{00000000-0005-0000-0000-0000F2060000}"/>
    <cellStyle name="Calculation 2 2 2 3 27 3" xfId="57345" xr:uid="{00000000-0005-0000-0000-0000F3060000}"/>
    <cellStyle name="Calculation 2 2 2 3 28" xfId="10177" xr:uid="{00000000-0005-0000-0000-0000F4060000}"/>
    <cellStyle name="Calculation 2 2 2 3 28 2" xfId="28021" xr:uid="{00000000-0005-0000-0000-0000F5060000}"/>
    <cellStyle name="Calculation 2 2 2 3 28 3" xfId="57494" xr:uid="{00000000-0005-0000-0000-0000F6060000}"/>
    <cellStyle name="Calculation 2 2 2 3 29" xfId="14427" xr:uid="{00000000-0005-0000-0000-0000F7060000}"/>
    <cellStyle name="Calculation 2 2 2 3 29 2" xfId="28362" xr:uid="{00000000-0005-0000-0000-0000F8060000}"/>
    <cellStyle name="Calculation 2 2 2 3 29 3" xfId="57644" xr:uid="{00000000-0005-0000-0000-0000F9060000}"/>
    <cellStyle name="Calculation 2 2 2 3 3" xfId="2283" xr:uid="{00000000-0005-0000-0000-0000FA060000}"/>
    <cellStyle name="Calculation 2 2 2 3 3 2" xfId="6535" xr:uid="{00000000-0005-0000-0000-0000FB060000}"/>
    <cellStyle name="Calculation 2 2 2 3 3 3" xfId="10784" xr:uid="{00000000-0005-0000-0000-0000FC060000}"/>
    <cellStyle name="Calculation 2 2 2 3 3 4" xfId="15033" xr:uid="{00000000-0005-0000-0000-0000FD060000}"/>
    <cellStyle name="Calculation 2 2 2 3 3 5" xfId="19754" xr:uid="{00000000-0005-0000-0000-0000FE060000}"/>
    <cellStyle name="Calculation 2 2 2 3 3 6" xfId="53729" xr:uid="{00000000-0005-0000-0000-0000FF060000}"/>
    <cellStyle name="Calculation 2 2 2 3 30" xfId="18686" xr:uid="{00000000-0005-0000-0000-000000070000}"/>
    <cellStyle name="Calculation 2 2 2 3 30 2" xfId="28703" xr:uid="{00000000-0005-0000-0000-000001070000}"/>
    <cellStyle name="Calculation 2 2 2 3 31" xfId="29044" xr:uid="{00000000-0005-0000-0000-000002070000}"/>
    <cellStyle name="Calculation 2 2 2 3 32" xfId="29277" xr:uid="{00000000-0005-0000-0000-000003070000}"/>
    <cellStyle name="Calculation 2 2 2 3 33" xfId="30974" xr:uid="{00000000-0005-0000-0000-000004070000}"/>
    <cellStyle name="Calculation 2 2 2 3 34" xfId="31542" xr:uid="{00000000-0005-0000-0000-000005070000}"/>
    <cellStyle name="Calculation 2 2 2 3 35" xfId="31882" xr:uid="{00000000-0005-0000-0000-000006070000}"/>
    <cellStyle name="Calculation 2 2 2 3 36" xfId="32104" xr:uid="{00000000-0005-0000-0000-000007070000}"/>
    <cellStyle name="Calculation 2 2 2 3 37" xfId="32445" xr:uid="{00000000-0005-0000-0000-000008070000}"/>
    <cellStyle name="Calculation 2 2 2 3 38" xfId="32786" xr:uid="{00000000-0005-0000-0000-000009070000}"/>
    <cellStyle name="Calculation 2 2 2 3 39" xfId="33504" xr:uid="{00000000-0005-0000-0000-00000A070000}"/>
    <cellStyle name="Calculation 2 2 2 3 4" xfId="2433" xr:uid="{00000000-0005-0000-0000-00000B070000}"/>
    <cellStyle name="Calculation 2 2 2 3 4 2" xfId="6685" xr:uid="{00000000-0005-0000-0000-00000C070000}"/>
    <cellStyle name="Calculation 2 2 2 3 4 3" xfId="10934" xr:uid="{00000000-0005-0000-0000-00000D070000}"/>
    <cellStyle name="Calculation 2 2 2 3 4 4" xfId="15183" xr:uid="{00000000-0005-0000-0000-00000E070000}"/>
    <cellStyle name="Calculation 2 2 2 3 4 5" xfId="20100" xr:uid="{00000000-0005-0000-0000-00000F070000}"/>
    <cellStyle name="Calculation 2 2 2 3 4 6" xfId="53851" xr:uid="{00000000-0005-0000-0000-000010070000}"/>
    <cellStyle name="Calculation 2 2 2 3 40" xfId="33696" xr:uid="{00000000-0005-0000-0000-000011070000}"/>
    <cellStyle name="Calculation 2 2 2 3 41" xfId="34291" xr:uid="{00000000-0005-0000-0000-000012070000}"/>
    <cellStyle name="Calculation 2 2 2 3 42" xfId="34489" xr:uid="{00000000-0005-0000-0000-000013070000}"/>
    <cellStyle name="Calculation 2 2 2 3 43" xfId="34835" xr:uid="{00000000-0005-0000-0000-000014070000}"/>
    <cellStyle name="Calculation 2 2 2 3 44" xfId="35181" xr:uid="{00000000-0005-0000-0000-000015070000}"/>
    <cellStyle name="Calculation 2 2 2 3 45" xfId="35528" xr:uid="{00000000-0005-0000-0000-000016070000}"/>
    <cellStyle name="Calculation 2 2 2 3 46" xfId="35875" xr:uid="{00000000-0005-0000-0000-000017070000}"/>
    <cellStyle name="Calculation 2 2 2 3 47" xfId="36221" xr:uid="{00000000-0005-0000-0000-000018070000}"/>
    <cellStyle name="Calculation 2 2 2 3 48" xfId="36567" xr:uid="{00000000-0005-0000-0000-000019070000}"/>
    <cellStyle name="Calculation 2 2 2 3 49" xfId="36913" xr:uid="{00000000-0005-0000-0000-00001A070000}"/>
    <cellStyle name="Calculation 2 2 2 3 5" xfId="2582" xr:uid="{00000000-0005-0000-0000-00001B070000}"/>
    <cellStyle name="Calculation 2 2 2 3 5 2" xfId="6834" xr:uid="{00000000-0005-0000-0000-00001C070000}"/>
    <cellStyle name="Calculation 2 2 2 3 5 3" xfId="11083" xr:uid="{00000000-0005-0000-0000-00001D070000}"/>
    <cellStyle name="Calculation 2 2 2 3 5 4" xfId="15332" xr:uid="{00000000-0005-0000-0000-00001E070000}"/>
    <cellStyle name="Calculation 2 2 2 3 5 5" xfId="20446" xr:uid="{00000000-0005-0000-0000-00001F070000}"/>
    <cellStyle name="Calculation 2 2 2 3 5 6" xfId="53957" xr:uid="{00000000-0005-0000-0000-000020070000}"/>
    <cellStyle name="Calculation 2 2 2 3 50" xfId="37259" xr:uid="{00000000-0005-0000-0000-000021070000}"/>
    <cellStyle name="Calculation 2 2 2 3 51" xfId="37605" xr:uid="{00000000-0005-0000-0000-000022070000}"/>
    <cellStyle name="Calculation 2 2 2 3 52" xfId="37880" xr:uid="{00000000-0005-0000-0000-000023070000}"/>
    <cellStyle name="Calculation 2 2 2 3 53" xfId="38227" xr:uid="{00000000-0005-0000-0000-000024070000}"/>
    <cellStyle name="Calculation 2 2 2 3 54" xfId="38573" xr:uid="{00000000-0005-0000-0000-000025070000}"/>
    <cellStyle name="Calculation 2 2 2 3 55" xfId="38919" xr:uid="{00000000-0005-0000-0000-000026070000}"/>
    <cellStyle name="Calculation 2 2 2 3 56" xfId="39265" xr:uid="{00000000-0005-0000-0000-000027070000}"/>
    <cellStyle name="Calculation 2 2 2 3 57" xfId="39749" xr:uid="{00000000-0005-0000-0000-000028070000}"/>
    <cellStyle name="Calculation 2 2 2 3 58" xfId="39915" xr:uid="{00000000-0005-0000-0000-000029070000}"/>
    <cellStyle name="Calculation 2 2 2 3 59" xfId="40093" xr:uid="{00000000-0005-0000-0000-00002A070000}"/>
    <cellStyle name="Calculation 2 2 2 3 6" xfId="2732" xr:uid="{00000000-0005-0000-0000-00002B070000}"/>
    <cellStyle name="Calculation 2 2 2 3 6 2" xfId="6984" xr:uid="{00000000-0005-0000-0000-00002C070000}"/>
    <cellStyle name="Calculation 2 2 2 3 6 3" xfId="11233" xr:uid="{00000000-0005-0000-0000-00002D070000}"/>
    <cellStyle name="Calculation 2 2 2 3 6 4" xfId="15482" xr:uid="{00000000-0005-0000-0000-00002E070000}"/>
    <cellStyle name="Calculation 2 2 2 3 6 5" xfId="19716" xr:uid="{00000000-0005-0000-0000-00002F070000}"/>
    <cellStyle name="Calculation 2 2 2 3 6 6" xfId="54107" xr:uid="{00000000-0005-0000-0000-000030070000}"/>
    <cellStyle name="Calculation 2 2 2 3 60" xfId="40434" xr:uid="{00000000-0005-0000-0000-000031070000}"/>
    <cellStyle name="Calculation 2 2 2 3 61" xfId="40683" xr:uid="{00000000-0005-0000-0000-000032070000}"/>
    <cellStyle name="Calculation 2 2 2 3 62" xfId="40787" xr:uid="{00000000-0005-0000-0000-000033070000}"/>
    <cellStyle name="Calculation 2 2 2 3 63" xfId="41731" xr:uid="{00000000-0005-0000-0000-000034070000}"/>
    <cellStyle name="Calculation 2 2 2 3 64" xfId="42001" xr:uid="{00000000-0005-0000-0000-000035070000}"/>
    <cellStyle name="Calculation 2 2 2 3 65" xfId="42347" xr:uid="{00000000-0005-0000-0000-000036070000}"/>
    <cellStyle name="Calculation 2 2 2 3 66" xfId="41594" xr:uid="{00000000-0005-0000-0000-000037070000}"/>
    <cellStyle name="Calculation 2 2 2 3 67" xfId="42928" xr:uid="{00000000-0005-0000-0000-000038070000}"/>
    <cellStyle name="Calculation 2 2 2 3 68" xfId="43269" xr:uid="{00000000-0005-0000-0000-000039070000}"/>
    <cellStyle name="Calculation 2 2 2 3 69" xfId="43610" xr:uid="{00000000-0005-0000-0000-00003A070000}"/>
    <cellStyle name="Calculation 2 2 2 3 7" xfId="2887" xr:uid="{00000000-0005-0000-0000-00003B070000}"/>
    <cellStyle name="Calculation 2 2 2 3 7 2" xfId="7139" xr:uid="{00000000-0005-0000-0000-00003C070000}"/>
    <cellStyle name="Calculation 2 2 2 3 7 3" xfId="11388" xr:uid="{00000000-0005-0000-0000-00003D070000}"/>
    <cellStyle name="Calculation 2 2 2 3 7 4" xfId="15637" xr:uid="{00000000-0005-0000-0000-00003E070000}"/>
    <cellStyle name="Calculation 2 2 2 3 7 5" xfId="21139" xr:uid="{00000000-0005-0000-0000-00003F070000}"/>
    <cellStyle name="Calculation 2 2 2 3 7 6" xfId="54225" xr:uid="{00000000-0005-0000-0000-000040070000}"/>
    <cellStyle name="Calculation 2 2 2 3 70" xfId="44141" xr:uid="{00000000-0005-0000-0000-000041070000}"/>
    <cellStyle name="Calculation 2 2 2 3 71" xfId="44542" xr:uid="{00000000-0005-0000-0000-000042070000}"/>
    <cellStyle name="Calculation 2 2 2 3 72" xfId="44809" xr:uid="{00000000-0005-0000-0000-000043070000}"/>
    <cellStyle name="Calculation 2 2 2 3 73" xfId="43978" xr:uid="{00000000-0005-0000-0000-000044070000}"/>
    <cellStyle name="Calculation 2 2 2 3 74" xfId="45920" xr:uid="{00000000-0005-0000-0000-000045070000}"/>
    <cellStyle name="Calculation 2 2 2 3 75" xfId="46188" xr:uid="{00000000-0005-0000-0000-000046070000}"/>
    <cellStyle name="Calculation 2 2 2 3 76" xfId="46666" xr:uid="{00000000-0005-0000-0000-000047070000}"/>
    <cellStyle name="Calculation 2 2 2 3 77" xfId="47011" xr:uid="{00000000-0005-0000-0000-000048070000}"/>
    <cellStyle name="Calculation 2 2 2 3 78" xfId="47356" xr:uid="{00000000-0005-0000-0000-000049070000}"/>
    <cellStyle name="Calculation 2 2 2 3 79" xfId="47780" xr:uid="{00000000-0005-0000-0000-00004A070000}"/>
    <cellStyle name="Calculation 2 2 2 3 8" xfId="3037" xr:uid="{00000000-0005-0000-0000-00004B070000}"/>
    <cellStyle name="Calculation 2 2 2 3 8 2" xfId="7289" xr:uid="{00000000-0005-0000-0000-00004C070000}"/>
    <cellStyle name="Calculation 2 2 2 3 8 3" xfId="11538" xr:uid="{00000000-0005-0000-0000-00004D070000}"/>
    <cellStyle name="Calculation 2 2 2 3 8 4" xfId="15787" xr:uid="{00000000-0005-0000-0000-00004E070000}"/>
    <cellStyle name="Calculation 2 2 2 3 8 5" xfId="21630" xr:uid="{00000000-0005-0000-0000-00004F070000}"/>
    <cellStyle name="Calculation 2 2 2 3 8 6" xfId="54328" xr:uid="{00000000-0005-0000-0000-000050070000}"/>
    <cellStyle name="Calculation 2 2 2 3 80" xfId="48117" xr:uid="{00000000-0005-0000-0000-000051070000}"/>
    <cellStyle name="Calculation 2 2 2 3 81" xfId="48277" xr:uid="{00000000-0005-0000-0000-000052070000}"/>
    <cellStyle name="Calculation 2 2 2 3 82" xfId="48970" xr:uid="{00000000-0005-0000-0000-000053070000}"/>
    <cellStyle name="Calculation 2 2 2 3 83" xfId="49590" xr:uid="{00000000-0005-0000-0000-000054070000}"/>
    <cellStyle name="Calculation 2 2 2 3 84" xfId="49823" xr:uid="{00000000-0005-0000-0000-000055070000}"/>
    <cellStyle name="Calculation 2 2 2 3 85" xfId="49984" xr:uid="{00000000-0005-0000-0000-000056070000}"/>
    <cellStyle name="Calculation 2 2 2 3 86" xfId="50134" xr:uid="{00000000-0005-0000-0000-000057070000}"/>
    <cellStyle name="Calculation 2 2 2 3 87" xfId="50283" xr:uid="{00000000-0005-0000-0000-000058070000}"/>
    <cellStyle name="Calculation 2 2 2 3 88" xfId="50433" xr:uid="{00000000-0005-0000-0000-000059070000}"/>
    <cellStyle name="Calculation 2 2 2 3 89" xfId="50582" xr:uid="{00000000-0005-0000-0000-00005A070000}"/>
    <cellStyle name="Calculation 2 2 2 3 9" xfId="3187" xr:uid="{00000000-0005-0000-0000-00005B070000}"/>
    <cellStyle name="Calculation 2 2 2 3 9 2" xfId="7439" xr:uid="{00000000-0005-0000-0000-00005C070000}"/>
    <cellStyle name="Calculation 2 2 2 3 9 3" xfId="11688" xr:uid="{00000000-0005-0000-0000-00005D070000}"/>
    <cellStyle name="Calculation 2 2 2 3 9 4" xfId="15937" xr:uid="{00000000-0005-0000-0000-00005E070000}"/>
    <cellStyle name="Calculation 2 2 2 3 9 5" xfId="22005" xr:uid="{00000000-0005-0000-0000-00005F070000}"/>
    <cellStyle name="Calculation 2 2 2 3 9 6" xfId="54478" xr:uid="{00000000-0005-0000-0000-000060070000}"/>
    <cellStyle name="Calculation 2 2 2 3 90" xfId="50731" xr:uid="{00000000-0005-0000-0000-000061070000}"/>
    <cellStyle name="Calculation 2 2 2 3 91" xfId="50881" xr:uid="{00000000-0005-0000-0000-000062070000}"/>
    <cellStyle name="Calculation 2 2 2 3 92" xfId="51030" xr:uid="{00000000-0005-0000-0000-000063070000}"/>
    <cellStyle name="Calculation 2 2 2 3 93" xfId="51195" xr:uid="{00000000-0005-0000-0000-000064070000}"/>
    <cellStyle name="Calculation 2 2 2 3 94" xfId="51351" xr:uid="{00000000-0005-0000-0000-000065070000}"/>
    <cellStyle name="Calculation 2 2 2 3 95" xfId="51501" xr:uid="{00000000-0005-0000-0000-000066070000}"/>
    <cellStyle name="Calculation 2 2 2 3 96" xfId="51651" xr:uid="{00000000-0005-0000-0000-000067070000}"/>
    <cellStyle name="Calculation 2 2 2 3 97" xfId="51801" xr:uid="{00000000-0005-0000-0000-000068070000}"/>
    <cellStyle name="Calculation 2 2 2 3 98" xfId="51956" xr:uid="{00000000-0005-0000-0000-000069070000}"/>
    <cellStyle name="Calculation 2 2 2 3 99" xfId="52111" xr:uid="{00000000-0005-0000-0000-00006A070000}"/>
    <cellStyle name="Calculation 2 2 2 30" xfId="4854" xr:uid="{00000000-0005-0000-0000-00006B070000}"/>
    <cellStyle name="Calculation 2 2 2 30 2" xfId="9106" xr:uid="{00000000-0005-0000-0000-00006C070000}"/>
    <cellStyle name="Calculation 2 2 2 30 3" xfId="13355" xr:uid="{00000000-0005-0000-0000-00006D070000}"/>
    <cellStyle name="Calculation 2 2 2 30 4" xfId="17604" xr:uid="{00000000-0005-0000-0000-00006E070000}"/>
    <cellStyle name="Calculation 2 2 2 30 5" xfId="21941" xr:uid="{00000000-0005-0000-0000-00006F070000}"/>
    <cellStyle name="Calculation 2 2 2 30 6" xfId="57126" xr:uid="{00000000-0005-0000-0000-000070070000}"/>
    <cellStyle name="Calculation 2 2 2 31" xfId="5046" xr:uid="{00000000-0005-0000-0000-000071070000}"/>
    <cellStyle name="Calculation 2 2 2 31 2" xfId="9298" xr:uid="{00000000-0005-0000-0000-000072070000}"/>
    <cellStyle name="Calculation 2 2 2 31 3" xfId="13547" xr:uid="{00000000-0005-0000-0000-000073070000}"/>
    <cellStyle name="Calculation 2 2 2 31 4" xfId="17796" xr:uid="{00000000-0005-0000-0000-000074070000}"/>
    <cellStyle name="Calculation 2 2 2 31 5" xfId="27240" xr:uid="{00000000-0005-0000-0000-000075070000}"/>
    <cellStyle name="Calculation 2 2 2 31 6" xfId="55738" xr:uid="{00000000-0005-0000-0000-000076070000}"/>
    <cellStyle name="Calculation 2 2 2 32" xfId="5005" xr:uid="{00000000-0005-0000-0000-000077070000}"/>
    <cellStyle name="Calculation 2 2 2 32 2" xfId="9257" xr:uid="{00000000-0005-0000-0000-000078070000}"/>
    <cellStyle name="Calculation 2 2 2 32 3" xfId="13506" xr:uid="{00000000-0005-0000-0000-000079070000}"/>
    <cellStyle name="Calculation 2 2 2 32 4" xfId="17755" xr:uid="{00000000-0005-0000-0000-00007A070000}"/>
    <cellStyle name="Calculation 2 2 2 32 5" xfId="27583" xr:uid="{00000000-0005-0000-0000-00007B070000}"/>
    <cellStyle name="Calculation 2 2 2 32 6" xfId="57243" xr:uid="{00000000-0005-0000-0000-00007C070000}"/>
    <cellStyle name="Calculation 2 2 2 33" xfId="5419" xr:uid="{00000000-0005-0000-0000-00007D070000}"/>
    <cellStyle name="Calculation 2 2 2 33 2" xfId="9671" xr:uid="{00000000-0005-0000-0000-00007E070000}"/>
    <cellStyle name="Calculation 2 2 2 33 3" xfId="13920" xr:uid="{00000000-0005-0000-0000-00007F070000}"/>
    <cellStyle name="Calculation 2 2 2 33 4" xfId="18169" xr:uid="{00000000-0005-0000-0000-000080070000}"/>
    <cellStyle name="Calculation 2 2 2 33 5" xfId="27924" xr:uid="{00000000-0005-0000-0000-000081070000}"/>
    <cellStyle name="Calculation 2 2 2 33 6" xfId="57392" xr:uid="{00000000-0005-0000-0000-000082070000}"/>
    <cellStyle name="Calculation 2 2 2 34" xfId="5574" xr:uid="{00000000-0005-0000-0000-000083070000}"/>
    <cellStyle name="Calculation 2 2 2 34 2" xfId="9826" xr:uid="{00000000-0005-0000-0000-000084070000}"/>
    <cellStyle name="Calculation 2 2 2 34 3" xfId="14075" xr:uid="{00000000-0005-0000-0000-000085070000}"/>
    <cellStyle name="Calculation 2 2 2 34 4" xfId="18324" xr:uid="{00000000-0005-0000-0000-000086070000}"/>
    <cellStyle name="Calculation 2 2 2 34 5" xfId="28265" xr:uid="{00000000-0005-0000-0000-000087070000}"/>
    <cellStyle name="Calculation 2 2 2 34 6" xfId="57542" xr:uid="{00000000-0005-0000-0000-000088070000}"/>
    <cellStyle name="Calculation 2 2 2 35" xfId="1474" xr:uid="{00000000-0005-0000-0000-000089070000}"/>
    <cellStyle name="Calculation 2 2 2 35 2" xfId="28606" xr:uid="{00000000-0005-0000-0000-00008A070000}"/>
    <cellStyle name="Calculation 2 2 2 36" xfId="5726" xr:uid="{00000000-0005-0000-0000-00008B070000}"/>
    <cellStyle name="Calculation 2 2 2 36 2" xfId="28947" xr:uid="{00000000-0005-0000-0000-00008C070000}"/>
    <cellStyle name="Calculation 2 2 2 37" xfId="9975" xr:uid="{00000000-0005-0000-0000-00008D070000}"/>
    <cellStyle name="Calculation 2 2 2 37 2" xfId="29400" xr:uid="{00000000-0005-0000-0000-00008E070000}"/>
    <cellStyle name="Calculation 2 2 2 38" xfId="14225" xr:uid="{00000000-0005-0000-0000-00008F070000}"/>
    <cellStyle name="Calculation 2 2 2 38 2" xfId="31101" xr:uid="{00000000-0005-0000-0000-000090070000}"/>
    <cellStyle name="Calculation 2 2 2 39" xfId="18481" xr:uid="{00000000-0005-0000-0000-000091070000}"/>
    <cellStyle name="Calculation 2 2 2 39 2" xfId="31445" xr:uid="{00000000-0005-0000-0000-000092070000}"/>
    <cellStyle name="Calculation 2 2 2 4" xfId="1723" xr:uid="{00000000-0005-0000-0000-000093070000}"/>
    <cellStyle name="Calculation 2 2 2 4 10" xfId="22327" xr:uid="{00000000-0005-0000-0000-000094070000}"/>
    <cellStyle name="Calculation 2 2 2 4 11" xfId="22673" xr:uid="{00000000-0005-0000-0000-000095070000}"/>
    <cellStyle name="Calculation 2 2 2 4 12" xfId="23019" xr:uid="{00000000-0005-0000-0000-000096070000}"/>
    <cellStyle name="Calculation 2 2 2 4 13" xfId="23366" xr:uid="{00000000-0005-0000-0000-000097070000}"/>
    <cellStyle name="Calculation 2 2 2 4 14" xfId="23641" xr:uid="{00000000-0005-0000-0000-000098070000}"/>
    <cellStyle name="Calculation 2 2 2 4 15" xfId="23987" xr:uid="{00000000-0005-0000-0000-000099070000}"/>
    <cellStyle name="Calculation 2 2 2 4 16" xfId="24337" xr:uid="{00000000-0005-0000-0000-00009A070000}"/>
    <cellStyle name="Calculation 2 2 2 4 17" xfId="24683" xr:uid="{00000000-0005-0000-0000-00009B070000}"/>
    <cellStyle name="Calculation 2 2 2 4 18" xfId="24958" xr:uid="{00000000-0005-0000-0000-00009C070000}"/>
    <cellStyle name="Calculation 2 2 2 4 19" xfId="24807" xr:uid="{00000000-0005-0000-0000-00009D070000}"/>
    <cellStyle name="Calculation 2 2 2 4 2" xfId="5975" xr:uid="{00000000-0005-0000-0000-00009E070000}"/>
    <cellStyle name="Calculation 2 2 2 4 2 2" xfId="19364" xr:uid="{00000000-0005-0000-0000-00009F070000}"/>
    <cellStyle name="Calculation 2 2 2 4 20" xfId="25644" xr:uid="{00000000-0005-0000-0000-0000A0070000}"/>
    <cellStyle name="Calculation 2 2 2 4 21" xfId="25990" xr:uid="{00000000-0005-0000-0000-0000A1070000}"/>
    <cellStyle name="Calculation 2 2 2 4 22" xfId="26336" xr:uid="{00000000-0005-0000-0000-0000A2070000}"/>
    <cellStyle name="Calculation 2 2 2 4 23" xfId="26681" xr:uid="{00000000-0005-0000-0000-0000A3070000}"/>
    <cellStyle name="Calculation 2 2 2 4 24" xfId="26881" xr:uid="{00000000-0005-0000-0000-0000A4070000}"/>
    <cellStyle name="Calculation 2 2 2 4 25" xfId="26474" xr:uid="{00000000-0005-0000-0000-0000A5070000}"/>
    <cellStyle name="Calculation 2 2 2 4 26" xfId="27389" xr:uid="{00000000-0005-0000-0000-0000A6070000}"/>
    <cellStyle name="Calculation 2 2 2 4 27" xfId="27732" xr:uid="{00000000-0005-0000-0000-0000A7070000}"/>
    <cellStyle name="Calculation 2 2 2 4 28" xfId="28073" xr:uid="{00000000-0005-0000-0000-0000A8070000}"/>
    <cellStyle name="Calculation 2 2 2 4 29" xfId="28414" xr:uid="{00000000-0005-0000-0000-0000A9070000}"/>
    <cellStyle name="Calculation 2 2 2 4 3" xfId="10224" xr:uid="{00000000-0005-0000-0000-0000AA070000}"/>
    <cellStyle name="Calculation 2 2 2 4 3 2" xfId="18772" xr:uid="{00000000-0005-0000-0000-0000AB070000}"/>
    <cellStyle name="Calculation 2 2 2 4 30" xfId="28755" xr:uid="{00000000-0005-0000-0000-0000AC070000}"/>
    <cellStyle name="Calculation 2 2 2 4 31" xfId="29096" xr:uid="{00000000-0005-0000-0000-0000AD070000}"/>
    <cellStyle name="Calculation 2 2 2 4 32" xfId="29429" xr:uid="{00000000-0005-0000-0000-0000AE070000}"/>
    <cellStyle name="Calculation 2 2 2 4 33" xfId="31022" xr:uid="{00000000-0005-0000-0000-0000AF070000}"/>
    <cellStyle name="Calculation 2 2 2 4 34" xfId="31594" xr:uid="{00000000-0005-0000-0000-0000B0070000}"/>
    <cellStyle name="Calculation 2 2 2 4 35" xfId="31934" xr:uid="{00000000-0005-0000-0000-0000B1070000}"/>
    <cellStyle name="Calculation 2 2 2 4 36" xfId="32156" xr:uid="{00000000-0005-0000-0000-0000B2070000}"/>
    <cellStyle name="Calculation 2 2 2 4 37" xfId="32497" xr:uid="{00000000-0005-0000-0000-0000B3070000}"/>
    <cellStyle name="Calculation 2 2 2 4 38" xfId="32838" xr:uid="{00000000-0005-0000-0000-0000B4070000}"/>
    <cellStyle name="Calculation 2 2 2 4 39" xfId="33344" xr:uid="{00000000-0005-0000-0000-0000B5070000}"/>
    <cellStyle name="Calculation 2 2 2 4 4" xfId="14474" xr:uid="{00000000-0005-0000-0000-0000B6070000}"/>
    <cellStyle name="Calculation 2 2 2 4 4 2" xfId="20152" xr:uid="{00000000-0005-0000-0000-0000B7070000}"/>
    <cellStyle name="Calculation 2 2 2 4 40" xfId="33748" xr:uid="{00000000-0005-0000-0000-0000B8070000}"/>
    <cellStyle name="Calculation 2 2 2 4 41" xfId="34173" xr:uid="{00000000-0005-0000-0000-0000B9070000}"/>
    <cellStyle name="Calculation 2 2 2 4 42" xfId="34541" xr:uid="{00000000-0005-0000-0000-0000BA070000}"/>
    <cellStyle name="Calculation 2 2 2 4 43" xfId="34887" xr:uid="{00000000-0005-0000-0000-0000BB070000}"/>
    <cellStyle name="Calculation 2 2 2 4 44" xfId="35233" xr:uid="{00000000-0005-0000-0000-0000BC070000}"/>
    <cellStyle name="Calculation 2 2 2 4 45" xfId="35580" xr:uid="{00000000-0005-0000-0000-0000BD070000}"/>
    <cellStyle name="Calculation 2 2 2 4 46" xfId="35927" xr:uid="{00000000-0005-0000-0000-0000BE070000}"/>
    <cellStyle name="Calculation 2 2 2 4 47" xfId="36273" xr:uid="{00000000-0005-0000-0000-0000BF070000}"/>
    <cellStyle name="Calculation 2 2 2 4 48" xfId="36619" xr:uid="{00000000-0005-0000-0000-0000C0070000}"/>
    <cellStyle name="Calculation 2 2 2 4 49" xfId="36965" xr:uid="{00000000-0005-0000-0000-0000C1070000}"/>
    <cellStyle name="Calculation 2 2 2 4 5" xfId="18584" xr:uid="{00000000-0005-0000-0000-0000C2070000}"/>
    <cellStyle name="Calculation 2 2 2 4 5 2" xfId="20498" xr:uid="{00000000-0005-0000-0000-0000C3070000}"/>
    <cellStyle name="Calculation 2 2 2 4 50" xfId="37311" xr:uid="{00000000-0005-0000-0000-0000C4070000}"/>
    <cellStyle name="Calculation 2 2 2 4 51" xfId="37657" xr:uid="{00000000-0005-0000-0000-0000C5070000}"/>
    <cellStyle name="Calculation 2 2 2 4 52" xfId="37932" xr:uid="{00000000-0005-0000-0000-0000C6070000}"/>
    <cellStyle name="Calculation 2 2 2 4 53" xfId="38279" xr:uid="{00000000-0005-0000-0000-0000C7070000}"/>
    <cellStyle name="Calculation 2 2 2 4 54" xfId="38625" xr:uid="{00000000-0005-0000-0000-0000C8070000}"/>
    <cellStyle name="Calculation 2 2 2 4 55" xfId="38971" xr:uid="{00000000-0005-0000-0000-0000C9070000}"/>
    <cellStyle name="Calculation 2 2 2 4 56" xfId="39317" xr:uid="{00000000-0005-0000-0000-0000CA070000}"/>
    <cellStyle name="Calculation 2 2 2 4 57" xfId="33960" xr:uid="{00000000-0005-0000-0000-0000CB070000}"/>
    <cellStyle name="Calculation 2 2 2 4 58" xfId="39705" xr:uid="{00000000-0005-0000-0000-0000CC070000}"/>
    <cellStyle name="Calculation 2 2 2 4 59" xfId="40145" xr:uid="{00000000-0005-0000-0000-0000CD070000}"/>
    <cellStyle name="Calculation 2 2 2 4 6" xfId="20687" xr:uid="{00000000-0005-0000-0000-0000CE070000}"/>
    <cellStyle name="Calculation 2 2 2 4 60" xfId="40486" xr:uid="{00000000-0005-0000-0000-0000CF070000}"/>
    <cellStyle name="Calculation 2 2 2 4 61" xfId="40883" xr:uid="{00000000-0005-0000-0000-0000D0070000}"/>
    <cellStyle name="Calculation 2 2 2 4 62" xfId="40734" xr:uid="{00000000-0005-0000-0000-0000D1070000}"/>
    <cellStyle name="Calculation 2 2 2 4 63" xfId="41247" xr:uid="{00000000-0005-0000-0000-0000D2070000}"/>
    <cellStyle name="Calculation 2 2 2 4 64" xfId="42053" xr:uid="{00000000-0005-0000-0000-0000D3070000}"/>
    <cellStyle name="Calculation 2 2 2 4 65" xfId="42399" xr:uid="{00000000-0005-0000-0000-0000D4070000}"/>
    <cellStyle name="Calculation 2 2 2 4 66" xfId="42540" xr:uid="{00000000-0005-0000-0000-0000D5070000}"/>
    <cellStyle name="Calculation 2 2 2 4 67" xfId="42980" xr:uid="{00000000-0005-0000-0000-0000D6070000}"/>
    <cellStyle name="Calculation 2 2 2 4 68" xfId="43321" xr:uid="{00000000-0005-0000-0000-0000D7070000}"/>
    <cellStyle name="Calculation 2 2 2 4 69" xfId="43662" xr:uid="{00000000-0005-0000-0000-0000D8070000}"/>
    <cellStyle name="Calculation 2 2 2 4 7" xfId="21191" xr:uid="{00000000-0005-0000-0000-0000D9070000}"/>
    <cellStyle name="Calculation 2 2 2 4 70" xfId="44193" xr:uid="{00000000-0005-0000-0000-0000DA070000}"/>
    <cellStyle name="Calculation 2 2 2 4 71" xfId="44281" xr:uid="{00000000-0005-0000-0000-0000DB070000}"/>
    <cellStyle name="Calculation 2 2 2 4 72" xfId="44861" xr:uid="{00000000-0005-0000-0000-0000DC070000}"/>
    <cellStyle name="Calculation 2 2 2 4 73" xfId="45193" xr:uid="{00000000-0005-0000-0000-0000DD070000}"/>
    <cellStyle name="Calculation 2 2 2 4 74" xfId="45905" xr:uid="{00000000-0005-0000-0000-0000DE070000}"/>
    <cellStyle name="Calculation 2 2 2 4 75" xfId="46240" xr:uid="{00000000-0005-0000-0000-0000DF070000}"/>
    <cellStyle name="Calculation 2 2 2 4 76" xfId="46718" xr:uid="{00000000-0005-0000-0000-0000E0070000}"/>
    <cellStyle name="Calculation 2 2 2 4 77" xfId="47063" xr:uid="{00000000-0005-0000-0000-0000E1070000}"/>
    <cellStyle name="Calculation 2 2 2 4 78" xfId="47408" xr:uid="{00000000-0005-0000-0000-0000E2070000}"/>
    <cellStyle name="Calculation 2 2 2 4 79" xfId="47832" xr:uid="{00000000-0005-0000-0000-0000E3070000}"/>
    <cellStyle name="Calculation 2 2 2 4 8" xfId="18752" xr:uid="{00000000-0005-0000-0000-0000E4070000}"/>
    <cellStyle name="Calculation 2 2 2 4 80" xfId="48169" xr:uid="{00000000-0005-0000-0000-0000E5070000}"/>
    <cellStyle name="Calculation 2 2 2 4 81" xfId="48763" xr:uid="{00000000-0005-0000-0000-0000E6070000}"/>
    <cellStyle name="Calculation 2 2 2 4 82" xfId="49022" xr:uid="{00000000-0005-0000-0000-0000E7070000}"/>
    <cellStyle name="Calculation 2 2 2 4 83" xfId="49475" xr:uid="{00000000-0005-0000-0000-0000E8070000}"/>
    <cellStyle name="Calculation 2 2 2 4 84" xfId="49173" xr:uid="{00000000-0005-0000-0000-0000E9070000}"/>
    <cellStyle name="Calculation 2 2 2 4 85" xfId="53323" xr:uid="{00000000-0005-0000-0000-0000EA070000}"/>
    <cellStyle name="Calculation 2 2 2 4 9" xfId="21545" xr:uid="{00000000-0005-0000-0000-0000EB070000}"/>
    <cellStyle name="Calculation 2 2 2 40" xfId="31785" xr:uid="{00000000-0005-0000-0000-0000EC070000}"/>
    <cellStyle name="Calculation 2 2 2 41" xfId="31283" xr:uid="{00000000-0005-0000-0000-0000ED070000}"/>
    <cellStyle name="Calculation 2 2 2 42" xfId="32348" xr:uid="{00000000-0005-0000-0000-0000EE070000}"/>
    <cellStyle name="Calculation 2 2 2 43" xfId="32689" xr:uid="{00000000-0005-0000-0000-0000EF070000}"/>
    <cellStyle name="Calculation 2 2 2 44" xfId="33322" xr:uid="{00000000-0005-0000-0000-0000F0070000}"/>
    <cellStyle name="Calculation 2 2 2 45" xfId="33599" xr:uid="{00000000-0005-0000-0000-0000F1070000}"/>
    <cellStyle name="Calculation 2 2 2 46" xfId="33129" xr:uid="{00000000-0005-0000-0000-0000F2070000}"/>
    <cellStyle name="Calculation 2 2 2 47" xfId="34392" xr:uid="{00000000-0005-0000-0000-0000F3070000}"/>
    <cellStyle name="Calculation 2 2 2 48" xfId="34738" xr:uid="{00000000-0005-0000-0000-0000F4070000}"/>
    <cellStyle name="Calculation 2 2 2 49" xfId="35084" xr:uid="{00000000-0005-0000-0000-0000F5070000}"/>
    <cellStyle name="Calculation 2 2 2 5" xfId="1770" xr:uid="{00000000-0005-0000-0000-0000F6070000}"/>
    <cellStyle name="Calculation 2 2 2 5 10" xfId="22380" xr:uid="{00000000-0005-0000-0000-0000F7070000}"/>
    <cellStyle name="Calculation 2 2 2 5 11" xfId="22726" xr:uid="{00000000-0005-0000-0000-0000F8070000}"/>
    <cellStyle name="Calculation 2 2 2 5 12" xfId="23072" xr:uid="{00000000-0005-0000-0000-0000F9070000}"/>
    <cellStyle name="Calculation 2 2 2 5 13" xfId="23419" xr:uid="{00000000-0005-0000-0000-0000FA070000}"/>
    <cellStyle name="Calculation 2 2 2 5 14" xfId="23694" xr:uid="{00000000-0005-0000-0000-0000FB070000}"/>
    <cellStyle name="Calculation 2 2 2 5 15" xfId="24040" xr:uid="{00000000-0005-0000-0000-0000FC070000}"/>
    <cellStyle name="Calculation 2 2 2 5 16" xfId="24390" xr:uid="{00000000-0005-0000-0000-0000FD070000}"/>
    <cellStyle name="Calculation 2 2 2 5 17" xfId="24736" xr:uid="{00000000-0005-0000-0000-0000FE070000}"/>
    <cellStyle name="Calculation 2 2 2 5 18" xfId="25011" xr:uid="{00000000-0005-0000-0000-0000FF070000}"/>
    <cellStyle name="Calculation 2 2 2 5 19" xfId="25404" xr:uid="{00000000-0005-0000-0000-000000080000}"/>
    <cellStyle name="Calculation 2 2 2 5 2" xfId="6022" xr:uid="{00000000-0005-0000-0000-000001080000}"/>
    <cellStyle name="Calculation 2 2 2 5 2 2" xfId="19417" xr:uid="{00000000-0005-0000-0000-000002080000}"/>
    <cellStyle name="Calculation 2 2 2 5 20" xfId="25697" xr:uid="{00000000-0005-0000-0000-000003080000}"/>
    <cellStyle name="Calculation 2 2 2 5 21" xfId="26043" xr:uid="{00000000-0005-0000-0000-000004080000}"/>
    <cellStyle name="Calculation 2 2 2 5 22" xfId="26389" xr:uid="{00000000-0005-0000-0000-000005080000}"/>
    <cellStyle name="Calculation 2 2 2 5 23" xfId="26733" xr:uid="{00000000-0005-0000-0000-000006080000}"/>
    <cellStyle name="Calculation 2 2 2 5 24" xfId="26934" xr:uid="{00000000-0005-0000-0000-000007080000}"/>
    <cellStyle name="Calculation 2 2 2 5 25" xfId="27164" xr:uid="{00000000-0005-0000-0000-000008080000}"/>
    <cellStyle name="Calculation 2 2 2 5 26" xfId="27442" xr:uid="{00000000-0005-0000-0000-000009080000}"/>
    <cellStyle name="Calculation 2 2 2 5 27" xfId="27785" xr:uid="{00000000-0005-0000-0000-00000A080000}"/>
    <cellStyle name="Calculation 2 2 2 5 28" xfId="28126" xr:uid="{00000000-0005-0000-0000-00000B080000}"/>
    <cellStyle name="Calculation 2 2 2 5 29" xfId="28467" xr:uid="{00000000-0005-0000-0000-00000C080000}"/>
    <cellStyle name="Calculation 2 2 2 5 3" xfId="10271" xr:uid="{00000000-0005-0000-0000-00000D080000}"/>
    <cellStyle name="Calculation 2 2 2 5 3 2" xfId="19859" xr:uid="{00000000-0005-0000-0000-00000E080000}"/>
    <cellStyle name="Calculation 2 2 2 5 30" xfId="28808" xr:uid="{00000000-0005-0000-0000-00000F080000}"/>
    <cellStyle name="Calculation 2 2 2 5 31" xfId="29149" xr:uid="{00000000-0005-0000-0000-000010080000}"/>
    <cellStyle name="Calculation 2 2 2 5 32" xfId="29276" xr:uid="{00000000-0005-0000-0000-000011080000}"/>
    <cellStyle name="Calculation 2 2 2 5 33" xfId="31249" xr:uid="{00000000-0005-0000-0000-000012080000}"/>
    <cellStyle name="Calculation 2 2 2 5 34" xfId="31647" xr:uid="{00000000-0005-0000-0000-000013080000}"/>
    <cellStyle name="Calculation 2 2 2 5 35" xfId="31987" xr:uid="{00000000-0005-0000-0000-000014080000}"/>
    <cellStyle name="Calculation 2 2 2 5 36" xfId="32209" xr:uid="{00000000-0005-0000-0000-000015080000}"/>
    <cellStyle name="Calculation 2 2 2 5 37" xfId="32550" xr:uid="{00000000-0005-0000-0000-000016080000}"/>
    <cellStyle name="Calculation 2 2 2 5 38" xfId="32891" xr:uid="{00000000-0005-0000-0000-000017080000}"/>
    <cellStyle name="Calculation 2 2 2 5 39" xfId="33191" xr:uid="{00000000-0005-0000-0000-000018080000}"/>
    <cellStyle name="Calculation 2 2 2 5 4" xfId="14521" xr:uid="{00000000-0005-0000-0000-000019080000}"/>
    <cellStyle name="Calculation 2 2 2 5 4 2" xfId="20205" xr:uid="{00000000-0005-0000-0000-00001A080000}"/>
    <cellStyle name="Calculation 2 2 2 5 40" xfId="33801" xr:uid="{00000000-0005-0000-0000-00001B080000}"/>
    <cellStyle name="Calculation 2 2 2 5 41" xfId="34301" xr:uid="{00000000-0005-0000-0000-00001C080000}"/>
    <cellStyle name="Calculation 2 2 2 5 42" xfId="34594" xr:uid="{00000000-0005-0000-0000-00001D080000}"/>
    <cellStyle name="Calculation 2 2 2 5 43" xfId="34940" xr:uid="{00000000-0005-0000-0000-00001E080000}"/>
    <cellStyle name="Calculation 2 2 2 5 44" xfId="35286" xr:uid="{00000000-0005-0000-0000-00001F080000}"/>
    <cellStyle name="Calculation 2 2 2 5 45" xfId="35633" xr:uid="{00000000-0005-0000-0000-000020080000}"/>
    <cellStyle name="Calculation 2 2 2 5 46" xfId="35980" xr:uid="{00000000-0005-0000-0000-000021080000}"/>
    <cellStyle name="Calculation 2 2 2 5 47" xfId="36326" xr:uid="{00000000-0005-0000-0000-000022080000}"/>
    <cellStyle name="Calculation 2 2 2 5 48" xfId="36672" xr:uid="{00000000-0005-0000-0000-000023080000}"/>
    <cellStyle name="Calculation 2 2 2 5 49" xfId="37018" xr:uid="{00000000-0005-0000-0000-000024080000}"/>
    <cellStyle name="Calculation 2 2 2 5 5" xfId="20551" xr:uid="{00000000-0005-0000-0000-000025080000}"/>
    <cellStyle name="Calculation 2 2 2 5 50" xfId="37364" xr:uid="{00000000-0005-0000-0000-000026080000}"/>
    <cellStyle name="Calculation 2 2 2 5 51" xfId="37710" xr:uid="{00000000-0005-0000-0000-000027080000}"/>
    <cellStyle name="Calculation 2 2 2 5 52" xfId="37985" xr:uid="{00000000-0005-0000-0000-000028080000}"/>
    <cellStyle name="Calculation 2 2 2 5 53" xfId="38332" xr:uid="{00000000-0005-0000-0000-000029080000}"/>
    <cellStyle name="Calculation 2 2 2 5 54" xfId="38678" xr:uid="{00000000-0005-0000-0000-00002A080000}"/>
    <cellStyle name="Calculation 2 2 2 5 55" xfId="39024" xr:uid="{00000000-0005-0000-0000-00002B080000}"/>
    <cellStyle name="Calculation 2 2 2 5 56" xfId="39370" xr:uid="{00000000-0005-0000-0000-00002C080000}"/>
    <cellStyle name="Calculation 2 2 2 5 57" xfId="39758" xr:uid="{00000000-0005-0000-0000-00002D080000}"/>
    <cellStyle name="Calculation 2 2 2 5 58" xfId="39920" xr:uid="{00000000-0005-0000-0000-00002E080000}"/>
    <cellStyle name="Calculation 2 2 2 5 59" xfId="40198" xr:uid="{00000000-0005-0000-0000-00002F080000}"/>
    <cellStyle name="Calculation 2 2 2 5 6" xfId="19575" xr:uid="{00000000-0005-0000-0000-000030080000}"/>
    <cellStyle name="Calculation 2 2 2 5 60" xfId="40539" xr:uid="{00000000-0005-0000-0000-000031080000}"/>
    <cellStyle name="Calculation 2 2 2 5 61" xfId="40681" xr:uid="{00000000-0005-0000-0000-000032080000}"/>
    <cellStyle name="Calculation 2 2 2 5 62" xfId="41002" xr:uid="{00000000-0005-0000-0000-000033080000}"/>
    <cellStyle name="Calculation 2 2 2 5 63" xfId="41760" xr:uid="{00000000-0005-0000-0000-000034080000}"/>
    <cellStyle name="Calculation 2 2 2 5 64" xfId="42106" xr:uid="{00000000-0005-0000-0000-000035080000}"/>
    <cellStyle name="Calculation 2 2 2 5 65" xfId="42452" xr:uid="{00000000-0005-0000-0000-000036080000}"/>
    <cellStyle name="Calculation 2 2 2 5 66" xfId="40875" xr:uid="{00000000-0005-0000-0000-000037080000}"/>
    <cellStyle name="Calculation 2 2 2 5 67" xfId="43033" xr:uid="{00000000-0005-0000-0000-000038080000}"/>
    <cellStyle name="Calculation 2 2 2 5 68" xfId="43374" xr:uid="{00000000-0005-0000-0000-000039080000}"/>
    <cellStyle name="Calculation 2 2 2 5 69" xfId="43715" xr:uid="{00000000-0005-0000-0000-00003A080000}"/>
    <cellStyle name="Calculation 2 2 2 5 7" xfId="21244" xr:uid="{00000000-0005-0000-0000-00003B080000}"/>
    <cellStyle name="Calculation 2 2 2 5 70" xfId="44246" xr:uid="{00000000-0005-0000-0000-00003C080000}"/>
    <cellStyle name="Calculation 2 2 2 5 71" xfId="44571" xr:uid="{00000000-0005-0000-0000-00003D080000}"/>
    <cellStyle name="Calculation 2 2 2 5 72" xfId="44914" xr:uid="{00000000-0005-0000-0000-00003E080000}"/>
    <cellStyle name="Calculation 2 2 2 5 73" xfId="45335" xr:uid="{00000000-0005-0000-0000-00003F080000}"/>
    <cellStyle name="Calculation 2 2 2 5 74" xfId="45949" xr:uid="{00000000-0005-0000-0000-000040080000}"/>
    <cellStyle name="Calculation 2 2 2 5 75" xfId="46293" xr:uid="{00000000-0005-0000-0000-000041080000}"/>
    <cellStyle name="Calculation 2 2 2 5 76" xfId="46771" xr:uid="{00000000-0005-0000-0000-000042080000}"/>
    <cellStyle name="Calculation 2 2 2 5 77" xfId="47116" xr:uid="{00000000-0005-0000-0000-000043080000}"/>
    <cellStyle name="Calculation 2 2 2 5 78" xfId="47461" xr:uid="{00000000-0005-0000-0000-000044080000}"/>
    <cellStyle name="Calculation 2 2 2 5 79" xfId="47885" xr:uid="{00000000-0005-0000-0000-000045080000}"/>
    <cellStyle name="Calculation 2 2 2 5 8" xfId="21640" xr:uid="{00000000-0005-0000-0000-000046080000}"/>
    <cellStyle name="Calculation 2 2 2 5 80" xfId="48222" xr:uid="{00000000-0005-0000-0000-000047080000}"/>
    <cellStyle name="Calculation 2 2 2 5 81" xfId="48694" xr:uid="{00000000-0005-0000-0000-000048080000}"/>
    <cellStyle name="Calculation 2 2 2 5 82" xfId="49075" xr:uid="{00000000-0005-0000-0000-000049080000}"/>
    <cellStyle name="Calculation 2 2 2 5 83" xfId="49619" xr:uid="{00000000-0005-0000-0000-00004A080000}"/>
    <cellStyle name="Calculation 2 2 2 5 84" xfId="49827" xr:uid="{00000000-0005-0000-0000-00004B080000}"/>
    <cellStyle name="Calculation 2 2 2 5 85" xfId="19062" xr:uid="{00000000-0005-0000-0000-00004C080000}"/>
    <cellStyle name="Calculation 2 2 2 5 86" xfId="53478" xr:uid="{00000000-0005-0000-0000-00004D080000}"/>
    <cellStyle name="Calculation 2 2 2 5 9" xfId="22034" xr:uid="{00000000-0005-0000-0000-00004E080000}"/>
    <cellStyle name="Calculation 2 2 2 50" xfId="35431" xr:uid="{00000000-0005-0000-0000-00004F080000}"/>
    <cellStyle name="Calculation 2 2 2 51" xfId="35778" xr:uid="{00000000-0005-0000-0000-000050080000}"/>
    <cellStyle name="Calculation 2 2 2 52" xfId="36124" xr:uid="{00000000-0005-0000-0000-000051080000}"/>
    <cellStyle name="Calculation 2 2 2 53" xfId="36470" xr:uid="{00000000-0005-0000-0000-000052080000}"/>
    <cellStyle name="Calculation 2 2 2 54" xfId="36816" xr:uid="{00000000-0005-0000-0000-000053080000}"/>
    <cellStyle name="Calculation 2 2 2 55" xfId="37162" xr:uid="{00000000-0005-0000-0000-000054080000}"/>
    <cellStyle name="Calculation 2 2 2 56" xfId="37508" xr:uid="{00000000-0005-0000-0000-000055080000}"/>
    <cellStyle name="Calculation 2 2 2 57" xfId="33079" xr:uid="{00000000-0005-0000-0000-000056080000}"/>
    <cellStyle name="Calculation 2 2 2 58" xfId="38130" xr:uid="{00000000-0005-0000-0000-000057080000}"/>
    <cellStyle name="Calculation 2 2 2 59" xfId="38476" xr:uid="{00000000-0005-0000-0000-000058080000}"/>
    <cellStyle name="Calculation 2 2 2 6" xfId="1818" xr:uid="{00000000-0005-0000-0000-000059080000}"/>
    <cellStyle name="Calculation 2 2 2 6 2" xfId="6070" xr:uid="{00000000-0005-0000-0000-00005A080000}"/>
    <cellStyle name="Calculation 2 2 2 6 3" xfId="10319" xr:uid="{00000000-0005-0000-0000-00005B080000}"/>
    <cellStyle name="Calculation 2 2 2 6 4" xfId="14569" xr:uid="{00000000-0005-0000-0000-00005C080000}"/>
    <cellStyle name="Calculation 2 2 2 6 5" xfId="19005" xr:uid="{00000000-0005-0000-0000-00005D080000}"/>
    <cellStyle name="Calculation 2 2 2 6 6" xfId="53627" xr:uid="{00000000-0005-0000-0000-00005E080000}"/>
    <cellStyle name="Calculation 2 2 2 60" xfId="38822" xr:uid="{00000000-0005-0000-0000-00005F080000}"/>
    <cellStyle name="Calculation 2 2 2 61" xfId="39168" xr:uid="{00000000-0005-0000-0000-000060080000}"/>
    <cellStyle name="Calculation 2 2 2 62" xfId="33012" xr:uid="{00000000-0005-0000-0000-000061080000}"/>
    <cellStyle name="Calculation 2 2 2 63" xfId="39710" xr:uid="{00000000-0005-0000-0000-000062080000}"/>
    <cellStyle name="Calculation 2 2 2 64" xfId="39996" xr:uid="{00000000-0005-0000-0000-000063080000}"/>
    <cellStyle name="Calculation 2 2 2 65" xfId="40337" xr:uid="{00000000-0005-0000-0000-000064080000}"/>
    <cellStyle name="Calculation 2 2 2 66" xfId="40855" xr:uid="{00000000-0005-0000-0000-000065080000}"/>
    <cellStyle name="Calculation 2 2 2 67" xfId="41046" xr:uid="{00000000-0005-0000-0000-000066080000}"/>
    <cellStyle name="Calculation 2 2 2 68" xfId="41236" xr:uid="{00000000-0005-0000-0000-000067080000}"/>
    <cellStyle name="Calculation 2 2 2 69" xfId="41904" xr:uid="{00000000-0005-0000-0000-000068080000}"/>
    <cellStyle name="Calculation 2 2 2 7" xfId="1865" xr:uid="{00000000-0005-0000-0000-000069080000}"/>
    <cellStyle name="Calculation 2 2 2 7 2" xfId="6117" xr:uid="{00000000-0005-0000-0000-00006A080000}"/>
    <cellStyle name="Calculation 2 2 2 7 3" xfId="10366" xr:uid="{00000000-0005-0000-0000-00006B080000}"/>
    <cellStyle name="Calculation 2 2 2 7 4" xfId="14616" xr:uid="{00000000-0005-0000-0000-00006C080000}"/>
    <cellStyle name="Calculation 2 2 2 7 5" xfId="19215" xr:uid="{00000000-0005-0000-0000-00006D080000}"/>
    <cellStyle name="Calculation 2 2 2 7 6" xfId="53235" xr:uid="{00000000-0005-0000-0000-00006E080000}"/>
    <cellStyle name="Calculation 2 2 2 70" xfId="42250" xr:uid="{00000000-0005-0000-0000-00006F080000}"/>
    <cellStyle name="Calculation 2 2 2 71" xfId="41420" xr:uid="{00000000-0005-0000-0000-000070080000}"/>
    <cellStyle name="Calculation 2 2 2 72" xfId="42831" xr:uid="{00000000-0005-0000-0000-000071080000}"/>
    <cellStyle name="Calculation 2 2 2 73" xfId="43172" xr:uid="{00000000-0005-0000-0000-000072080000}"/>
    <cellStyle name="Calculation 2 2 2 74" xfId="43513" xr:uid="{00000000-0005-0000-0000-000073080000}"/>
    <cellStyle name="Calculation 2 2 2 75" xfId="44044" xr:uid="{00000000-0005-0000-0000-000074080000}"/>
    <cellStyle name="Calculation 2 2 2 76" xfId="43809" xr:uid="{00000000-0005-0000-0000-000075080000}"/>
    <cellStyle name="Calculation 2 2 2 77" xfId="44712" xr:uid="{00000000-0005-0000-0000-000076080000}"/>
    <cellStyle name="Calculation 2 2 2 78" xfId="45207" xr:uid="{00000000-0005-0000-0000-000077080000}"/>
    <cellStyle name="Calculation 2 2 2 79" xfId="45803" xr:uid="{00000000-0005-0000-0000-000078080000}"/>
    <cellStyle name="Calculation 2 2 2 8" xfId="1912" xr:uid="{00000000-0005-0000-0000-000079080000}"/>
    <cellStyle name="Calculation 2 2 2 8 2" xfId="6164" xr:uid="{00000000-0005-0000-0000-00007A080000}"/>
    <cellStyle name="Calculation 2 2 2 8 3" xfId="10413" xr:uid="{00000000-0005-0000-0000-00007B080000}"/>
    <cellStyle name="Calculation 2 2 2 8 4" xfId="14663" xr:uid="{00000000-0005-0000-0000-00007C080000}"/>
    <cellStyle name="Calculation 2 2 2 8 5" xfId="19566" xr:uid="{00000000-0005-0000-0000-00007D080000}"/>
    <cellStyle name="Calculation 2 2 2 8 6" xfId="54005" xr:uid="{00000000-0005-0000-0000-00007E080000}"/>
    <cellStyle name="Calculation 2 2 2 80" xfId="46091" xr:uid="{00000000-0005-0000-0000-00007F080000}"/>
    <cellStyle name="Calculation 2 2 2 81" xfId="46518" xr:uid="{00000000-0005-0000-0000-000080080000}"/>
    <cellStyle name="Calculation 2 2 2 82" xfId="46914" xr:uid="{00000000-0005-0000-0000-000081080000}"/>
    <cellStyle name="Calculation 2 2 2 83" xfId="47259" xr:uid="{00000000-0005-0000-0000-000082080000}"/>
    <cellStyle name="Calculation 2 2 2 84" xfId="47654" xr:uid="{00000000-0005-0000-0000-000083080000}"/>
    <cellStyle name="Calculation 2 2 2 85" xfId="48020" xr:uid="{00000000-0005-0000-0000-000084080000}"/>
    <cellStyle name="Calculation 2 2 2 86" xfId="48382" xr:uid="{00000000-0005-0000-0000-000085080000}"/>
    <cellStyle name="Calculation 2 2 2 87" xfId="48873" xr:uid="{00000000-0005-0000-0000-000086080000}"/>
    <cellStyle name="Calculation 2 2 2 88" xfId="49367" xr:uid="{00000000-0005-0000-0000-000087080000}"/>
    <cellStyle name="Calculation 2 2 2 89" xfId="49269" xr:uid="{00000000-0005-0000-0000-000088080000}"/>
    <cellStyle name="Calculation 2 2 2 9" xfId="1580" xr:uid="{00000000-0005-0000-0000-000089080000}"/>
    <cellStyle name="Calculation 2 2 2 9 2" xfId="5832" xr:uid="{00000000-0005-0000-0000-00008A080000}"/>
    <cellStyle name="Calculation 2 2 2 9 3" xfId="10081" xr:uid="{00000000-0005-0000-0000-00008B080000}"/>
    <cellStyle name="Calculation 2 2 2 9 4" xfId="14331" xr:uid="{00000000-0005-0000-0000-00008C080000}"/>
    <cellStyle name="Calculation 2 2 2 9 5" xfId="20003" xr:uid="{00000000-0005-0000-0000-00008D080000}"/>
    <cellStyle name="Calculation 2 2 2 9 6" xfId="54154" xr:uid="{00000000-0005-0000-0000-00008E080000}"/>
    <cellStyle name="Calculation 2 2 2 90" xfId="49882" xr:uid="{00000000-0005-0000-0000-00008F080000}"/>
    <cellStyle name="Calculation 2 2 2 91" xfId="50032" xr:uid="{00000000-0005-0000-0000-000090080000}"/>
    <cellStyle name="Calculation 2 2 2 92" xfId="50181" xr:uid="{00000000-0005-0000-0000-000091080000}"/>
    <cellStyle name="Calculation 2 2 2 93" xfId="50331" xr:uid="{00000000-0005-0000-0000-000092080000}"/>
    <cellStyle name="Calculation 2 2 2 94" xfId="50480" xr:uid="{00000000-0005-0000-0000-000093080000}"/>
    <cellStyle name="Calculation 2 2 2 95" xfId="50629" xr:uid="{00000000-0005-0000-0000-000094080000}"/>
    <cellStyle name="Calculation 2 2 2 96" xfId="50779" xr:uid="{00000000-0005-0000-0000-000095080000}"/>
    <cellStyle name="Calculation 2 2 2 97" xfId="50928" xr:uid="{00000000-0005-0000-0000-000096080000}"/>
    <cellStyle name="Calculation 2 2 2 98" xfId="51093" xr:uid="{00000000-0005-0000-0000-000097080000}"/>
    <cellStyle name="Calculation 2 2 2 99" xfId="51249" xr:uid="{00000000-0005-0000-0000-000098080000}"/>
    <cellStyle name="Calculation 2 2 20" xfId="262" xr:uid="{00000000-0005-0000-0000-000099080000}"/>
    <cellStyle name="Calculation 2 2 20 2" xfId="263" xr:uid="{00000000-0005-0000-0000-00009A080000}"/>
    <cellStyle name="Calculation 2 2 20 2 2" xfId="30202" xr:uid="{00000000-0005-0000-0000-00009B080000}"/>
    <cellStyle name="Calculation 2 2 20 3" xfId="29353" xr:uid="{00000000-0005-0000-0000-00009C080000}"/>
    <cellStyle name="Calculation 2 2 20 4" xfId="18848" xr:uid="{00000000-0005-0000-0000-00009D080000}"/>
    <cellStyle name="Calculation 2 2 21" xfId="264" xr:uid="{00000000-0005-0000-0000-00009E080000}"/>
    <cellStyle name="Calculation 2 2 21 2" xfId="265" xr:uid="{00000000-0005-0000-0000-00009F080000}"/>
    <cellStyle name="Calculation 2 2 21 2 2" xfId="30132" xr:uid="{00000000-0005-0000-0000-0000A0080000}"/>
    <cellStyle name="Calculation 2 2 21 3" xfId="29700" xr:uid="{00000000-0005-0000-0000-0000A1080000}"/>
    <cellStyle name="Calculation 2 2 21 4" xfId="19941" xr:uid="{00000000-0005-0000-0000-0000A2080000}"/>
    <cellStyle name="Calculation 2 2 22" xfId="266" xr:uid="{00000000-0005-0000-0000-0000A3080000}"/>
    <cellStyle name="Calculation 2 2 22 2" xfId="267" xr:uid="{00000000-0005-0000-0000-0000A4080000}"/>
    <cellStyle name="Calculation 2 2 22 2 2" xfId="30212" xr:uid="{00000000-0005-0000-0000-0000A5080000}"/>
    <cellStyle name="Calculation 2 2 22 3" xfId="29418" xr:uid="{00000000-0005-0000-0000-0000A6080000}"/>
    <cellStyle name="Calculation 2 2 22 4" xfId="20287" xr:uid="{00000000-0005-0000-0000-0000A7080000}"/>
    <cellStyle name="Calculation 2 2 23" xfId="268" xr:uid="{00000000-0005-0000-0000-0000A8080000}"/>
    <cellStyle name="Calculation 2 2 23 2" xfId="269" xr:uid="{00000000-0005-0000-0000-0000A9080000}"/>
    <cellStyle name="Calculation 2 2 23 2 2" xfId="30219" xr:uid="{00000000-0005-0000-0000-0000AA080000}"/>
    <cellStyle name="Calculation 2 2 23 3" xfId="29350" xr:uid="{00000000-0005-0000-0000-0000AB080000}"/>
    <cellStyle name="Calculation 2 2 23 4" xfId="19934" xr:uid="{00000000-0005-0000-0000-0000AC080000}"/>
    <cellStyle name="Calculation 2 2 24" xfId="270" xr:uid="{00000000-0005-0000-0000-0000AD080000}"/>
    <cellStyle name="Calculation 2 2 24 2" xfId="271" xr:uid="{00000000-0005-0000-0000-0000AE080000}"/>
    <cellStyle name="Calculation 2 2 24 2 2" xfId="30226" xr:uid="{00000000-0005-0000-0000-0000AF080000}"/>
    <cellStyle name="Calculation 2 2 24 3" xfId="29558" xr:uid="{00000000-0005-0000-0000-0000B0080000}"/>
    <cellStyle name="Calculation 2 2 24 4" xfId="20980" xr:uid="{00000000-0005-0000-0000-0000B1080000}"/>
    <cellStyle name="Calculation 2 2 25" xfId="272" xr:uid="{00000000-0005-0000-0000-0000B2080000}"/>
    <cellStyle name="Calculation 2 2 25 2" xfId="273" xr:uid="{00000000-0005-0000-0000-0000B3080000}"/>
    <cellStyle name="Calculation 2 2 25 2 2" xfId="30232" xr:uid="{00000000-0005-0000-0000-0000B4080000}"/>
    <cellStyle name="Calculation 2 2 25 3" xfId="29654" xr:uid="{00000000-0005-0000-0000-0000B5080000}"/>
    <cellStyle name="Calculation 2 2 25 4" xfId="21619" xr:uid="{00000000-0005-0000-0000-0000B6080000}"/>
    <cellStyle name="Calculation 2 2 26" xfId="274" xr:uid="{00000000-0005-0000-0000-0000B7080000}"/>
    <cellStyle name="Calculation 2 2 26 2" xfId="275" xr:uid="{00000000-0005-0000-0000-0000B8080000}"/>
    <cellStyle name="Calculation 2 2 26 2 2" xfId="30238" xr:uid="{00000000-0005-0000-0000-0000B9080000}"/>
    <cellStyle name="Calculation 2 2 26 3" xfId="29529" xr:uid="{00000000-0005-0000-0000-0000BA080000}"/>
    <cellStyle name="Calculation 2 2 26 4" xfId="21965" xr:uid="{00000000-0005-0000-0000-0000BB080000}"/>
    <cellStyle name="Calculation 2 2 27" xfId="276" xr:uid="{00000000-0005-0000-0000-0000BC080000}"/>
    <cellStyle name="Calculation 2 2 27 2" xfId="277" xr:uid="{00000000-0005-0000-0000-0000BD080000}"/>
    <cellStyle name="Calculation 2 2 27 2 2" xfId="30244" xr:uid="{00000000-0005-0000-0000-0000BE080000}"/>
    <cellStyle name="Calculation 2 2 27 3" xfId="29244" xr:uid="{00000000-0005-0000-0000-0000BF080000}"/>
    <cellStyle name="Calculation 2 2 27 4" xfId="22116" xr:uid="{00000000-0005-0000-0000-0000C0080000}"/>
    <cellStyle name="Calculation 2 2 28" xfId="278" xr:uid="{00000000-0005-0000-0000-0000C1080000}"/>
    <cellStyle name="Calculation 2 2 28 2" xfId="279" xr:uid="{00000000-0005-0000-0000-0000C2080000}"/>
    <cellStyle name="Calculation 2 2 28 2 2" xfId="30251" xr:uid="{00000000-0005-0000-0000-0000C3080000}"/>
    <cellStyle name="Calculation 2 2 28 3" xfId="29746" xr:uid="{00000000-0005-0000-0000-0000C4080000}"/>
    <cellStyle name="Calculation 2 2 28 4" xfId="22462" xr:uid="{00000000-0005-0000-0000-0000C5080000}"/>
    <cellStyle name="Calculation 2 2 29" xfId="280" xr:uid="{00000000-0005-0000-0000-0000C6080000}"/>
    <cellStyle name="Calculation 2 2 29 2" xfId="281" xr:uid="{00000000-0005-0000-0000-0000C7080000}"/>
    <cellStyle name="Calculation 2 2 29 2 2" xfId="30257" xr:uid="{00000000-0005-0000-0000-0000C8080000}"/>
    <cellStyle name="Calculation 2 2 29 3" xfId="29752" xr:uid="{00000000-0005-0000-0000-0000C9080000}"/>
    <cellStyle name="Calculation 2 2 29 4" xfId="22808" xr:uid="{00000000-0005-0000-0000-0000CA080000}"/>
    <cellStyle name="Calculation 2 2 3" xfId="282" xr:uid="{00000000-0005-0000-0000-0000CB080000}"/>
    <cellStyle name="Calculation 2 2 3 10" xfId="1955" xr:uid="{00000000-0005-0000-0000-0000CC080000}"/>
    <cellStyle name="Calculation 2 2 3 10 2" xfId="6207" xr:uid="{00000000-0005-0000-0000-0000CD080000}"/>
    <cellStyle name="Calculation 2 2 3 10 3" xfId="10456" xr:uid="{00000000-0005-0000-0000-0000CE080000}"/>
    <cellStyle name="Calculation 2 2 3 10 4" xfId="14706" xr:uid="{00000000-0005-0000-0000-0000CF080000}"/>
    <cellStyle name="Calculation 2 2 3 10 5" xfId="20344" xr:uid="{00000000-0005-0000-0000-0000D0080000}"/>
    <cellStyle name="Calculation 2 2 3 10 6" xfId="54171" xr:uid="{00000000-0005-0000-0000-0000D1080000}"/>
    <cellStyle name="Calculation 2 2 3 100" xfId="51394" xr:uid="{00000000-0005-0000-0000-0000D2080000}"/>
    <cellStyle name="Calculation 2 2 3 101" xfId="51544" xr:uid="{00000000-0005-0000-0000-0000D3080000}"/>
    <cellStyle name="Calculation 2 2 3 102" xfId="51694" xr:uid="{00000000-0005-0000-0000-0000D4080000}"/>
    <cellStyle name="Calculation 2 2 3 103" xfId="51849" xr:uid="{00000000-0005-0000-0000-0000D5080000}"/>
    <cellStyle name="Calculation 2 2 3 104" xfId="52004" xr:uid="{00000000-0005-0000-0000-0000D6080000}"/>
    <cellStyle name="Calculation 2 2 3 105" xfId="52154" xr:uid="{00000000-0005-0000-0000-0000D7080000}"/>
    <cellStyle name="Calculation 2 2 3 106" xfId="52304" xr:uid="{00000000-0005-0000-0000-0000D8080000}"/>
    <cellStyle name="Calculation 2 2 3 107" xfId="52352" xr:uid="{00000000-0005-0000-0000-0000D9080000}"/>
    <cellStyle name="Calculation 2 2 3 108" xfId="52407" xr:uid="{00000000-0005-0000-0000-0000DA080000}"/>
    <cellStyle name="Calculation 2 2 3 109" xfId="52557" xr:uid="{00000000-0005-0000-0000-0000DB080000}"/>
    <cellStyle name="Calculation 2 2 3 11" xfId="1523" xr:uid="{00000000-0005-0000-0000-0000DC080000}"/>
    <cellStyle name="Calculation 2 2 3 11 2" xfId="5775" xr:uid="{00000000-0005-0000-0000-0000DD080000}"/>
    <cellStyle name="Calculation 2 2 3 11 3" xfId="10024" xr:uid="{00000000-0005-0000-0000-0000DE080000}"/>
    <cellStyle name="Calculation 2 2 3 11 4" xfId="14274" xr:uid="{00000000-0005-0000-0000-0000DF080000}"/>
    <cellStyle name="Calculation 2 2 3 11 5" xfId="20668" xr:uid="{00000000-0005-0000-0000-0000E0080000}"/>
    <cellStyle name="Calculation 2 2 3 11 6" xfId="54371" xr:uid="{00000000-0005-0000-0000-0000E1080000}"/>
    <cellStyle name="Calculation 2 2 3 110" xfId="52706" xr:uid="{00000000-0005-0000-0000-0000E2080000}"/>
    <cellStyle name="Calculation 2 2 3 111" xfId="52856" xr:uid="{00000000-0005-0000-0000-0000E3080000}"/>
    <cellStyle name="Calculation 2 2 3 112" xfId="18729" xr:uid="{00000000-0005-0000-0000-0000E4080000}"/>
    <cellStyle name="Calculation 2 2 3 113" xfId="53148" xr:uid="{00000000-0005-0000-0000-0000E5080000}"/>
    <cellStyle name="Calculation 2 2 3 12" xfId="2024" xr:uid="{00000000-0005-0000-0000-0000E6080000}"/>
    <cellStyle name="Calculation 2 2 3 12 2" xfId="6276" xr:uid="{00000000-0005-0000-0000-0000E7080000}"/>
    <cellStyle name="Calculation 2 2 3 12 3" xfId="10525" xr:uid="{00000000-0005-0000-0000-0000E8080000}"/>
    <cellStyle name="Calculation 2 2 3 12 4" xfId="14774" xr:uid="{00000000-0005-0000-0000-0000E9080000}"/>
    <cellStyle name="Calculation 2 2 3 12 5" xfId="21037" xr:uid="{00000000-0005-0000-0000-0000EA080000}"/>
    <cellStyle name="Calculation 2 2 3 12 6" xfId="54521" xr:uid="{00000000-0005-0000-0000-0000EB080000}"/>
    <cellStyle name="Calculation 2 2 3 13" xfId="2176" xr:uid="{00000000-0005-0000-0000-0000EC080000}"/>
    <cellStyle name="Calculation 2 2 3 13 2" xfId="6428" xr:uid="{00000000-0005-0000-0000-0000ED080000}"/>
    <cellStyle name="Calculation 2 2 3 13 3" xfId="10677" xr:uid="{00000000-0005-0000-0000-0000EE080000}"/>
    <cellStyle name="Calculation 2 2 3 13 4" xfId="14926" xr:uid="{00000000-0005-0000-0000-0000EF080000}"/>
    <cellStyle name="Calculation 2 2 3 13 5" xfId="19688" xr:uid="{00000000-0005-0000-0000-0000F0080000}"/>
    <cellStyle name="Calculation 2 2 3 13 6" xfId="54670" xr:uid="{00000000-0005-0000-0000-0000F1080000}"/>
    <cellStyle name="Calculation 2 2 3 14" xfId="2326" xr:uid="{00000000-0005-0000-0000-0000F2080000}"/>
    <cellStyle name="Calculation 2 2 3 14 2" xfId="6578" xr:uid="{00000000-0005-0000-0000-0000F3080000}"/>
    <cellStyle name="Calculation 2 2 3 14 3" xfId="10827" xr:uid="{00000000-0005-0000-0000-0000F4080000}"/>
    <cellStyle name="Calculation 2 2 3 14 4" xfId="15076" xr:uid="{00000000-0005-0000-0000-0000F5080000}"/>
    <cellStyle name="Calculation 2 2 3 14 5" xfId="21975" xr:uid="{00000000-0005-0000-0000-0000F6080000}"/>
    <cellStyle name="Calculation 2 2 3 14 6" xfId="54825" xr:uid="{00000000-0005-0000-0000-0000F7080000}"/>
    <cellStyle name="Calculation 2 2 3 15" xfId="2475" xr:uid="{00000000-0005-0000-0000-0000F8080000}"/>
    <cellStyle name="Calculation 2 2 3 15 2" xfId="6727" xr:uid="{00000000-0005-0000-0000-0000F9080000}"/>
    <cellStyle name="Calculation 2 2 3 15 3" xfId="10976" xr:uid="{00000000-0005-0000-0000-0000FA080000}"/>
    <cellStyle name="Calculation 2 2 3 15 4" xfId="15225" xr:uid="{00000000-0005-0000-0000-0000FB080000}"/>
    <cellStyle name="Calculation 2 2 3 15 5" xfId="22173" xr:uid="{00000000-0005-0000-0000-0000FC080000}"/>
    <cellStyle name="Calculation 2 2 3 15 6" xfId="54980" xr:uid="{00000000-0005-0000-0000-0000FD080000}"/>
    <cellStyle name="Calculation 2 2 3 16" xfId="2625" xr:uid="{00000000-0005-0000-0000-0000FE080000}"/>
    <cellStyle name="Calculation 2 2 3 16 2" xfId="6877" xr:uid="{00000000-0005-0000-0000-0000FF080000}"/>
    <cellStyle name="Calculation 2 2 3 16 3" xfId="11126" xr:uid="{00000000-0005-0000-0000-000000090000}"/>
    <cellStyle name="Calculation 2 2 3 16 4" xfId="15375" xr:uid="{00000000-0005-0000-0000-000001090000}"/>
    <cellStyle name="Calculation 2 2 3 16 5" xfId="22519" xr:uid="{00000000-0005-0000-0000-000002090000}"/>
    <cellStyle name="Calculation 2 2 3 16 6" xfId="55131" xr:uid="{00000000-0005-0000-0000-000003090000}"/>
    <cellStyle name="Calculation 2 2 3 17" xfId="2780" xr:uid="{00000000-0005-0000-0000-000004090000}"/>
    <cellStyle name="Calculation 2 2 3 17 2" xfId="7032" xr:uid="{00000000-0005-0000-0000-000005090000}"/>
    <cellStyle name="Calculation 2 2 3 17 3" xfId="11281" xr:uid="{00000000-0005-0000-0000-000006090000}"/>
    <cellStyle name="Calculation 2 2 3 17 4" xfId="15530" xr:uid="{00000000-0005-0000-0000-000007090000}"/>
    <cellStyle name="Calculation 2 2 3 17 5" xfId="22865" xr:uid="{00000000-0005-0000-0000-000008090000}"/>
    <cellStyle name="Calculation 2 2 3 17 6" xfId="55280" xr:uid="{00000000-0005-0000-0000-000009090000}"/>
    <cellStyle name="Calculation 2 2 3 18" xfId="2930" xr:uid="{00000000-0005-0000-0000-00000A090000}"/>
    <cellStyle name="Calculation 2 2 3 18 2" xfId="7182" xr:uid="{00000000-0005-0000-0000-00000B090000}"/>
    <cellStyle name="Calculation 2 2 3 18 3" xfId="11431" xr:uid="{00000000-0005-0000-0000-00000C090000}"/>
    <cellStyle name="Calculation 2 2 3 18 4" xfId="15680" xr:uid="{00000000-0005-0000-0000-00000D090000}"/>
    <cellStyle name="Calculation 2 2 3 18 5" xfId="23212" xr:uid="{00000000-0005-0000-0000-00000E090000}"/>
    <cellStyle name="Calculation 2 2 3 18 6" xfId="55430" xr:uid="{00000000-0005-0000-0000-00000F090000}"/>
    <cellStyle name="Calculation 2 2 3 19" xfId="3080" xr:uid="{00000000-0005-0000-0000-000010090000}"/>
    <cellStyle name="Calculation 2 2 3 19 2" xfId="7332" xr:uid="{00000000-0005-0000-0000-000011090000}"/>
    <cellStyle name="Calculation 2 2 3 19 3" xfId="11581" xr:uid="{00000000-0005-0000-0000-000012090000}"/>
    <cellStyle name="Calculation 2 2 3 19 4" xfId="15830" xr:uid="{00000000-0005-0000-0000-000013090000}"/>
    <cellStyle name="Calculation 2 2 3 19 5" xfId="21548" xr:uid="{00000000-0005-0000-0000-000014090000}"/>
    <cellStyle name="Calculation 2 2 3 19 6" xfId="55579" xr:uid="{00000000-0005-0000-0000-000015090000}"/>
    <cellStyle name="Calculation 2 2 3 2" xfId="283" xr:uid="{00000000-0005-0000-0000-000016090000}"/>
    <cellStyle name="Calculation 2 2 3 2 10" xfId="3283" xr:uid="{00000000-0005-0000-0000-000017090000}"/>
    <cellStyle name="Calculation 2 2 3 2 10 2" xfId="7535" xr:uid="{00000000-0005-0000-0000-000018090000}"/>
    <cellStyle name="Calculation 2 2 3 2 10 3" xfId="11784" xr:uid="{00000000-0005-0000-0000-000019090000}"/>
    <cellStyle name="Calculation 2 2 3 2 10 4" xfId="16033" xr:uid="{00000000-0005-0000-0000-00001A090000}"/>
    <cellStyle name="Calculation 2 2 3 2 10 5" xfId="22223" xr:uid="{00000000-0005-0000-0000-00001B090000}"/>
    <cellStyle name="Calculation 2 2 3 2 10 6" xfId="54575" xr:uid="{00000000-0005-0000-0000-00001C090000}"/>
    <cellStyle name="Calculation 2 2 3 2 100" xfId="52208" xr:uid="{00000000-0005-0000-0000-00001D090000}"/>
    <cellStyle name="Calculation 2 2 3 2 101" xfId="52461" xr:uid="{00000000-0005-0000-0000-00001E090000}"/>
    <cellStyle name="Calculation 2 2 3 2 102" xfId="52611" xr:uid="{00000000-0005-0000-0000-00001F090000}"/>
    <cellStyle name="Calculation 2 2 3 2 103" xfId="52760" xr:uid="{00000000-0005-0000-0000-000020090000}"/>
    <cellStyle name="Calculation 2 2 3 2 104" xfId="52910" xr:uid="{00000000-0005-0000-0000-000021090000}"/>
    <cellStyle name="Calculation 2 2 3 2 105" xfId="53372" xr:uid="{00000000-0005-0000-0000-000022090000}"/>
    <cellStyle name="Calculation 2 2 3 2 11" xfId="3432" xr:uid="{00000000-0005-0000-0000-000023090000}"/>
    <cellStyle name="Calculation 2 2 3 2 11 2" xfId="7684" xr:uid="{00000000-0005-0000-0000-000024090000}"/>
    <cellStyle name="Calculation 2 2 3 2 11 3" xfId="11933" xr:uid="{00000000-0005-0000-0000-000025090000}"/>
    <cellStyle name="Calculation 2 2 3 2 11 4" xfId="16182" xr:uid="{00000000-0005-0000-0000-000026090000}"/>
    <cellStyle name="Calculation 2 2 3 2 11 5" xfId="22569" xr:uid="{00000000-0005-0000-0000-000027090000}"/>
    <cellStyle name="Calculation 2 2 3 2 11 6" xfId="54724" xr:uid="{00000000-0005-0000-0000-000028090000}"/>
    <cellStyle name="Calculation 2 2 3 2 12" xfId="3582" xr:uid="{00000000-0005-0000-0000-000029090000}"/>
    <cellStyle name="Calculation 2 2 3 2 12 2" xfId="7834" xr:uid="{00000000-0005-0000-0000-00002A090000}"/>
    <cellStyle name="Calculation 2 2 3 2 12 3" xfId="12083" xr:uid="{00000000-0005-0000-0000-00002B090000}"/>
    <cellStyle name="Calculation 2 2 3 2 12 4" xfId="16332" xr:uid="{00000000-0005-0000-0000-00002C090000}"/>
    <cellStyle name="Calculation 2 2 3 2 12 5" xfId="22915" xr:uid="{00000000-0005-0000-0000-00002D090000}"/>
    <cellStyle name="Calculation 2 2 3 2 12 6" xfId="54879" xr:uid="{00000000-0005-0000-0000-00002E090000}"/>
    <cellStyle name="Calculation 2 2 3 2 13" xfId="3732" xr:uid="{00000000-0005-0000-0000-00002F090000}"/>
    <cellStyle name="Calculation 2 2 3 2 13 2" xfId="7984" xr:uid="{00000000-0005-0000-0000-000030090000}"/>
    <cellStyle name="Calculation 2 2 3 2 13 3" xfId="12233" xr:uid="{00000000-0005-0000-0000-000031090000}"/>
    <cellStyle name="Calculation 2 2 3 2 13 4" xfId="16482" xr:uid="{00000000-0005-0000-0000-000032090000}"/>
    <cellStyle name="Calculation 2 2 3 2 13 5" xfId="23262" xr:uid="{00000000-0005-0000-0000-000033090000}"/>
    <cellStyle name="Calculation 2 2 3 2 13 6" xfId="55034" xr:uid="{00000000-0005-0000-0000-000034090000}"/>
    <cellStyle name="Calculation 2 2 3 2 14" xfId="3881" xr:uid="{00000000-0005-0000-0000-000035090000}"/>
    <cellStyle name="Calculation 2 2 3 2 14 2" xfId="8133" xr:uid="{00000000-0005-0000-0000-000036090000}"/>
    <cellStyle name="Calculation 2 2 3 2 14 3" xfId="12382" xr:uid="{00000000-0005-0000-0000-000037090000}"/>
    <cellStyle name="Calculation 2 2 3 2 14 4" xfId="16631" xr:uid="{00000000-0005-0000-0000-000038090000}"/>
    <cellStyle name="Calculation 2 2 3 2 14 5" xfId="23537" xr:uid="{00000000-0005-0000-0000-000039090000}"/>
    <cellStyle name="Calculation 2 2 3 2 14 6" xfId="55185" xr:uid="{00000000-0005-0000-0000-00003A090000}"/>
    <cellStyle name="Calculation 2 2 3 2 15" xfId="4030" xr:uid="{00000000-0005-0000-0000-00003B090000}"/>
    <cellStyle name="Calculation 2 2 3 2 15 2" xfId="8282" xr:uid="{00000000-0005-0000-0000-00003C090000}"/>
    <cellStyle name="Calculation 2 2 3 2 15 3" xfId="12531" xr:uid="{00000000-0005-0000-0000-00003D090000}"/>
    <cellStyle name="Calculation 2 2 3 2 15 4" xfId="16780" xr:uid="{00000000-0005-0000-0000-00003E090000}"/>
    <cellStyle name="Calculation 2 2 3 2 15 5" xfId="23883" xr:uid="{00000000-0005-0000-0000-00003F090000}"/>
    <cellStyle name="Calculation 2 2 3 2 15 6" xfId="55334" xr:uid="{00000000-0005-0000-0000-000040090000}"/>
    <cellStyle name="Calculation 2 2 3 2 16" xfId="4230" xr:uid="{00000000-0005-0000-0000-000041090000}"/>
    <cellStyle name="Calculation 2 2 3 2 16 2" xfId="8482" xr:uid="{00000000-0005-0000-0000-000042090000}"/>
    <cellStyle name="Calculation 2 2 3 2 16 3" xfId="12731" xr:uid="{00000000-0005-0000-0000-000043090000}"/>
    <cellStyle name="Calculation 2 2 3 2 16 4" xfId="16980" xr:uid="{00000000-0005-0000-0000-000044090000}"/>
    <cellStyle name="Calculation 2 2 3 2 16 5" xfId="24233" xr:uid="{00000000-0005-0000-0000-000045090000}"/>
    <cellStyle name="Calculation 2 2 3 2 16 6" xfId="55484" xr:uid="{00000000-0005-0000-0000-000046090000}"/>
    <cellStyle name="Calculation 2 2 3 2 17" xfId="4381" xr:uid="{00000000-0005-0000-0000-000047090000}"/>
    <cellStyle name="Calculation 2 2 3 2 17 2" xfId="8633" xr:uid="{00000000-0005-0000-0000-000048090000}"/>
    <cellStyle name="Calculation 2 2 3 2 17 3" xfId="12882" xr:uid="{00000000-0005-0000-0000-000049090000}"/>
    <cellStyle name="Calculation 2 2 3 2 17 4" xfId="17131" xr:uid="{00000000-0005-0000-0000-00004A090000}"/>
    <cellStyle name="Calculation 2 2 3 2 17 5" xfId="24579" xr:uid="{00000000-0005-0000-0000-00004B090000}"/>
    <cellStyle name="Calculation 2 2 3 2 17 6" xfId="55633" xr:uid="{00000000-0005-0000-0000-00004C090000}"/>
    <cellStyle name="Calculation 2 2 3 2 18" xfId="4484" xr:uid="{00000000-0005-0000-0000-00004D090000}"/>
    <cellStyle name="Calculation 2 2 3 2 18 2" xfId="8736" xr:uid="{00000000-0005-0000-0000-00004E090000}"/>
    <cellStyle name="Calculation 2 2 3 2 18 3" xfId="12985" xr:uid="{00000000-0005-0000-0000-00004F090000}"/>
    <cellStyle name="Calculation 2 2 3 2 18 4" xfId="17234" xr:uid="{00000000-0005-0000-0000-000050090000}"/>
    <cellStyle name="Calculation 2 2 3 2 18 5" xfId="24854" xr:uid="{00000000-0005-0000-0000-000051090000}"/>
    <cellStyle name="Calculation 2 2 3 2 18 6" xfId="55855" xr:uid="{00000000-0005-0000-0000-000052090000}"/>
    <cellStyle name="Calculation 2 2 3 2 19" xfId="4598" xr:uid="{00000000-0005-0000-0000-000053090000}"/>
    <cellStyle name="Calculation 2 2 3 2 19 2" xfId="8850" xr:uid="{00000000-0005-0000-0000-000054090000}"/>
    <cellStyle name="Calculation 2 2 3 2 19 3" xfId="13099" xr:uid="{00000000-0005-0000-0000-000055090000}"/>
    <cellStyle name="Calculation 2 2 3 2 19 4" xfId="17348" xr:uid="{00000000-0005-0000-0000-000056090000}"/>
    <cellStyle name="Calculation 2 2 3 2 19 5" xfId="25318" xr:uid="{00000000-0005-0000-0000-000057090000}"/>
    <cellStyle name="Calculation 2 2 3 2 19 6" xfId="56007" xr:uid="{00000000-0005-0000-0000-000058090000}"/>
    <cellStyle name="Calculation 2 2 3 2 2" xfId="2078" xr:uid="{00000000-0005-0000-0000-000059090000}"/>
    <cellStyle name="Calculation 2 2 3 2 2 2" xfId="6330" xr:uid="{00000000-0005-0000-0000-00005A090000}"/>
    <cellStyle name="Calculation 2 2 3 2 2 3" xfId="10579" xr:uid="{00000000-0005-0000-0000-00005B090000}"/>
    <cellStyle name="Calculation 2 2 3 2 2 4" xfId="14828" xr:uid="{00000000-0005-0000-0000-00005C090000}"/>
    <cellStyle name="Calculation 2 2 3 2 2 5" xfId="18633" xr:uid="{00000000-0005-0000-0000-00005D090000}"/>
    <cellStyle name="Calculation 2 2 3 2 2 6" xfId="19260" xr:uid="{00000000-0005-0000-0000-00005E090000}"/>
    <cellStyle name="Calculation 2 2 3 2 2 7" xfId="53527" xr:uid="{00000000-0005-0000-0000-00005F090000}"/>
    <cellStyle name="Calculation 2 2 3 2 20" xfId="4753" xr:uid="{00000000-0005-0000-0000-000060090000}"/>
    <cellStyle name="Calculation 2 2 3 2 20 2" xfId="9005" xr:uid="{00000000-0005-0000-0000-000061090000}"/>
    <cellStyle name="Calculation 2 2 3 2 20 3" xfId="13254" xr:uid="{00000000-0005-0000-0000-000062090000}"/>
    <cellStyle name="Calculation 2 2 3 2 20 4" xfId="17503" xr:uid="{00000000-0005-0000-0000-000063090000}"/>
    <cellStyle name="Calculation 2 2 3 2 20 5" xfId="25540" xr:uid="{00000000-0005-0000-0000-000064090000}"/>
    <cellStyle name="Calculation 2 2 3 2 20 6" xfId="56159" xr:uid="{00000000-0005-0000-0000-000065090000}"/>
    <cellStyle name="Calculation 2 2 3 2 21" xfId="4903" xr:uid="{00000000-0005-0000-0000-000066090000}"/>
    <cellStyle name="Calculation 2 2 3 2 21 2" xfId="9155" xr:uid="{00000000-0005-0000-0000-000067090000}"/>
    <cellStyle name="Calculation 2 2 3 2 21 3" xfId="13404" xr:uid="{00000000-0005-0000-0000-000068090000}"/>
    <cellStyle name="Calculation 2 2 3 2 21 4" xfId="17653" xr:uid="{00000000-0005-0000-0000-000069090000}"/>
    <cellStyle name="Calculation 2 2 3 2 21 5" xfId="25886" xr:uid="{00000000-0005-0000-0000-00006A090000}"/>
    <cellStyle name="Calculation 2 2 3 2 21 6" xfId="56308" xr:uid="{00000000-0005-0000-0000-00006B090000}"/>
    <cellStyle name="Calculation 2 2 3 2 22" xfId="5095" xr:uid="{00000000-0005-0000-0000-00006C090000}"/>
    <cellStyle name="Calculation 2 2 3 2 22 2" xfId="9347" xr:uid="{00000000-0005-0000-0000-00006D090000}"/>
    <cellStyle name="Calculation 2 2 3 2 22 3" xfId="13596" xr:uid="{00000000-0005-0000-0000-00006E090000}"/>
    <cellStyle name="Calculation 2 2 3 2 22 4" xfId="17845" xr:uid="{00000000-0005-0000-0000-00006F090000}"/>
    <cellStyle name="Calculation 2 2 3 2 22 5" xfId="26232" xr:uid="{00000000-0005-0000-0000-000070090000}"/>
    <cellStyle name="Calculation 2 2 3 2 22 6" xfId="56464" xr:uid="{00000000-0005-0000-0000-000071090000}"/>
    <cellStyle name="Calculation 2 2 3 2 23" xfId="5205" xr:uid="{00000000-0005-0000-0000-000072090000}"/>
    <cellStyle name="Calculation 2 2 3 2 23 2" xfId="9457" xr:uid="{00000000-0005-0000-0000-000073090000}"/>
    <cellStyle name="Calculation 2 2 3 2 23 3" xfId="13706" xr:uid="{00000000-0005-0000-0000-000074090000}"/>
    <cellStyle name="Calculation 2 2 3 2 23 4" xfId="17955" xr:uid="{00000000-0005-0000-0000-000075090000}"/>
    <cellStyle name="Calculation 2 2 3 2 23 5" xfId="26577" xr:uid="{00000000-0005-0000-0000-000076090000}"/>
    <cellStyle name="Calculation 2 2 3 2 23 6" xfId="56715" xr:uid="{00000000-0005-0000-0000-000077090000}"/>
    <cellStyle name="Calculation 2 2 3 2 24" xfId="5317" xr:uid="{00000000-0005-0000-0000-000078090000}"/>
    <cellStyle name="Calculation 2 2 3 2 24 2" xfId="9569" xr:uid="{00000000-0005-0000-0000-000079090000}"/>
    <cellStyle name="Calculation 2 2 3 2 24 3" xfId="13818" xr:uid="{00000000-0005-0000-0000-00007A090000}"/>
    <cellStyle name="Calculation 2 2 3 2 24 4" xfId="18067" xr:uid="{00000000-0005-0000-0000-00007B090000}"/>
    <cellStyle name="Calculation 2 2 3 2 24 5" xfId="25125" xr:uid="{00000000-0005-0000-0000-00007C090000}"/>
    <cellStyle name="Calculation 2 2 3 2 24 6" xfId="56874" xr:uid="{00000000-0005-0000-0000-00007D090000}"/>
    <cellStyle name="Calculation 2 2 3 2 25" xfId="5468" xr:uid="{00000000-0005-0000-0000-00007E090000}"/>
    <cellStyle name="Calculation 2 2 3 2 25 2" xfId="9720" xr:uid="{00000000-0005-0000-0000-00007F090000}"/>
    <cellStyle name="Calculation 2 2 3 2 25 3" xfId="13969" xr:uid="{00000000-0005-0000-0000-000080090000}"/>
    <cellStyle name="Calculation 2 2 3 2 25 4" xfId="18218" xr:uid="{00000000-0005-0000-0000-000081090000}"/>
    <cellStyle name="Calculation 2 2 3 2 25 5" xfId="27123" xr:uid="{00000000-0005-0000-0000-000082090000}"/>
    <cellStyle name="Calculation 2 2 3 2 25 6" xfId="57024" xr:uid="{00000000-0005-0000-0000-000083090000}"/>
    <cellStyle name="Calculation 2 2 3 2 26" xfId="5623" xr:uid="{00000000-0005-0000-0000-000084090000}"/>
    <cellStyle name="Calculation 2 2 3 2 26 2" xfId="9875" xr:uid="{00000000-0005-0000-0000-000085090000}"/>
    <cellStyle name="Calculation 2 2 3 2 26 3" xfId="14124" xr:uid="{00000000-0005-0000-0000-000086090000}"/>
    <cellStyle name="Calculation 2 2 3 2 26 4" xfId="18373" xr:uid="{00000000-0005-0000-0000-000087090000}"/>
    <cellStyle name="Calculation 2 2 3 2 26 5" xfId="27285" xr:uid="{00000000-0005-0000-0000-000088090000}"/>
    <cellStyle name="Calculation 2 2 3 2 26 6" xfId="56784" xr:uid="{00000000-0005-0000-0000-000089090000}"/>
    <cellStyle name="Calculation 2 2 3 2 27" xfId="1623" xr:uid="{00000000-0005-0000-0000-00008A090000}"/>
    <cellStyle name="Calculation 2 2 3 2 27 2" xfId="27628" xr:uid="{00000000-0005-0000-0000-00008B090000}"/>
    <cellStyle name="Calculation 2 2 3 2 27 3" xfId="57292" xr:uid="{00000000-0005-0000-0000-00008C090000}"/>
    <cellStyle name="Calculation 2 2 3 2 28" xfId="5875" xr:uid="{00000000-0005-0000-0000-00008D090000}"/>
    <cellStyle name="Calculation 2 2 3 2 28 2" xfId="27969" xr:uid="{00000000-0005-0000-0000-00008E090000}"/>
    <cellStyle name="Calculation 2 2 3 2 28 3" xfId="57441" xr:uid="{00000000-0005-0000-0000-00008F090000}"/>
    <cellStyle name="Calculation 2 2 3 2 29" xfId="10124" xr:uid="{00000000-0005-0000-0000-000090090000}"/>
    <cellStyle name="Calculation 2 2 3 2 29 2" xfId="28310" xr:uid="{00000000-0005-0000-0000-000091090000}"/>
    <cellStyle name="Calculation 2 2 3 2 29 3" xfId="57591" xr:uid="{00000000-0005-0000-0000-000092090000}"/>
    <cellStyle name="Calculation 2 2 3 2 3" xfId="2230" xr:uid="{00000000-0005-0000-0000-000093090000}"/>
    <cellStyle name="Calculation 2 2 3 2 3 2" xfId="6482" xr:uid="{00000000-0005-0000-0000-000094090000}"/>
    <cellStyle name="Calculation 2 2 3 2 3 3" xfId="10731" xr:uid="{00000000-0005-0000-0000-000095090000}"/>
    <cellStyle name="Calculation 2 2 3 2 3 4" xfId="14980" xr:uid="{00000000-0005-0000-0000-000096090000}"/>
    <cellStyle name="Calculation 2 2 3 2 3 5" xfId="18891" xr:uid="{00000000-0005-0000-0000-000097090000}"/>
    <cellStyle name="Calculation 2 2 3 2 3 6" xfId="53676" xr:uid="{00000000-0005-0000-0000-000098090000}"/>
    <cellStyle name="Calculation 2 2 3 2 30" xfId="14374" xr:uid="{00000000-0005-0000-0000-000099090000}"/>
    <cellStyle name="Calculation 2 2 3 2 30 2" xfId="28651" xr:uid="{00000000-0005-0000-0000-00009A090000}"/>
    <cellStyle name="Calculation 2 2 3 2 31" xfId="18525" xr:uid="{00000000-0005-0000-0000-00009B090000}"/>
    <cellStyle name="Calculation 2 2 3 2 31 2" xfId="28992" xr:uid="{00000000-0005-0000-0000-00009C090000}"/>
    <cellStyle name="Calculation 2 2 3 2 32" xfId="29361" xr:uid="{00000000-0005-0000-0000-00009D090000}"/>
    <cellStyle name="Calculation 2 2 3 2 33" xfId="30975" xr:uid="{00000000-0005-0000-0000-00009E090000}"/>
    <cellStyle name="Calculation 2 2 3 2 34" xfId="31490" xr:uid="{00000000-0005-0000-0000-00009F090000}"/>
    <cellStyle name="Calculation 2 2 3 2 35" xfId="31830" xr:uid="{00000000-0005-0000-0000-0000A0090000}"/>
    <cellStyle name="Calculation 2 2 3 2 36" xfId="32052" xr:uid="{00000000-0005-0000-0000-0000A1090000}"/>
    <cellStyle name="Calculation 2 2 3 2 37" xfId="32393" xr:uid="{00000000-0005-0000-0000-0000A2090000}"/>
    <cellStyle name="Calculation 2 2 3 2 38" xfId="32734" xr:uid="{00000000-0005-0000-0000-0000A3090000}"/>
    <cellStyle name="Calculation 2 2 3 2 39" xfId="33037" xr:uid="{00000000-0005-0000-0000-0000A4090000}"/>
    <cellStyle name="Calculation 2 2 3 2 4" xfId="2380" xr:uid="{00000000-0005-0000-0000-0000A5090000}"/>
    <cellStyle name="Calculation 2 2 3 2 4 2" xfId="6632" xr:uid="{00000000-0005-0000-0000-0000A6090000}"/>
    <cellStyle name="Calculation 2 2 3 2 4 3" xfId="10881" xr:uid="{00000000-0005-0000-0000-0000A7090000}"/>
    <cellStyle name="Calculation 2 2 3 2 4 4" xfId="15130" xr:uid="{00000000-0005-0000-0000-0000A8090000}"/>
    <cellStyle name="Calculation 2 2 3 2 4 5" xfId="20048" xr:uid="{00000000-0005-0000-0000-0000A9090000}"/>
    <cellStyle name="Calculation 2 2 3 2 4 6" xfId="53798" xr:uid="{00000000-0005-0000-0000-0000AA090000}"/>
    <cellStyle name="Calculation 2 2 3 2 40" xfId="33644" xr:uid="{00000000-0005-0000-0000-0000AB090000}"/>
    <cellStyle name="Calculation 2 2 3 2 41" xfId="33458" xr:uid="{00000000-0005-0000-0000-0000AC090000}"/>
    <cellStyle name="Calculation 2 2 3 2 42" xfId="34437" xr:uid="{00000000-0005-0000-0000-0000AD090000}"/>
    <cellStyle name="Calculation 2 2 3 2 43" xfId="34783" xr:uid="{00000000-0005-0000-0000-0000AE090000}"/>
    <cellStyle name="Calculation 2 2 3 2 44" xfId="35129" xr:uid="{00000000-0005-0000-0000-0000AF090000}"/>
    <cellStyle name="Calculation 2 2 3 2 45" xfId="35476" xr:uid="{00000000-0005-0000-0000-0000B0090000}"/>
    <cellStyle name="Calculation 2 2 3 2 46" xfId="35823" xr:uid="{00000000-0005-0000-0000-0000B1090000}"/>
    <cellStyle name="Calculation 2 2 3 2 47" xfId="36169" xr:uid="{00000000-0005-0000-0000-0000B2090000}"/>
    <cellStyle name="Calculation 2 2 3 2 48" xfId="36515" xr:uid="{00000000-0005-0000-0000-0000B3090000}"/>
    <cellStyle name="Calculation 2 2 3 2 49" xfId="36861" xr:uid="{00000000-0005-0000-0000-0000B4090000}"/>
    <cellStyle name="Calculation 2 2 3 2 5" xfId="2529" xr:uid="{00000000-0005-0000-0000-0000B5090000}"/>
    <cellStyle name="Calculation 2 2 3 2 5 2" xfId="6781" xr:uid="{00000000-0005-0000-0000-0000B6090000}"/>
    <cellStyle name="Calculation 2 2 3 2 5 3" xfId="11030" xr:uid="{00000000-0005-0000-0000-0000B7090000}"/>
    <cellStyle name="Calculation 2 2 3 2 5 4" xfId="15279" xr:uid="{00000000-0005-0000-0000-0000B8090000}"/>
    <cellStyle name="Calculation 2 2 3 2 5 5" xfId="20394" xr:uid="{00000000-0005-0000-0000-0000B9090000}"/>
    <cellStyle name="Calculation 2 2 3 2 5 6" xfId="53904" xr:uid="{00000000-0005-0000-0000-0000BA090000}"/>
    <cellStyle name="Calculation 2 2 3 2 50" xfId="37207" xr:uid="{00000000-0005-0000-0000-0000BB090000}"/>
    <cellStyle name="Calculation 2 2 3 2 51" xfId="37553" xr:uid="{00000000-0005-0000-0000-0000BC090000}"/>
    <cellStyle name="Calculation 2 2 3 2 52" xfId="37828" xr:uid="{00000000-0005-0000-0000-0000BD090000}"/>
    <cellStyle name="Calculation 2 2 3 2 53" xfId="38175" xr:uid="{00000000-0005-0000-0000-0000BE090000}"/>
    <cellStyle name="Calculation 2 2 3 2 54" xfId="38521" xr:uid="{00000000-0005-0000-0000-0000BF090000}"/>
    <cellStyle name="Calculation 2 2 3 2 55" xfId="38867" xr:uid="{00000000-0005-0000-0000-0000C0090000}"/>
    <cellStyle name="Calculation 2 2 3 2 56" xfId="39213" xr:uid="{00000000-0005-0000-0000-0000C1090000}"/>
    <cellStyle name="Calculation 2 2 3 2 57" xfId="39677" xr:uid="{00000000-0005-0000-0000-0000C2090000}"/>
    <cellStyle name="Calculation 2 2 3 2 58" xfId="39883" xr:uid="{00000000-0005-0000-0000-0000C3090000}"/>
    <cellStyle name="Calculation 2 2 3 2 59" xfId="40041" xr:uid="{00000000-0005-0000-0000-0000C4090000}"/>
    <cellStyle name="Calculation 2 2 3 2 6" xfId="2679" xr:uid="{00000000-0005-0000-0000-0000C5090000}"/>
    <cellStyle name="Calculation 2 2 3 2 6 2" xfId="6931" xr:uid="{00000000-0005-0000-0000-0000C6090000}"/>
    <cellStyle name="Calculation 2 2 3 2 6 3" xfId="11180" xr:uid="{00000000-0005-0000-0000-0000C7090000}"/>
    <cellStyle name="Calculation 2 2 3 2 6 4" xfId="15429" xr:uid="{00000000-0005-0000-0000-0000C8090000}"/>
    <cellStyle name="Calculation 2 2 3 2 6 5" xfId="19531" xr:uid="{00000000-0005-0000-0000-0000C9090000}"/>
    <cellStyle name="Calculation 2 2 3 2 6 6" xfId="54054" xr:uid="{00000000-0005-0000-0000-0000CA090000}"/>
    <cellStyle name="Calculation 2 2 3 2 60" xfId="40382" xr:uid="{00000000-0005-0000-0000-0000CB090000}"/>
    <cellStyle name="Calculation 2 2 3 2 61" xfId="40806" xr:uid="{00000000-0005-0000-0000-0000CC090000}"/>
    <cellStyle name="Calculation 2 2 3 2 62" xfId="40639" xr:uid="{00000000-0005-0000-0000-0000CD090000}"/>
    <cellStyle name="Calculation 2 2 3 2 63" xfId="40982" xr:uid="{00000000-0005-0000-0000-0000CE090000}"/>
    <cellStyle name="Calculation 2 2 3 2 64" xfId="41949" xr:uid="{00000000-0005-0000-0000-0000CF090000}"/>
    <cellStyle name="Calculation 2 2 3 2 65" xfId="42295" xr:uid="{00000000-0005-0000-0000-0000D0090000}"/>
    <cellStyle name="Calculation 2 2 3 2 66" xfId="42550" xr:uid="{00000000-0005-0000-0000-0000D1090000}"/>
    <cellStyle name="Calculation 2 2 3 2 67" xfId="42876" xr:uid="{00000000-0005-0000-0000-0000D2090000}"/>
    <cellStyle name="Calculation 2 2 3 2 68" xfId="43217" xr:uid="{00000000-0005-0000-0000-0000D3090000}"/>
    <cellStyle name="Calculation 2 2 3 2 69" xfId="43558" xr:uid="{00000000-0005-0000-0000-0000D4090000}"/>
    <cellStyle name="Calculation 2 2 3 2 7" xfId="2834" xr:uid="{00000000-0005-0000-0000-0000D5090000}"/>
    <cellStyle name="Calculation 2 2 3 2 7 2" xfId="7086" xr:uid="{00000000-0005-0000-0000-0000D6090000}"/>
    <cellStyle name="Calculation 2 2 3 2 7 3" xfId="11335" xr:uid="{00000000-0005-0000-0000-0000D7090000}"/>
    <cellStyle name="Calculation 2 2 3 2 7 4" xfId="15584" xr:uid="{00000000-0005-0000-0000-0000D8090000}"/>
    <cellStyle name="Calculation 2 2 3 2 7 5" xfId="21087" xr:uid="{00000000-0005-0000-0000-0000D9090000}"/>
    <cellStyle name="Calculation 2 2 3 2 7 6" xfId="53172" xr:uid="{00000000-0005-0000-0000-0000DA090000}"/>
    <cellStyle name="Calculation 2 2 3 2 70" xfId="44089" xr:uid="{00000000-0005-0000-0000-0000DB090000}"/>
    <cellStyle name="Calculation 2 2 3 2 71" xfId="43932" xr:uid="{00000000-0005-0000-0000-0000DC090000}"/>
    <cellStyle name="Calculation 2 2 3 2 72" xfId="44757" xr:uid="{00000000-0005-0000-0000-0000DD090000}"/>
    <cellStyle name="Calculation 2 2 3 2 73" xfId="45284" xr:uid="{00000000-0005-0000-0000-0000DE090000}"/>
    <cellStyle name="Calculation 2 2 3 2 74" xfId="45688" xr:uid="{00000000-0005-0000-0000-0000DF090000}"/>
    <cellStyle name="Calculation 2 2 3 2 75" xfId="46136" xr:uid="{00000000-0005-0000-0000-0000E0090000}"/>
    <cellStyle name="Calculation 2 2 3 2 76" xfId="45603" xr:uid="{00000000-0005-0000-0000-0000E1090000}"/>
    <cellStyle name="Calculation 2 2 3 2 77" xfId="46959" xr:uid="{00000000-0005-0000-0000-0000E2090000}"/>
    <cellStyle name="Calculation 2 2 3 2 78" xfId="47304" xr:uid="{00000000-0005-0000-0000-0000E3090000}"/>
    <cellStyle name="Calculation 2 2 3 2 79" xfId="46387" xr:uid="{00000000-0005-0000-0000-0000E4090000}"/>
    <cellStyle name="Calculation 2 2 3 2 8" xfId="2984" xr:uid="{00000000-0005-0000-0000-0000E5090000}"/>
    <cellStyle name="Calculation 2 2 3 2 8 2" xfId="7236" xr:uid="{00000000-0005-0000-0000-0000E6090000}"/>
    <cellStyle name="Calculation 2 2 3 2 8 3" xfId="11485" xr:uid="{00000000-0005-0000-0000-0000E7090000}"/>
    <cellStyle name="Calculation 2 2 3 2 8 4" xfId="15734" xr:uid="{00000000-0005-0000-0000-0000E8090000}"/>
    <cellStyle name="Calculation 2 2 3 2 8 5" xfId="21554" xr:uid="{00000000-0005-0000-0000-0000E9090000}"/>
    <cellStyle name="Calculation 2 2 3 2 8 6" xfId="54275" xr:uid="{00000000-0005-0000-0000-0000EA090000}"/>
    <cellStyle name="Calculation 2 2 3 2 80" xfId="48065" xr:uid="{00000000-0005-0000-0000-0000EB090000}"/>
    <cellStyle name="Calculation 2 2 3 2 81" xfId="48546" xr:uid="{00000000-0005-0000-0000-0000EC090000}"/>
    <cellStyle name="Calculation 2 2 3 2 82" xfId="48918" xr:uid="{00000000-0005-0000-0000-0000ED090000}"/>
    <cellStyle name="Calculation 2 2 3 2 83" xfId="49240" xr:uid="{00000000-0005-0000-0000-0000EE090000}"/>
    <cellStyle name="Calculation 2 2 3 2 84" xfId="49792" xr:uid="{00000000-0005-0000-0000-0000EF090000}"/>
    <cellStyle name="Calculation 2 2 3 2 85" xfId="49931" xr:uid="{00000000-0005-0000-0000-0000F0090000}"/>
    <cellStyle name="Calculation 2 2 3 2 86" xfId="50081" xr:uid="{00000000-0005-0000-0000-0000F1090000}"/>
    <cellStyle name="Calculation 2 2 3 2 87" xfId="50230" xr:uid="{00000000-0005-0000-0000-0000F2090000}"/>
    <cellStyle name="Calculation 2 2 3 2 88" xfId="50380" xr:uid="{00000000-0005-0000-0000-0000F3090000}"/>
    <cellStyle name="Calculation 2 2 3 2 89" xfId="50529" xr:uid="{00000000-0005-0000-0000-0000F4090000}"/>
    <cellStyle name="Calculation 2 2 3 2 9" xfId="3134" xr:uid="{00000000-0005-0000-0000-0000F5090000}"/>
    <cellStyle name="Calculation 2 2 3 2 9 2" xfId="7386" xr:uid="{00000000-0005-0000-0000-0000F6090000}"/>
    <cellStyle name="Calculation 2 2 3 2 9 3" xfId="11635" xr:uid="{00000000-0005-0000-0000-0000F7090000}"/>
    <cellStyle name="Calculation 2 2 3 2 9 4" xfId="15884" xr:uid="{00000000-0005-0000-0000-0000F8090000}"/>
    <cellStyle name="Calculation 2 2 3 2 9 5" xfId="21341" xr:uid="{00000000-0005-0000-0000-0000F9090000}"/>
    <cellStyle name="Calculation 2 2 3 2 9 6" xfId="54425" xr:uid="{00000000-0005-0000-0000-0000FA090000}"/>
    <cellStyle name="Calculation 2 2 3 2 90" xfId="50678" xr:uid="{00000000-0005-0000-0000-0000FB090000}"/>
    <cellStyle name="Calculation 2 2 3 2 91" xfId="50828" xr:uid="{00000000-0005-0000-0000-0000FC090000}"/>
    <cellStyle name="Calculation 2 2 3 2 92" xfId="50977" xr:uid="{00000000-0005-0000-0000-0000FD090000}"/>
    <cellStyle name="Calculation 2 2 3 2 93" xfId="51142" xr:uid="{00000000-0005-0000-0000-0000FE090000}"/>
    <cellStyle name="Calculation 2 2 3 2 94" xfId="51298" xr:uid="{00000000-0005-0000-0000-0000FF090000}"/>
    <cellStyle name="Calculation 2 2 3 2 95" xfId="51448" xr:uid="{00000000-0005-0000-0000-0000000A0000}"/>
    <cellStyle name="Calculation 2 2 3 2 96" xfId="51598" xr:uid="{00000000-0005-0000-0000-0000010A0000}"/>
    <cellStyle name="Calculation 2 2 3 2 97" xfId="51748" xr:uid="{00000000-0005-0000-0000-0000020A0000}"/>
    <cellStyle name="Calculation 2 2 3 2 98" xfId="51903" xr:uid="{00000000-0005-0000-0000-0000030A0000}"/>
    <cellStyle name="Calculation 2 2 3 2 99" xfId="52058" xr:uid="{00000000-0005-0000-0000-0000040A0000}"/>
    <cellStyle name="Calculation 2 2 3 20" xfId="3229" xr:uid="{00000000-0005-0000-0000-0000050A0000}"/>
    <cellStyle name="Calculation 2 2 3 20 2" xfId="7481" xr:uid="{00000000-0005-0000-0000-0000060A0000}"/>
    <cellStyle name="Calculation 2 2 3 20 3" xfId="11730" xr:uid="{00000000-0005-0000-0000-0000070A0000}"/>
    <cellStyle name="Calculation 2 2 3 20 4" xfId="15979" xr:uid="{00000000-0005-0000-0000-0000080A0000}"/>
    <cellStyle name="Calculation 2 2 3 20 5" xfId="23833" xr:uid="{00000000-0005-0000-0000-0000090A0000}"/>
    <cellStyle name="Calculation 2 2 3 20 6" xfId="55801" xr:uid="{00000000-0005-0000-0000-00000A0A0000}"/>
    <cellStyle name="Calculation 2 2 3 21" xfId="3378" xr:uid="{00000000-0005-0000-0000-00000B0A0000}"/>
    <cellStyle name="Calculation 2 2 3 21 2" xfId="7630" xr:uid="{00000000-0005-0000-0000-00000C0A0000}"/>
    <cellStyle name="Calculation 2 2 3 21 3" xfId="11879" xr:uid="{00000000-0005-0000-0000-00000D0A0000}"/>
    <cellStyle name="Calculation 2 2 3 21 4" xfId="16128" xr:uid="{00000000-0005-0000-0000-00000E0A0000}"/>
    <cellStyle name="Calculation 2 2 3 21 5" xfId="24183" xr:uid="{00000000-0005-0000-0000-00000F0A0000}"/>
    <cellStyle name="Calculation 2 2 3 21 6" xfId="55953" xr:uid="{00000000-0005-0000-0000-0000100A0000}"/>
    <cellStyle name="Calculation 2 2 3 22" xfId="3528" xr:uid="{00000000-0005-0000-0000-0000110A0000}"/>
    <cellStyle name="Calculation 2 2 3 22 2" xfId="7780" xr:uid="{00000000-0005-0000-0000-0000120A0000}"/>
    <cellStyle name="Calculation 2 2 3 22 3" xfId="12029" xr:uid="{00000000-0005-0000-0000-0000130A0000}"/>
    <cellStyle name="Calculation 2 2 3 22 4" xfId="16278" xr:uid="{00000000-0005-0000-0000-0000140A0000}"/>
    <cellStyle name="Calculation 2 2 3 22 5" xfId="24529" xr:uid="{00000000-0005-0000-0000-0000150A0000}"/>
    <cellStyle name="Calculation 2 2 3 22 6" xfId="56105" xr:uid="{00000000-0005-0000-0000-0000160A0000}"/>
    <cellStyle name="Calculation 2 2 3 23" xfId="3678" xr:uid="{00000000-0005-0000-0000-0000170A0000}"/>
    <cellStyle name="Calculation 2 2 3 23 2" xfId="7930" xr:uid="{00000000-0005-0000-0000-0000180A0000}"/>
    <cellStyle name="Calculation 2 2 3 23 3" xfId="12179" xr:uid="{00000000-0005-0000-0000-0000190A0000}"/>
    <cellStyle name="Calculation 2 2 3 23 4" xfId="16428" xr:uid="{00000000-0005-0000-0000-00001A0A0000}"/>
    <cellStyle name="Calculation 2 2 3 23 5" xfId="22802" xr:uid="{00000000-0005-0000-0000-00001B0A0000}"/>
    <cellStyle name="Calculation 2 2 3 23 6" xfId="56254" xr:uid="{00000000-0005-0000-0000-00001C0A0000}"/>
    <cellStyle name="Calculation 2 2 3 24" xfId="3827" xr:uid="{00000000-0005-0000-0000-00001D0A0000}"/>
    <cellStyle name="Calculation 2 2 3 24 2" xfId="8079" xr:uid="{00000000-0005-0000-0000-00001E0A0000}"/>
    <cellStyle name="Calculation 2 2 3 24 3" xfId="12328" xr:uid="{00000000-0005-0000-0000-00001F0A0000}"/>
    <cellStyle name="Calculation 2 2 3 24 4" xfId="16577" xr:uid="{00000000-0005-0000-0000-0000200A0000}"/>
    <cellStyle name="Calculation 2 2 3 24 5" xfId="23771" xr:uid="{00000000-0005-0000-0000-0000210A0000}"/>
    <cellStyle name="Calculation 2 2 3 24 6" xfId="56410" xr:uid="{00000000-0005-0000-0000-0000220A0000}"/>
    <cellStyle name="Calculation 2 2 3 25" xfId="3976" xr:uid="{00000000-0005-0000-0000-0000230A0000}"/>
    <cellStyle name="Calculation 2 2 3 25 2" xfId="8228" xr:uid="{00000000-0005-0000-0000-0000240A0000}"/>
    <cellStyle name="Calculation 2 2 3 25 3" xfId="12477" xr:uid="{00000000-0005-0000-0000-0000250A0000}"/>
    <cellStyle name="Calculation 2 2 3 25 4" xfId="16726" xr:uid="{00000000-0005-0000-0000-0000260A0000}"/>
    <cellStyle name="Calculation 2 2 3 25 5" xfId="25490" xr:uid="{00000000-0005-0000-0000-0000270A0000}"/>
    <cellStyle name="Calculation 2 2 3 25 6" xfId="56560" xr:uid="{00000000-0005-0000-0000-0000280A0000}"/>
    <cellStyle name="Calculation 2 2 3 26" xfId="4176" xr:uid="{00000000-0005-0000-0000-0000290A0000}"/>
    <cellStyle name="Calculation 2 2 3 26 2" xfId="8428" xr:uid="{00000000-0005-0000-0000-00002A0A0000}"/>
    <cellStyle name="Calculation 2 2 3 26 3" xfId="12677" xr:uid="{00000000-0005-0000-0000-00002B0A0000}"/>
    <cellStyle name="Calculation 2 2 3 26 4" xfId="16926" xr:uid="{00000000-0005-0000-0000-00002C0A0000}"/>
    <cellStyle name="Calculation 2 2 3 26 5" xfId="25836" xr:uid="{00000000-0005-0000-0000-00002D0A0000}"/>
    <cellStyle name="Calculation 2 2 3 26 6" xfId="56607" xr:uid="{00000000-0005-0000-0000-00002E0A0000}"/>
    <cellStyle name="Calculation 2 2 3 27" xfId="4327" xr:uid="{00000000-0005-0000-0000-00002F0A0000}"/>
    <cellStyle name="Calculation 2 2 3 27 2" xfId="8579" xr:uid="{00000000-0005-0000-0000-0000300A0000}"/>
    <cellStyle name="Calculation 2 2 3 27 3" xfId="12828" xr:uid="{00000000-0005-0000-0000-0000310A0000}"/>
    <cellStyle name="Calculation 2 2 3 27 4" xfId="17077" xr:uid="{00000000-0005-0000-0000-0000320A0000}"/>
    <cellStyle name="Calculation 2 2 3 27 5" xfId="26182" xr:uid="{00000000-0005-0000-0000-0000330A0000}"/>
    <cellStyle name="Calculation 2 2 3 27 6" xfId="56661" xr:uid="{00000000-0005-0000-0000-0000340A0000}"/>
    <cellStyle name="Calculation 2 2 3 28" xfId="4132" xr:uid="{00000000-0005-0000-0000-0000350A0000}"/>
    <cellStyle name="Calculation 2 2 3 28 2" xfId="8384" xr:uid="{00000000-0005-0000-0000-0000360A0000}"/>
    <cellStyle name="Calculation 2 2 3 28 3" xfId="12633" xr:uid="{00000000-0005-0000-0000-0000370A0000}"/>
    <cellStyle name="Calculation 2 2 3 28 4" xfId="16882" xr:uid="{00000000-0005-0000-0000-0000380A0000}"/>
    <cellStyle name="Calculation 2 2 3 28 5" xfId="26527" xr:uid="{00000000-0005-0000-0000-0000390A0000}"/>
    <cellStyle name="Calculation 2 2 3 28 6" xfId="56820" xr:uid="{00000000-0005-0000-0000-00003A0A0000}"/>
    <cellStyle name="Calculation 2 2 3 29" xfId="4699" xr:uid="{00000000-0005-0000-0000-00003B0A0000}"/>
    <cellStyle name="Calculation 2 2 3 29 2" xfId="8951" xr:uid="{00000000-0005-0000-0000-00003C0A0000}"/>
    <cellStyle name="Calculation 2 2 3 29 3" xfId="13200" xr:uid="{00000000-0005-0000-0000-00003D0A0000}"/>
    <cellStyle name="Calculation 2 2 3 29 4" xfId="17449" xr:uid="{00000000-0005-0000-0000-00003E0A0000}"/>
    <cellStyle name="Calculation 2 2 3 29 5" xfId="25123" xr:uid="{00000000-0005-0000-0000-00003F0A0000}"/>
    <cellStyle name="Calculation 2 2 3 29 6" xfId="56970" xr:uid="{00000000-0005-0000-0000-0000400A0000}"/>
    <cellStyle name="Calculation 2 2 3 3" xfId="1671" xr:uid="{00000000-0005-0000-0000-0000410A0000}"/>
    <cellStyle name="Calculation 2 2 3 3 10" xfId="3331" xr:uid="{00000000-0005-0000-0000-0000420A0000}"/>
    <cellStyle name="Calculation 2 2 3 3 10 2" xfId="7583" xr:uid="{00000000-0005-0000-0000-0000430A0000}"/>
    <cellStyle name="Calculation 2 2 3 3 10 3" xfId="11832" xr:uid="{00000000-0005-0000-0000-0000440A0000}"/>
    <cellStyle name="Calculation 2 2 3 3 10 4" xfId="16081" xr:uid="{00000000-0005-0000-0000-0000450A0000}"/>
    <cellStyle name="Calculation 2 2 3 3 10 5" xfId="22270" xr:uid="{00000000-0005-0000-0000-0000460A0000}"/>
    <cellStyle name="Calculation 2 2 3 3 10 6" xfId="54623" xr:uid="{00000000-0005-0000-0000-0000470A0000}"/>
    <cellStyle name="Calculation 2 2 3 3 100" xfId="52256" xr:uid="{00000000-0005-0000-0000-0000480A0000}"/>
    <cellStyle name="Calculation 2 2 3 3 101" xfId="52509" xr:uid="{00000000-0005-0000-0000-0000490A0000}"/>
    <cellStyle name="Calculation 2 2 3 3 102" xfId="52659" xr:uid="{00000000-0005-0000-0000-00004A0A0000}"/>
    <cellStyle name="Calculation 2 2 3 3 103" xfId="52808" xr:uid="{00000000-0005-0000-0000-00004B0A0000}"/>
    <cellStyle name="Calculation 2 2 3 3 104" xfId="52958" xr:uid="{00000000-0005-0000-0000-00004C0A0000}"/>
    <cellStyle name="Calculation 2 2 3 3 105" xfId="53420" xr:uid="{00000000-0005-0000-0000-00004D0A0000}"/>
    <cellStyle name="Calculation 2 2 3 3 11" xfId="3480" xr:uid="{00000000-0005-0000-0000-00004E0A0000}"/>
    <cellStyle name="Calculation 2 2 3 3 11 2" xfId="7732" xr:uid="{00000000-0005-0000-0000-00004F0A0000}"/>
    <cellStyle name="Calculation 2 2 3 3 11 3" xfId="11981" xr:uid="{00000000-0005-0000-0000-0000500A0000}"/>
    <cellStyle name="Calculation 2 2 3 3 11 4" xfId="16230" xr:uid="{00000000-0005-0000-0000-0000510A0000}"/>
    <cellStyle name="Calculation 2 2 3 3 11 5" xfId="22616" xr:uid="{00000000-0005-0000-0000-0000520A0000}"/>
    <cellStyle name="Calculation 2 2 3 3 11 6" xfId="54772" xr:uid="{00000000-0005-0000-0000-0000530A0000}"/>
    <cellStyle name="Calculation 2 2 3 3 12" xfId="3630" xr:uid="{00000000-0005-0000-0000-0000540A0000}"/>
    <cellStyle name="Calculation 2 2 3 3 12 2" xfId="7882" xr:uid="{00000000-0005-0000-0000-0000550A0000}"/>
    <cellStyle name="Calculation 2 2 3 3 12 3" xfId="12131" xr:uid="{00000000-0005-0000-0000-0000560A0000}"/>
    <cellStyle name="Calculation 2 2 3 3 12 4" xfId="16380" xr:uid="{00000000-0005-0000-0000-0000570A0000}"/>
    <cellStyle name="Calculation 2 2 3 3 12 5" xfId="22962" xr:uid="{00000000-0005-0000-0000-0000580A0000}"/>
    <cellStyle name="Calculation 2 2 3 3 12 6" xfId="54927" xr:uid="{00000000-0005-0000-0000-0000590A0000}"/>
    <cellStyle name="Calculation 2 2 3 3 13" xfId="3780" xr:uid="{00000000-0005-0000-0000-00005A0A0000}"/>
    <cellStyle name="Calculation 2 2 3 3 13 2" xfId="8032" xr:uid="{00000000-0005-0000-0000-00005B0A0000}"/>
    <cellStyle name="Calculation 2 2 3 3 13 3" xfId="12281" xr:uid="{00000000-0005-0000-0000-00005C0A0000}"/>
    <cellStyle name="Calculation 2 2 3 3 13 4" xfId="16530" xr:uid="{00000000-0005-0000-0000-00005D0A0000}"/>
    <cellStyle name="Calculation 2 2 3 3 13 5" xfId="23309" xr:uid="{00000000-0005-0000-0000-00005E0A0000}"/>
    <cellStyle name="Calculation 2 2 3 3 13 6" xfId="55082" xr:uid="{00000000-0005-0000-0000-00005F0A0000}"/>
    <cellStyle name="Calculation 2 2 3 3 14" xfId="3929" xr:uid="{00000000-0005-0000-0000-0000600A0000}"/>
    <cellStyle name="Calculation 2 2 3 3 14 2" xfId="8181" xr:uid="{00000000-0005-0000-0000-0000610A0000}"/>
    <cellStyle name="Calculation 2 2 3 3 14 3" xfId="12430" xr:uid="{00000000-0005-0000-0000-0000620A0000}"/>
    <cellStyle name="Calculation 2 2 3 3 14 4" xfId="16679" xr:uid="{00000000-0005-0000-0000-0000630A0000}"/>
    <cellStyle name="Calculation 2 2 3 3 14 5" xfId="23584" xr:uid="{00000000-0005-0000-0000-0000640A0000}"/>
    <cellStyle name="Calculation 2 2 3 3 14 6" xfId="55233" xr:uid="{00000000-0005-0000-0000-0000650A0000}"/>
    <cellStyle name="Calculation 2 2 3 3 15" xfId="4078" xr:uid="{00000000-0005-0000-0000-0000660A0000}"/>
    <cellStyle name="Calculation 2 2 3 3 15 2" xfId="8330" xr:uid="{00000000-0005-0000-0000-0000670A0000}"/>
    <cellStyle name="Calculation 2 2 3 3 15 3" xfId="12579" xr:uid="{00000000-0005-0000-0000-0000680A0000}"/>
    <cellStyle name="Calculation 2 2 3 3 15 4" xfId="16828" xr:uid="{00000000-0005-0000-0000-0000690A0000}"/>
    <cellStyle name="Calculation 2 2 3 3 15 5" xfId="23930" xr:uid="{00000000-0005-0000-0000-00006A0A0000}"/>
    <cellStyle name="Calculation 2 2 3 3 15 6" xfId="55382" xr:uid="{00000000-0005-0000-0000-00006B0A0000}"/>
    <cellStyle name="Calculation 2 2 3 3 16" xfId="4278" xr:uid="{00000000-0005-0000-0000-00006C0A0000}"/>
    <cellStyle name="Calculation 2 2 3 3 16 2" xfId="8530" xr:uid="{00000000-0005-0000-0000-00006D0A0000}"/>
    <cellStyle name="Calculation 2 2 3 3 16 3" xfId="12779" xr:uid="{00000000-0005-0000-0000-00006E0A0000}"/>
    <cellStyle name="Calculation 2 2 3 3 16 4" xfId="17028" xr:uid="{00000000-0005-0000-0000-00006F0A0000}"/>
    <cellStyle name="Calculation 2 2 3 3 16 5" xfId="24280" xr:uid="{00000000-0005-0000-0000-0000700A0000}"/>
    <cellStyle name="Calculation 2 2 3 3 16 6" xfId="55532" xr:uid="{00000000-0005-0000-0000-0000710A0000}"/>
    <cellStyle name="Calculation 2 2 3 3 17" xfId="4429" xr:uid="{00000000-0005-0000-0000-0000720A0000}"/>
    <cellStyle name="Calculation 2 2 3 3 17 2" xfId="8681" xr:uid="{00000000-0005-0000-0000-0000730A0000}"/>
    <cellStyle name="Calculation 2 2 3 3 17 3" xfId="12930" xr:uid="{00000000-0005-0000-0000-0000740A0000}"/>
    <cellStyle name="Calculation 2 2 3 3 17 4" xfId="17179" xr:uid="{00000000-0005-0000-0000-0000750A0000}"/>
    <cellStyle name="Calculation 2 2 3 3 17 5" xfId="24626" xr:uid="{00000000-0005-0000-0000-0000760A0000}"/>
    <cellStyle name="Calculation 2 2 3 3 17 6" xfId="55681" xr:uid="{00000000-0005-0000-0000-0000770A0000}"/>
    <cellStyle name="Calculation 2 2 3 3 18" xfId="4532" xr:uid="{00000000-0005-0000-0000-0000780A0000}"/>
    <cellStyle name="Calculation 2 2 3 3 18 2" xfId="8784" xr:uid="{00000000-0005-0000-0000-0000790A0000}"/>
    <cellStyle name="Calculation 2 2 3 3 18 3" xfId="13033" xr:uid="{00000000-0005-0000-0000-00007A0A0000}"/>
    <cellStyle name="Calculation 2 2 3 3 18 4" xfId="17282" xr:uid="{00000000-0005-0000-0000-00007B0A0000}"/>
    <cellStyle name="Calculation 2 2 3 3 18 5" xfId="24901" xr:uid="{00000000-0005-0000-0000-00007C0A0000}"/>
    <cellStyle name="Calculation 2 2 3 3 18 6" xfId="55903" xr:uid="{00000000-0005-0000-0000-00007D0A0000}"/>
    <cellStyle name="Calculation 2 2 3 3 19" xfId="4646" xr:uid="{00000000-0005-0000-0000-00007E0A0000}"/>
    <cellStyle name="Calculation 2 2 3 3 19 2" xfId="8898" xr:uid="{00000000-0005-0000-0000-00007F0A0000}"/>
    <cellStyle name="Calculation 2 2 3 3 19 3" xfId="13147" xr:uid="{00000000-0005-0000-0000-0000800A0000}"/>
    <cellStyle name="Calculation 2 2 3 3 19 4" xfId="17396" xr:uid="{00000000-0005-0000-0000-0000810A0000}"/>
    <cellStyle name="Calculation 2 2 3 3 19 5" xfId="25315" xr:uid="{00000000-0005-0000-0000-0000820A0000}"/>
    <cellStyle name="Calculation 2 2 3 3 19 6" xfId="56055" xr:uid="{00000000-0005-0000-0000-0000830A0000}"/>
    <cellStyle name="Calculation 2 2 3 3 2" xfId="2126" xr:uid="{00000000-0005-0000-0000-0000840A0000}"/>
    <cellStyle name="Calculation 2 2 3 3 2 2" xfId="6378" xr:uid="{00000000-0005-0000-0000-0000850A0000}"/>
    <cellStyle name="Calculation 2 2 3 3 2 3" xfId="10627" xr:uid="{00000000-0005-0000-0000-0000860A0000}"/>
    <cellStyle name="Calculation 2 2 3 3 2 4" xfId="14876" xr:uid="{00000000-0005-0000-0000-0000870A0000}"/>
    <cellStyle name="Calculation 2 2 3 3 2 5" xfId="19307" xr:uid="{00000000-0005-0000-0000-0000880A0000}"/>
    <cellStyle name="Calculation 2 2 3 3 2 6" xfId="53575" xr:uid="{00000000-0005-0000-0000-0000890A0000}"/>
    <cellStyle name="Calculation 2 2 3 3 20" xfId="4801" xr:uid="{00000000-0005-0000-0000-00008A0A0000}"/>
    <cellStyle name="Calculation 2 2 3 3 20 2" xfId="9053" xr:uid="{00000000-0005-0000-0000-00008B0A0000}"/>
    <cellStyle name="Calculation 2 2 3 3 20 3" xfId="13302" xr:uid="{00000000-0005-0000-0000-00008C0A0000}"/>
    <cellStyle name="Calculation 2 2 3 3 20 4" xfId="17551" xr:uid="{00000000-0005-0000-0000-00008D0A0000}"/>
    <cellStyle name="Calculation 2 2 3 3 20 5" xfId="25587" xr:uid="{00000000-0005-0000-0000-00008E0A0000}"/>
    <cellStyle name="Calculation 2 2 3 3 20 6" xfId="56207" xr:uid="{00000000-0005-0000-0000-00008F0A0000}"/>
    <cellStyle name="Calculation 2 2 3 3 21" xfId="4951" xr:uid="{00000000-0005-0000-0000-0000900A0000}"/>
    <cellStyle name="Calculation 2 2 3 3 21 2" xfId="9203" xr:uid="{00000000-0005-0000-0000-0000910A0000}"/>
    <cellStyle name="Calculation 2 2 3 3 21 3" xfId="13452" xr:uid="{00000000-0005-0000-0000-0000920A0000}"/>
    <cellStyle name="Calculation 2 2 3 3 21 4" xfId="17701" xr:uid="{00000000-0005-0000-0000-0000930A0000}"/>
    <cellStyle name="Calculation 2 2 3 3 21 5" xfId="25933" xr:uid="{00000000-0005-0000-0000-0000940A0000}"/>
    <cellStyle name="Calculation 2 2 3 3 21 6" xfId="56356" xr:uid="{00000000-0005-0000-0000-0000950A0000}"/>
    <cellStyle name="Calculation 2 2 3 3 22" xfId="5143" xr:uid="{00000000-0005-0000-0000-0000960A0000}"/>
    <cellStyle name="Calculation 2 2 3 3 22 2" xfId="9395" xr:uid="{00000000-0005-0000-0000-0000970A0000}"/>
    <cellStyle name="Calculation 2 2 3 3 22 3" xfId="13644" xr:uid="{00000000-0005-0000-0000-0000980A0000}"/>
    <cellStyle name="Calculation 2 2 3 3 22 4" xfId="17893" xr:uid="{00000000-0005-0000-0000-0000990A0000}"/>
    <cellStyle name="Calculation 2 2 3 3 22 5" xfId="26279" xr:uid="{00000000-0005-0000-0000-00009A0A0000}"/>
    <cellStyle name="Calculation 2 2 3 3 22 6" xfId="56512" xr:uid="{00000000-0005-0000-0000-00009B0A0000}"/>
    <cellStyle name="Calculation 2 2 3 3 23" xfId="5253" xr:uid="{00000000-0005-0000-0000-00009C0A0000}"/>
    <cellStyle name="Calculation 2 2 3 3 23 2" xfId="9505" xr:uid="{00000000-0005-0000-0000-00009D0A0000}"/>
    <cellStyle name="Calculation 2 2 3 3 23 3" xfId="13754" xr:uid="{00000000-0005-0000-0000-00009E0A0000}"/>
    <cellStyle name="Calculation 2 2 3 3 23 4" xfId="18003" xr:uid="{00000000-0005-0000-0000-00009F0A0000}"/>
    <cellStyle name="Calculation 2 2 3 3 23 5" xfId="26624" xr:uid="{00000000-0005-0000-0000-0000A00A0000}"/>
    <cellStyle name="Calculation 2 2 3 3 23 6" xfId="56763" xr:uid="{00000000-0005-0000-0000-0000A10A0000}"/>
    <cellStyle name="Calculation 2 2 3 3 24" xfId="5365" xr:uid="{00000000-0005-0000-0000-0000A20A0000}"/>
    <cellStyle name="Calculation 2 2 3 3 24 2" xfId="9617" xr:uid="{00000000-0005-0000-0000-0000A30A0000}"/>
    <cellStyle name="Calculation 2 2 3 3 24 3" xfId="13866" xr:uid="{00000000-0005-0000-0000-0000A40A0000}"/>
    <cellStyle name="Calculation 2 2 3 3 24 4" xfId="18115" xr:uid="{00000000-0005-0000-0000-0000A50A0000}"/>
    <cellStyle name="Calculation 2 2 3 3 24 5" xfId="26824" xr:uid="{00000000-0005-0000-0000-0000A60A0000}"/>
    <cellStyle name="Calculation 2 2 3 3 24 6" xfId="56922" xr:uid="{00000000-0005-0000-0000-0000A70A0000}"/>
    <cellStyle name="Calculation 2 2 3 3 25" xfId="5516" xr:uid="{00000000-0005-0000-0000-0000A80A0000}"/>
    <cellStyle name="Calculation 2 2 3 3 25 2" xfId="9768" xr:uid="{00000000-0005-0000-0000-0000A90A0000}"/>
    <cellStyle name="Calculation 2 2 3 3 25 3" xfId="14017" xr:uid="{00000000-0005-0000-0000-0000AA0A0000}"/>
    <cellStyle name="Calculation 2 2 3 3 25 4" xfId="18266" xr:uid="{00000000-0005-0000-0000-0000AB0A0000}"/>
    <cellStyle name="Calculation 2 2 3 3 25 5" xfId="27120" xr:uid="{00000000-0005-0000-0000-0000AC0A0000}"/>
    <cellStyle name="Calculation 2 2 3 3 25 6" xfId="57072" xr:uid="{00000000-0005-0000-0000-0000AD0A0000}"/>
    <cellStyle name="Calculation 2 2 3 3 26" xfId="5671" xr:uid="{00000000-0005-0000-0000-0000AE0A0000}"/>
    <cellStyle name="Calculation 2 2 3 3 26 2" xfId="9923" xr:uid="{00000000-0005-0000-0000-0000AF0A0000}"/>
    <cellStyle name="Calculation 2 2 3 3 26 3" xfId="14172" xr:uid="{00000000-0005-0000-0000-0000B00A0000}"/>
    <cellStyle name="Calculation 2 2 3 3 26 4" xfId="18421" xr:uid="{00000000-0005-0000-0000-0000B10A0000}"/>
    <cellStyle name="Calculation 2 2 3 3 26 5" xfId="27332" xr:uid="{00000000-0005-0000-0000-0000B20A0000}"/>
    <cellStyle name="Calculation 2 2 3 3 26 6" xfId="57190" xr:uid="{00000000-0005-0000-0000-0000B30A0000}"/>
    <cellStyle name="Calculation 2 2 3 3 27" xfId="5923" xr:uid="{00000000-0005-0000-0000-0000B40A0000}"/>
    <cellStyle name="Calculation 2 2 3 3 27 2" xfId="27675" xr:uid="{00000000-0005-0000-0000-0000B50A0000}"/>
    <cellStyle name="Calculation 2 2 3 3 27 3" xfId="57340" xr:uid="{00000000-0005-0000-0000-0000B60A0000}"/>
    <cellStyle name="Calculation 2 2 3 3 28" xfId="10172" xr:uid="{00000000-0005-0000-0000-0000B70A0000}"/>
    <cellStyle name="Calculation 2 2 3 3 28 2" xfId="28016" xr:uid="{00000000-0005-0000-0000-0000B80A0000}"/>
    <cellStyle name="Calculation 2 2 3 3 28 3" xfId="57489" xr:uid="{00000000-0005-0000-0000-0000B90A0000}"/>
    <cellStyle name="Calculation 2 2 3 3 29" xfId="14422" xr:uid="{00000000-0005-0000-0000-0000BA0A0000}"/>
    <cellStyle name="Calculation 2 2 3 3 29 2" xfId="28357" xr:uid="{00000000-0005-0000-0000-0000BB0A0000}"/>
    <cellStyle name="Calculation 2 2 3 3 29 3" xfId="57639" xr:uid="{00000000-0005-0000-0000-0000BC0A0000}"/>
    <cellStyle name="Calculation 2 2 3 3 3" xfId="2278" xr:uid="{00000000-0005-0000-0000-0000BD0A0000}"/>
    <cellStyle name="Calculation 2 2 3 3 3 2" xfId="6530" xr:uid="{00000000-0005-0000-0000-0000BE0A0000}"/>
    <cellStyle name="Calculation 2 2 3 3 3 3" xfId="10779" xr:uid="{00000000-0005-0000-0000-0000BF0A0000}"/>
    <cellStyle name="Calculation 2 2 3 3 3 4" xfId="15028" xr:uid="{00000000-0005-0000-0000-0000C00A0000}"/>
    <cellStyle name="Calculation 2 2 3 3 3 5" xfId="19770" xr:uid="{00000000-0005-0000-0000-0000C10A0000}"/>
    <cellStyle name="Calculation 2 2 3 3 3 6" xfId="53724" xr:uid="{00000000-0005-0000-0000-0000C20A0000}"/>
    <cellStyle name="Calculation 2 2 3 3 30" xfId="18681" xr:uid="{00000000-0005-0000-0000-0000C30A0000}"/>
    <cellStyle name="Calculation 2 2 3 3 30 2" xfId="28698" xr:uid="{00000000-0005-0000-0000-0000C40A0000}"/>
    <cellStyle name="Calculation 2 2 3 3 31" xfId="29039" xr:uid="{00000000-0005-0000-0000-0000C50A0000}"/>
    <cellStyle name="Calculation 2 2 3 3 32" xfId="29247" xr:uid="{00000000-0005-0000-0000-0000C60A0000}"/>
    <cellStyle name="Calculation 2 2 3 3 33" xfId="31055" xr:uid="{00000000-0005-0000-0000-0000C70A0000}"/>
    <cellStyle name="Calculation 2 2 3 3 34" xfId="31537" xr:uid="{00000000-0005-0000-0000-0000C80A0000}"/>
    <cellStyle name="Calculation 2 2 3 3 35" xfId="31877" xr:uid="{00000000-0005-0000-0000-0000C90A0000}"/>
    <cellStyle name="Calculation 2 2 3 3 36" xfId="32099" xr:uid="{00000000-0005-0000-0000-0000CA0A0000}"/>
    <cellStyle name="Calculation 2 2 3 3 37" xfId="32440" xr:uid="{00000000-0005-0000-0000-0000CB0A0000}"/>
    <cellStyle name="Calculation 2 2 3 3 38" xfId="32781" xr:uid="{00000000-0005-0000-0000-0000CC0A0000}"/>
    <cellStyle name="Calculation 2 2 3 3 39" xfId="33382" xr:uid="{00000000-0005-0000-0000-0000CD0A0000}"/>
    <cellStyle name="Calculation 2 2 3 3 4" xfId="2428" xr:uid="{00000000-0005-0000-0000-0000CE0A0000}"/>
    <cellStyle name="Calculation 2 2 3 3 4 2" xfId="6680" xr:uid="{00000000-0005-0000-0000-0000CF0A0000}"/>
    <cellStyle name="Calculation 2 2 3 3 4 3" xfId="10929" xr:uid="{00000000-0005-0000-0000-0000D00A0000}"/>
    <cellStyle name="Calculation 2 2 3 3 4 4" xfId="15178" xr:uid="{00000000-0005-0000-0000-0000D10A0000}"/>
    <cellStyle name="Calculation 2 2 3 3 4 5" xfId="20095" xr:uid="{00000000-0005-0000-0000-0000D20A0000}"/>
    <cellStyle name="Calculation 2 2 3 3 4 6" xfId="53846" xr:uid="{00000000-0005-0000-0000-0000D30A0000}"/>
    <cellStyle name="Calculation 2 2 3 3 40" xfId="33691" xr:uid="{00000000-0005-0000-0000-0000D40A0000}"/>
    <cellStyle name="Calculation 2 2 3 3 41" xfId="33089" xr:uid="{00000000-0005-0000-0000-0000D50A0000}"/>
    <cellStyle name="Calculation 2 2 3 3 42" xfId="34484" xr:uid="{00000000-0005-0000-0000-0000D60A0000}"/>
    <cellStyle name="Calculation 2 2 3 3 43" xfId="34830" xr:uid="{00000000-0005-0000-0000-0000D70A0000}"/>
    <cellStyle name="Calculation 2 2 3 3 44" xfId="35176" xr:uid="{00000000-0005-0000-0000-0000D80A0000}"/>
    <cellStyle name="Calculation 2 2 3 3 45" xfId="35523" xr:uid="{00000000-0005-0000-0000-0000D90A0000}"/>
    <cellStyle name="Calculation 2 2 3 3 46" xfId="35870" xr:uid="{00000000-0005-0000-0000-0000DA0A0000}"/>
    <cellStyle name="Calculation 2 2 3 3 47" xfId="36216" xr:uid="{00000000-0005-0000-0000-0000DB0A0000}"/>
    <cellStyle name="Calculation 2 2 3 3 48" xfId="36562" xr:uid="{00000000-0005-0000-0000-0000DC0A0000}"/>
    <cellStyle name="Calculation 2 2 3 3 49" xfId="36908" xr:uid="{00000000-0005-0000-0000-0000DD0A0000}"/>
    <cellStyle name="Calculation 2 2 3 3 5" xfId="2577" xr:uid="{00000000-0005-0000-0000-0000DE0A0000}"/>
    <cellStyle name="Calculation 2 2 3 3 5 2" xfId="6829" xr:uid="{00000000-0005-0000-0000-0000DF0A0000}"/>
    <cellStyle name="Calculation 2 2 3 3 5 3" xfId="11078" xr:uid="{00000000-0005-0000-0000-0000E00A0000}"/>
    <cellStyle name="Calculation 2 2 3 3 5 4" xfId="15327" xr:uid="{00000000-0005-0000-0000-0000E10A0000}"/>
    <cellStyle name="Calculation 2 2 3 3 5 5" xfId="20441" xr:uid="{00000000-0005-0000-0000-0000E20A0000}"/>
    <cellStyle name="Calculation 2 2 3 3 5 6" xfId="53952" xr:uid="{00000000-0005-0000-0000-0000E30A0000}"/>
    <cellStyle name="Calculation 2 2 3 3 50" xfId="37254" xr:uid="{00000000-0005-0000-0000-0000E40A0000}"/>
    <cellStyle name="Calculation 2 2 3 3 51" xfId="37600" xr:uid="{00000000-0005-0000-0000-0000E50A0000}"/>
    <cellStyle name="Calculation 2 2 3 3 52" xfId="37875" xr:uid="{00000000-0005-0000-0000-0000E60A0000}"/>
    <cellStyle name="Calculation 2 2 3 3 53" xfId="38222" xr:uid="{00000000-0005-0000-0000-0000E70A0000}"/>
    <cellStyle name="Calculation 2 2 3 3 54" xfId="38568" xr:uid="{00000000-0005-0000-0000-0000E80A0000}"/>
    <cellStyle name="Calculation 2 2 3 3 55" xfId="38914" xr:uid="{00000000-0005-0000-0000-0000E90A0000}"/>
    <cellStyle name="Calculation 2 2 3 3 56" xfId="39260" xr:uid="{00000000-0005-0000-0000-0000EA0A0000}"/>
    <cellStyle name="Calculation 2 2 3 3 57" xfId="39674" xr:uid="{00000000-0005-0000-0000-0000EB0A0000}"/>
    <cellStyle name="Calculation 2 2 3 3 58" xfId="39880" xr:uid="{00000000-0005-0000-0000-0000EC0A0000}"/>
    <cellStyle name="Calculation 2 2 3 3 59" xfId="40088" xr:uid="{00000000-0005-0000-0000-0000ED0A0000}"/>
    <cellStyle name="Calculation 2 2 3 3 6" xfId="2727" xr:uid="{00000000-0005-0000-0000-0000EE0A0000}"/>
    <cellStyle name="Calculation 2 2 3 3 6 2" xfId="6979" xr:uid="{00000000-0005-0000-0000-0000EF0A0000}"/>
    <cellStyle name="Calculation 2 2 3 3 6 3" xfId="11228" xr:uid="{00000000-0005-0000-0000-0000F00A0000}"/>
    <cellStyle name="Calculation 2 2 3 3 6 4" xfId="15477" xr:uid="{00000000-0005-0000-0000-0000F10A0000}"/>
    <cellStyle name="Calculation 2 2 3 3 6 5" xfId="18804" xr:uid="{00000000-0005-0000-0000-0000F20A0000}"/>
    <cellStyle name="Calculation 2 2 3 3 6 6" xfId="54102" xr:uid="{00000000-0005-0000-0000-0000F30A0000}"/>
    <cellStyle name="Calculation 2 2 3 3 60" xfId="40429" xr:uid="{00000000-0005-0000-0000-0000F40A0000}"/>
    <cellStyle name="Calculation 2 2 3 3 61" xfId="40648" xr:uid="{00000000-0005-0000-0000-0000F50A0000}"/>
    <cellStyle name="Calculation 2 2 3 3 62" xfId="41043" xr:uid="{00000000-0005-0000-0000-0000F60A0000}"/>
    <cellStyle name="Calculation 2 2 3 3 63" xfId="41661" xr:uid="{00000000-0005-0000-0000-0000F70A0000}"/>
    <cellStyle name="Calculation 2 2 3 3 64" xfId="41996" xr:uid="{00000000-0005-0000-0000-0000F80A0000}"/>
    <cellStyle name="Calculation 2 2 3 3 65" xfId="42342" xr:uid="{00000000-0005-0000-0000-0000F90A0000}"/>
    <cellStyle name="Calculation 2 2 3 3 66" xfId="40626" xr:uid="{00000000-0005-0000-0000-0000FA0A0000}"/>
    <cellStyle name="Calculation 2 2 3 3 67" xfId="42923" xr:uid="{00000000-0005-0000-0000-0000FB0A0000}"/>
    <cellStyle name="Calculation 2 2 3 3 68" xfId="43264" xr:uid="{00000000-0005-0000-0000-0000FC0A0000}"/>
    <cellStyle name="Calculation 2 2 3 3 69" xfId="43605" xr:uid="{00000000-0005-0000-0000-0000FD0A0000}"/>
    <cellStyle name="Calculation 2 2 3 3 7" xfId="2882" xr:uid="{00000000-0005-0000-0000-0000FE0A0000}"/>
    <cellStyle name="Calculation 2 2 3 3 7 2" xfId="7134" xr:uid="{00000000-0005-0000-0000-0000FF0A0000}"/>
    <cellStyle name="Calculation 2 2 3 3 7 3" xfId="11383" xr:uid="{00000000-0005-0000-0000-0000000B0000}"/>
    <cellStyle name="Calculation 2 2 3 3 7 4" xfId="15632" xr:uid="{00000000-0005-0000-0000-0000010B0000}"/>
    <cellStyle name="Calculation 2 2 3 3 7 5" xfId="21134" xr:uid="{00000000-0005-0000-0000-0000020B0000}"/>
    <cellStyle name="Calculation 2 2 3 3 7 6" xfId="54220" xr:uid="{00000000-0005-0000-0000-0000030B0000}"/>
    <cellStyle name="Calculation 2 2 3 3 70" xfId="44136" xr:uid="{00000000-0005-0000-0000-0000040B0000}"/>
    <cellStyle name="Calculation 2 2 3 3 71" xfId="44483" xr:uid="{00000000-0005-0000-0000-0000050B0000}"/>
    <cellStyle name="Calculation 2 2 3 3 72" xfId="44804" xr:uid="{00000000-0005-0000-0000-0000060B0000}"/>
    <cellStyle name="Calculation 2 2 3 3 73" xfId="45286" xr:uid="{00000000-0005-0000-0000-0000070B0000}"/>
    <cellStyle name="Calculation 2 2 3 3 74" xfId="45817" xr:uid="{00000000-0005-0000-0000-0000080B0000}"/>
    <cellStyle name="Calculation 2 2 3 3 75" xfId="46183" xr:uid="{00000000-0005-0000-0000-0000090B0000}"/>
    <cellStyle name="Calculation 2 2 3 3 76" xfId="46661" xr:uid="{00000000-0005-0000-0000-00000A0B0000}"/>
    <cellStyle name="Calculation 2 2 3 3 77" xfId="47006" xr:uid="{00000000-0005-0000-0000-00000B0B0000}"/>
    <cellStyle name="Calculation 2 2 3 3 78" xfId="47351" xr:uid="{00000000-0005-0000-0000-00000C0B0000}"/>
    <cellStyle name="Calculation 2 2 3 3 79" xfId="47775" xr:uid="{00000000-0005-0000-0000-00000D0B0000}"/>
    <cellStyle name="Calculation 2 2 3 3 8" xfId="3032" xr:uid="{00000000-0005-0000-0000-00000E0B0000}"/>
    <cellStyle name="Calculation 2 2 3 3 8 2" xfId="7284" xr:uid="{00000000-0005-0000-0000-00000F0B0000}"/>
    <cellStyle name="Calculation 2 2 3 3 8 3" xfId="11533" xr:uid="{00000000-0005-0000-0000-0000100B0000}"/>
    <cellStyle name="Calculation 2 2 3 3 8 4" xfId="15782" xr:uid="{00000000-0005-0000-0000-0000110B0000}"/>
    <cellStyle name="Calculation 2 2 3 3 8 5" xfId="21551" xr:uid="{00000000-0005-0000-0000-0000120B0000}"/>
    <cellStyle name="Calculation 2 2 3 3 8 6" xfId="54323" xr:uid="{00000000-0005-0000-0000-0000130B0000}"/>
    <cellStyle name="Calculation 2 2 3 3 80" xfId="48112" xr:uid="{00000000-0005-0000-0000-0000140B0000}"/>
    <cellStyle name="Calculation 2 2 3 3 81" xfId="48468" xr:uid="{00000000-0005-0000-0000-0000150B0000}"/>
    <cellStyle name="Calculation 2 2 3 3 82" xfId="48965" xr:uid="{00000000-0005-0000-0000-0000160B0000}"/>
    <cellStyle name="Calculation 2 2 3 3 83" xfId="49517" xr:uid="{00000000-0005-0000-0000-0000170B0000}"/>
    <cellStyle name="Calculation 2 2 3 3 84" xfId="49789" xr:uid="{00000000-0005-0000-0000-0000180B0000}"/>
    <cellStyle name="Calculation 2 2 3 3 85" xfId="49979" xr:uid="{00000000-0005-0000-0000-0000190B0000}"/>
    <cellStyle name="Calculation 2 2 3 3 86" xfId="50129" xr:uid="{00000000-0005-0000-0000-00001A0B0000}"/>
    <cellStyle name="Calculation 2 2 3 3 87" xfId="50278" xr:uid="{00000000-0005-0000-0000-00001B0B0000}"/>
    <cellStyle name="Calculation 2 2 3 3 88" xfId="50428" xr:uid="{00000000-0005-0000-0000-00001C0B0000}"/>
    <cellStyle name="Calculation 2 2 3 3 89" xfId="50577" xr:uid="{00000000-0005-0000-0000-00001D0B0000}"/>
    <cellStyle name="Calculation 2 2 3 3 9" xfId="3182" xr:uid="{00000000-0005-0000-0000-00001E0B0000}"/>
    <cellStyle name="Calculation 2 2 3 3 9 2" xfId="7434" xr:uid="{00000000-0005-0000-0000-00001F0B0000}"/>
    <cellStyle name="Calculation 2 2 3 3 9 3" xfId="11683" xr:uid="{00000000-0005-0000-0000-0000200B0000}"/>
    <cellStyle name="Calculation 2 2 3 3 9 4" xfId="15932" xr:uid="{00000000-0005-0000-0000-0000210B0000}"/>
    <cellStyle name="Calculation 2 2 3 3 9 5" xfId="21932" xr:uid="{00000000-0005-0000-0000-0000220B0000}"/>
    <cellStyle name="Calculation 2 2 3 3 9 6" xfId="54473" xr:uid="{00000000-0005-0000-0000-0000230B0000}"/>
    <cellStyle name="Calculation 2 2 3 3 90" xfId="50726" xr:uid="{00000000-0005-0000-0000-0000240B0000}"/>
    <cellStyle name="Calculation 2 2 3 3 91" xfId="50876" xr:uid="{00000000-0005-0000-0000-0000250B0000}"/>
    <cellStyle name="Calculation 2 2 3 3 92" xfId="51025" xr:uid="{00000000-0005-0000-0000-0000260B0000}"/>
    <cellStyle name="Calculation 2 2 3 3 93" xfId="51190" xr:uid="{00000000-0005-0000-0000-0000270B0000}"/>
    <cellStyle name="Calculation 2 2 3 3 94" xfId="51346" xr:uid="{00000000-0005-0000-0000-0000280B0000}"/>
    <cellStyle name="Calculation 2 2 3 3 95" xfId="51496" xr:uid="{00000000-0005-0000-0000-0000290B0000}"/>
    <cellStyle name="Calculation 2 2 3 3 96" xfId="51646" xr:uid="{00000000-0005-0000-0000-00002A0B0000}"/>
    <cellStyle name="Calculation 2 2 3 3 97" xfId="51796" xr:uid="{00000000-0005-0000-0000-00002B0B0000}"/>
    <cellStyle name="Calculation 2 2 3 3 98" xfId="51951" xr:uid="{00000000-0005-0000-0000-00002C0B0000}"/>
    <cellStyle name="Calculation 2 2 3 3 99" xfId="52106" xr:uid="{00000000-0005-0000-0000-00002D0B0000}"/>
    <cellStyle name="Calculation 2 2 3 30" xfId="4849" xr:uid="{00000000-0005-0000-0000-00002E0B0000}"/>
    <cellStyle name="Calculation 2 2 3 30 2" xfId="9101" xr:uid="{00000000-0005-0000-0000-00002F0B0000}"/>
    <cellStyle name="Calculation 2 2 3 30 3" xfId="13350" xr:uid="{00000000-0005-0000-0000-0000300B0000}"/>
    <cellStyle name="Calculation 2 2 3 30 4" xfId="17599" xr:uid="{00000000-0005-0000-0000-0000310B0000}"/>
    <cellStyle name="Calculation 2 2 3 30 5" xfId="26710" xr:uid="{00000000-0005-0000-0000-0000320B0000}"/>
    <cellStyle name="Calculation 2 2 3 30 6" xfId="57121" xr:uid="{00000000-0005-0000-0000-0000330B0000}"/>
    <cellStyle name="Calculation 2 2 3 31" xfId="5041" xr:uid="{00000000-0005-0000-0000-0000340B0000}"/>
    <cellStyle name="Calculation 2 2 3 31 2" xfId="9293" xr:uid="{00000000-0005-0000-0000-0000350B0000}"/>
    <cellStyle name="Calculation 2 2 3 31 3" xfId="13542" xr:uid="{00000000-0005-0000-0000-0000360B0000}"/>
    <cellStyle name="Calculation 2 2 3 31 4" xfId="17791" xr:uid="{00000000-0005-0000-0000-0000370B0000}"/>
    <cellStyle name="Calculation 2 2 3 31 5" xfId="27235" xr:uid="{00000000-0005-0000-0000-0000380B0000}"/>
    <cellStyle name="Calculation 2 2 3 31 6" xfId="57153" xr:uid="{00000000-0005-0000-0000-0000390B0000}"/>
    <cellStyle name="Calculation 2 2 3 32" xfId="4991" xr:uid="{00000000-0005-0000-0000-00003A0B0000}"/>
    <cellStyle name="Calculation 2 2 3 32 2" xfId="9243" xr:uid="{00000000-0005-0000-0000-00003B0B0000}"/>
    <cellStyle name="Calculation 2 2 3 32 3" xfId="13492" xr:uid="{00000000-0005-0000-0000-00003C0B0000}"/>
    <cellStyle name="Calculation 2 2 3 32 4" xfId="17741" xr:uid="{00000000-0005-0000-0000-00003D0B0000}"/>
    <cellStyle name="Calculation 2 2 3 32 5" xfId="27578" xr:uid="{00000000-0005-0000-0000-00003E0B0000}"/>
    <cellStyle name="Calculation 2 2 3 32 6" xfId="57238" xr:uid="{00000000-0005-0000-0000-00003F0B0000}"/>
    <cellStyle name="Calculation 2 2 3 33" xfId="5414" xr:uid="{00000000-0005-0000-0000-0000400B0000}"/>
    <cellStyle name="Calculation 2 2 3 33 2" xfId="9666" xr:uid="{00000000-0005-0000-0000-0000410B0000}"/>
    <cellStyle name="Calculation 2 2 3 33 3" xfId="13915" xr:uid="{00000000-0005-0000-0000-0000420B0000}"/>
    <cellStyle name="Calculation 2 2 3 33 4" xfId="18164" xr:uid="{00000000-0005-0000-0000-0000430B0000}"/>
    <cellStyle name="Calculation 2 2 3 33 5" xfId="27919" xr:uid="{00000000-0005-0000-0000-0000440B0000}"/>
    <cellStyle name="Calculation 2 2 3 33 6" xfId="57387" xr:uid="{00000000-0005-0000-0000-0000450B0000}"/>
    <cellStyle name="Calculation 2 2 3 34" xfId="5569" xr:uid="{00000000-0005-0000-0000-0000460B0000}"/>
    <cellStyle name="Calculation 2 2 3 34 2" xfId="9821" xr:uid="{00000000-0005-0000-0000-0000470B0000}"/>
    <cellStyle name="Calculation 2 2 3 34 3" xfId="14070" xr:uid="{00000000-0005-0000-0000-0000480B0000}"/>
    <cellStyle name="Calculation 2 2 3 34 4" xfId="18319" xr:uid="{00000000-0005-0000-0000-0000490B0000}"/>
    <cellStyle name="Calculation 2 2 3 34 5" xfId="28260" xr:uid="{00000000-0005-0000-0000-00004A0B0000}"/>
    <cellStyle name="Calculation 2 2 3 34 6" xfId="57537" xr:uid="{00000000-0005-0000-0000-00004B0B0000}"/>
    <cellStyle name="Calculation 2 2 3 35" xfId="1469" xr:uid="{00000000-0005-0000-0000-00004C0B0000}"/>
    <cellStyle name="Calculation 2 2 3 35 2" xfId="28601" xr:uid="{00000000-0005-0000-0000-00004D0B0000}"/>
    <cellStyle name="Calculation 2 2 3 36" xfId="5721" xr:uid="{00000000-0005-0000-0000-00004E0B0000}"/>
    <cellStyle name="Calculation 2 2 3 36 2" xfId="28942" xr:uid="{00000000-0005-0000-0000-00004F0B0000}"/>
    <cellStyle name="Calculation 2 2 3 37" xfId="9970" xr:uid="{00000000-0005-0000-0000-0000500B0000}"/>
    <cellStyle name="Calculation 2 2 3 37 2" xfId="29411" xr:uid="{00000000-0005-0000-0000-0000510B0000}"/>
    <cellStyle name="Calculation 2 2 3 38" xfId="14220" xr:uid="{00000000-0005-0000-0000-0000520B0000}"/>
    <cellStyle name="Calculation 2 2 3 38 2" xfId="31354" xr:uid="{00000000-0005-0000-0000-0000530B0000}"/>
    <cellStyle name="Calculation 2 2 3 39" xfId="18476" xr:uid="{00000000-0005-0000-0000-0000540B0000}"/>
    <cellStyle name="Calculation 2 2 3 39 2" xfId="31440" xr:uid="{00000000-0005-0000-0000-0000550B0000}"/>
    <cellStyle name="Calculation 2 2 3 4" xfId="1718" xr:uid="{00000000-0005-0000-0000-0000560B0000}"/>
    <cellStyle name="Calculation 2 2 3 4 10" xfId="22322" xr:uid="{00000000-0005-0000-0000-0000570B0000}"/>
    <cellStyle name="Calculation 2 2 3 4 11" xfId="22668" xr:uid="{00000000-0005-0000-0000-0000580B0000}"/>
    <cellStyle name="Calculation 2 2 3 4 12" xfId="23014" xr:uid="{00000000-0005-0000-0000-0000590B0000}"/>
    <cellStyle name="Calculation 2 2 3 4 13" xfId="23361" xr:uid="{00000000-0005-0000-0000-00005A0B0000}"/>
    <cellStyle name="Calculation 2 2 3 4 14" xfId="23636" xr:uid="{00000000-0005-0000-0000-00005B0B0000}"/>
    <cellStyle name="Calculation 2 2 3 4 15" xfId="23982" xr:uid="{00000000-0005-0000-0000-00005C0B0000}"/>
    <cellStyle name="Calculation 2 2 3 4 16" xfId="24332" xr:uid="{00000000-0005-0000-0000-00005D0B0000}"/>
    <cellStyle name="Calculation 2 2 3 4 17" xfId="24678" xr:uid="{00000000-0005-0000-0000-00005E0B0000}"/>
    <cellStyle name="Calculation 2 2 3 4 18" xfId="24953" xr:uid="{00000000-0005-0000-0000-00005F0B0000}"/>
    <cellStyle name="Calculation 2 2 3 4 19" xfId="21751" xr:uid="{00000000-0005-0000-0000-0000600B0000}"/>
    <cellStyle name="Calculation 2 2 3 4 2" xfId="5970" xr:uid="{00000000-0005-0000-0000-0000610B0000}"/>
    <cellStyle name="Calculation 2 2 3 4 2 2" xfId="19359" xr:uid="{00000000-0005-0000-0000-0000620B0000}"/>
    <cellStyle name="Calculation 2 2 3 4 20" xfId="25639" xr:uid="{00000000-0005-0000-0000-0000630B0000}"/>
    <cellStyle name="Calculation 2 2 3 4 21" xfId="25985" xr:uid="{00000000-0005-0000-0000-0000640B0000}"/>
    <cellStyle name="Calculation 2 2 3 4 22" xfId="26331" xr:uid="{00000000-0005-0000-0000-0000650B0000}"/>
    <cellStyle name="Calculation 2 2 3 4 23" xfId="26676" xr:uid="{00000000-0005-0000-0000-0000660B0000}"/>
    <cellStyle name="Calculation 2 2 3 4 24" xfId="26876" xr:uid="{00000000-0005-0000-0000-0000670B0000}"/>
    <cellStyle name="Calculation 2 2 3 4 25" xfId="25173" xr:uid="{00000000-0005-0000-0000-0000680B0000}"/>
    <cellStyle name="Calculation 2 2 3 4 26" xfId="27384" xr:uid="{00000000-0005-0000-0000-0000690B0000}"/>
    <cellStyle name="Calculation 2 2 3 4 27" xfId="27727" xr:uid="{00000000-0005-0000-0000-00006A0B0000}"/>
    <cellStyle name="Calculation 2 2 3 4 28" xfId="28068" xr:uid="{00000000-0005-0000-0000-00006B0B0000}"/>
    <cellStyle name="Calculation 2 2 3 4 29" xfId="28409" xr:uid="{00000000-0005-0000-0000-00006C0B0000}"/>
    <cellStyle name="Calculation 2 2 3 4 3" xfId="10219" xr:uid="{00000000-0005-0000-0000-00006D0B0000}"/>
    <cellStyle name="Calculation 2 2 3 4 3 2" xfId="19493" xr:uid="{00000000-0005-0000-0000-00006E0B0000}"/>
    <cellStyle name="Calculation 2 2 3 4 30" xfId="28750" xr:uid="{00000000-0005-0000-0000-00006F0B0000}"/>
    <cellStyle name="Calculation 2 2 3 4 31" xfId="29091" xr:uid="{00000000-0005-0000-0000-0000700B0000}"/>
    <cellStyle name="Calculation 2 2 3 4 32" xfId="29530" xr:uid="{00000000-0005-0000-0000-0000710B0000}"/>
    <cellStyle name="Calculation 2 2 3 4 33" xfId="31065" xr:uid="{00000000-0005-0000-0000-0000720B0000}"/>
    <cellStyle name="Calculation 2 2 3 4 34" xfId="31589" xr:uid="{00000000-0005-0000-0000-0000730B0000}"/>
    <cellStyle name="Calculation 2 2 3 4 35" xfId="31929" xr:uid="{00000000-0005-0000-0000-0000740B0000}"/>
    <cellStyle name="Calculation 2 2 3 4 36" xfId="32151" xr:uid="{00000000-0005-0000-0000-0000750B0000}"/>
    <cellStyle name="Calculation 2 2 3 4 37" xfId="32492" xr:uid="{00000000-0005-0000-0000-0000760B0000}"/>
    <cellStyle name="Calculation 2 2 3 4 38" xfId="32833" xr:uid="{00000000-0005-0000-0000-0000770B0000}"/>
    <cellStyle name="Calculation 2 2 3 4 39" xfId="33184" xr:uid="{00000000-0005-0000-0000-0000780B0000}"/>
    <cellStyle name="Calculation 2 2 3 4 4" xfId="14469" xr:uid="{00000000-0005-0000-0000-0000790B0000}"/>
    <cellStyle name="Calculation 2 2 3 4 4 2" xfId="20147" xr:uid="{00000000-0005-0000-0000-00007A0B0000}"/>
    <cellStyle name="Calculation 2 2 3 4 40" xfId="33743" xr:uid="{00000000-0005-0000-0000-00007B0B0000}"/>
    <cellStyle name="Calculation 2 2 3 4 41" xfId="34004" xr:uid="{00000000-0005-0000-0000-00007C0B0000}"/>
    <cellStyle name="Calculation 2 2 3 4 42" xfId="34536" xr:uid="{00000000-0005-0000-0000-00007D0B0000}"/>
    <cellStyle name="Calculation 2 2 3 4 43" xfId="34882" xr:uid="{00000000-0005-0000-0000-00007E0B0000}"/>
    <cellStyle name="Calculation 2 2 3 4 44" xfId="35228" xr:uid="{00000000-0005-0000-0000-00007F0B0000}"/>
    <cellStyle name="Calculation 2 2 3 4 45" xfId="35575" xr:uid="{00000000-0005-0000-0000-0000800B0000}"/>
    <cellStyle name="Calculation 2 2 3 4 46" xfId="35922" xr:uid="{00000000-0005-0000-0000-0000810B0000}"/>
    <cellStyle name="Calculation 2 2 3 4 47" xfId="36268" xr:uid="{00000000-0005-0000-0000-0000820B0000}"/>
    <cellStyle name="Calculation 2 2 3 4 48" xfId="36614" xr:uid="{00000000-0005-0000-0000-0000830B0000}"/>
    <cellStyle name="Calculation 2 2 3 4 49" xfId="36960" xr:uid="{00000000-0005-0000-0000-0000840B0000}"/>
    <cellStyle name="Calculation 2 2 3 4 5" xfId="18579" xr:uid="{00000000-0005-0000-0000-0000850B0000}"/>
    <cellStyle name="Calculation 2 2 3 4 5 2" xfId="20493" xr:uid="{00000000-0005-0000-0000-0000860B0000}"/>
    <cellStyle name="Calculation 2 2 3 4 50" xfId="37306" xr:uid="{00000000-0005-0000-0000-0000870B0000}"/>
    <cellStyle name="Calculation 2 2 3 4 51" xfId="37652" xr:uid="{00000000-0005-0000-0000-0000880B0000}"/>
    <cellStyle name="Calculation 2 2 3 4 52" xfId="37927" xr:uid="{00000000-0005-0000-0000-0000890B0000}"/>
    <cellStyle name="Calculation 2 2 3 4 53" xfId="38274" xr:uid="{00000000-0005-0000-0000-00008A0B0000}"/>
    <cellStyle name="Calculation 2 2 3 4 54" xfId="38620" xr:uid="{00000000-0005-0000-0000-00008B0B0000}"/>
    <cellStyle name="Calculation 2 2 3 4 55" xfId="38966" xr:uid="{00000000-0005-0000-0000-00008C0B0000}"/>
    <cellStyle name="Calculation 2 2 3 4 56" xfId="39312" xr:uid="{00000000-0005-0000-0000-00008D0B0000}"/>
    <cellStyle name="Calculation 2 2 3 4 57" xfId="37745" xr:uid="{00000000-0005-0000-0000-00008E0B0000}"/>
    <cellStyle name="Calculation 2 2 3 4 58" xfId="37736" xr:uid="{00000000-0005-0000-0000-00008F0B0000}"/>
    <cellStyle name="Calculation 2 2 3 4 59" xfId="40140" xr:uid="{00000000-0005-0000-0000-0000900B0000}"/>
    <cellStyle name="Calculation 2 2 3 4 6" xfId="20801" xr:uid="{00000000-0005-0000-0000-0000910B0000}"/>
    <cellStyle name="Calculation 2 2 3 4 60" xfId="40481" xr:uid="{00000000-0005-0000-0000-0000920B0000}"/>
    <cellStyle name="Calculation 2 2 3 4 61" xfId="40995" xr:uid="{00000000-0005-0000-0000-0000930B0000}"/>
    <cellStyle name="Calculation 2 2 3 4 62" xfId="41240" xr:uid="{00000000-0005-0000-0000-0000940B0000}"/>
    <cellStyle name="Calculation 2 2 3 4 63" xfId="41364" xr:uid="{00000000-0005-0000-0000-0000950B0000}"/>
    <cellStyle name="Calculation 2 2 3 4 64" xfId="42048" xr:uid="{00000000-0005-0000-0000-0000960B0000}"/>
    <cellStyle name="Calculation 2 2 3 4 65" xfId="42394" xr:uid="{00000000-0005-0000-0000-0000970B0000}"/>
    <cellStyle name="Calculation 2 2 3 4 66" xfId="42595" xr:uid="{00000000-0005-0000-0000-0000980B0000}"/>
    <cellStyle name="Calculation 2 2 3 4 67" xfId="42975" xr:uid="{00000000-0005-0000-0000-0000990B0000}"/>
    <cellStyle name="Calculation 2 2 3 4 68" xfId="43316" xr:uid="{00000000-0005-0000-0000-00009A0B0000}"/>
    <cellStyle name="Calculation 2 2 3 4 69" xfId="43657" xr:uid="{00000000-0005-0000-0000-00009B0B0000}"/>
    <cellStyle name="Calculation 2 2 3 4 7" xfId="21186" xr:uid="{00000000-0005-0000-0000-00009C0B0000}"/>
    <cellStyle name="Calculation 2 2 3 4 70" xfId="44188" xr:uid="{00000000-0005-0000-0000-00009D0B0000}"/>
    <cellStyle name="Calculation 2 2 3 4 71" xfId="44289" xr:uid="{00000000-0005-0000-0000-00009E0B0000}"/>
    <cellStyle name="Calculation 2 2 3 4 72" xfId="44856" xr:uid="{00000000-0005-0000-0000-00009F0B0000}"/>
    <cellStyle name="Calculation 2 2 3 4 73" xfId="44295" xr:uid="{00000000-0005-0000-0000-0000A00B0000}"/>
    <cellStyle name="Calculation 2 2 3 4 74" xfId="45790" xr:uid="{00000000-0005-0000-0000-0000A10B0000}"/>
    <cellStyle name="Calculation 2 2 3 4 75" xfId="46235" xr:uid="{00000000-0005-0000-0000-0000A20B0000}"/>
    <cellStyle name="Calculation 2 2 3 4 76" xfId="46713" xr:uid="{00000000-0005-0000-0000-0000A30B0000}"/>
    <cellStyle name="Calculation 2 2 3 4 77" xfId="47058" xr:uid="{00000000-0005-0000-0000-0000A40B0000}"/>
    <cellStyle name="Calculation 2 2 3 4 78" xfId="47403" xr:uid="{00000000-0005-0000-0000-0000A50B0000}"/>
    <cellStyle name="Calculation 2 2 3 4 79" xfId="47827" xr:uid="{00000000-0005-0000-0000-0000A60B0000}"/>
    <cellStyle name="Calculation 2 2 3 4 8" xfId="20876" xr:uid="{00000000-0005-0000-0000-0000A70B0000}"/>
    <cellStyle name="Calculation 2 2 3 4 80" xfId="48164" xr:uid="{00000000-0005-0000-0000-0000A80B0000}"/>
    <cellStyle name="Calculation 2 2 3 4 81" xfId="48264" xr:uid="{00000000-0005-0000-0000-0000A90B0000}"/>
    <cellStyle name="Calculation 2 2 3 4 82" xfId="49017" xr:uid="{00000000-0005-0000-0000-0000AA0B0000}"/>
    <cellStyle name="Calculation 2 2 3 4 83" xfId="48284" xr:uid="{00000000-0005-0000-0000-0000AB0B0000}"/>
    <cellStyle name="Calculation 2 2 3 4 84" xfId="49476" xr:uid="{00000000-0005-0000-0000-0000AC0B0000}"/>
    <cellStyle name="Calculation 2 2 3 4 85" xfId="53318" xr:uid="{00000000-0005-0000-0000-0000AD0B0000}"/>
    <cellStyle name="Calculation 2 2 3 4 9" xfId="20904" xr:uid="{00000000-0005-0000-0000-0000AE0B0000}"/>
    <cellStyle name="Calculation 2 2 3 40" xfId="31780" xr:uid="{00000000-0005-0000-0000-0000AF0B0000}"/>
    <cellStyle name="Calculation 2 2 3 41" xfId="31047" xr:uid="{00000000-0005-0000-0000-0000B00B0000}"/>
    <cellStyle name="Calculation 2 2 3 42" xfId="32343" xr:uid="{00000000-0005-0000-0000-0000B10B0000}"/>
    <cellStyle name="Calculation 2 2 3 43" xfId="32684" xr:uid="{00000000-0005-0000-0000-0000B20B0000}"/>
    <cellStyle name="Calculation 2 2 3 44" xfId="33100" xr:uid="{00000000-0005-0000-0000-0000B30B0000}"/>
    <cellStyle name="Calculation 2 2 3 45" xfId="33594" xr:uid="{00000000-0005-0000-0000-0000B40B0000}"/>
    <cellStyle name="Calculation 2 2 3 46" xfId="33003" xr:uid="{00000000-0005-0000-0000-0000B50B0000}"/>
    <cellStyle name="Calculation 2 2 3 47" xfId="34387" xr:uid="{00000000-0005-0000-0000-0000B60B0000}"/>
    <cellStyle name="Calculation 2 2 3 48" xfId="34733" xr:uid="{00000000-0005-0000-0000-0000B70B0000}"/>
    <cellStyle name="Calculation 2 2 3 49" xfId="35079" xr:uid="{00000000-0005-0000-0000-0000B80B0000}"/>
    <cellStyle name="Calculation 2 2 3 5" xfId="1765" xr:uid="{00000000-0005-0000-0000-0000B90B0000}"/>
    <cellStyle name="Calculation 2 2 3 5 10" xfId="22375" xr:uid="{00000000-0005-0000-0000-0000BA0B0000}"/>
    <cellStyle name="Calculation 2 2 3 5 11" xfId="22721" xr:uid="{00000000-0005-0000-0000-0000BB0B0000}"/>
    <cellStyle name="Calculation 2 2 3 5 12" xfId="23067" xr:uid="{00000000-0005-0000-0000-0000BC0B0000}"/>
    <cellStyle name="Calculation 2 2 3 5 13" xfId="23414" xr:uid="{00000000-0005-0000-0000-0000BD0B0000}"/>
    <cellStyle name="Calculation 2 2 3 5 14" xfId="23689" xr:uid="{00000000-0005-0000-0000-0000BE0B0000}"/>
    <cellStyle name="Calculation 2 2 3 5 15" xfId="24035" xr:uid="{00000000-0005-0000-0000-0000BF0B0000}"/>
    <cellStyle name="Calculation 2 2 3 5 16" xfId="24385" xr:uid="{00000000-0005-0000-0000-0000C00B0000}"/>
    <cellStyle name="Calculation 2 2 3 5 17" xfId="24731" xr:uid="{00000000-0005-0000-0000-0000C10B0000}"/>
    <cellStyle name="Calculation 2 2 3 5 18" xfId="25006" xr:uid="{00000000-0005-0000-0000-0000C20B0000}"/>
    <cellStyle name="Calculation 2 2 3 5 19" xfId="25201" xr:uid="{00000000-0005-0000-0000-0000C30B0000}"/>
    <cellStyle name="Calculation 2 2 3 5 2" xfId="6017" xr:uid="{00000000-0005-0000-0000-0000C40B0000}"/>
    <cellStyle name="Calculation 2 2 3 5 2 2" xfId="19412" xr:uid="{00000000-0005-0000-0000-0000C50B0000}"/>
    <cellStyle name="Calculation 2 2 3 5 20" xfId="25692" xr:uid="{00000000-0005-0000-0000-0000C60B0000}"/>
    <cellStyle name="Calculation 2 2 3 5 21" xfId="26038" xr:uid="{00000000-0005-0000-0000-0000C70B0000}"/>
    <cellStyle name="Calculation 2 2 3 5 22" xfId="26384" xr:uid="{00000000-0005-0000-0000-0000C80B0000}"/>
    <cellStyle name="Calculation 2 2 3 5 23" xfId="26728" xr:uid="{00000000-0005-0000-0000-0000C90B0000}"/>
    <cellStyle name="Calculation 2 2 3 5 24" xfId="26929" xr:uid="{00000000-0005-0000-0000-0000CA0B0000}"/>
    <cellStyle name="Calculation 2 2 3 5 25" xfId="27071" xr:uid="{00000000-0005-0000-0000-0000CB0B0000}"/>
    <cellStyle name="Calculation 2 2 3 5 26" xfId="27437" xr:uid="{00000000-0005-0000-0000-0000CC0B0000}"/>
    <cellStyle name="Calculation 2 2 3 5 27" xfId="27780" xr:uid="{00000000-0005-0000-0000-0000CD0B0000}"/>
    <cellStyle name="Calculation 2 2 3 5 28" xfId="28121" xr:uid="{00000000-0005-0000-0000-0000CE0B0000}"/>
    <cellStyle name="Calculation 2 2 3 5 29" xfId="28462" xr:uid="{00000000-0005-0000-0000-0000CF0B0000}"/>
    <cellStyle name="Calculation 2 2 3 5 3" xfId="10266" xr:uid="{00000000-0005-0000-0000-0000D00B0000}"/>
    <cellStyle name="Calculation 2 2 3 5 3 2" xfId="19854" xr:uid="{00000000-0005-0000-0000-0000D10B0000}"/>
    <cellStyle name="Calculation 2 2 3 5 30" xfId="28803" xr:uid="{00000000-0005-0000-0000-0000D20B0000}"/>
    <cellStyle name="Calculation 2 2 3 5 31" xfId="29144" xr:uid="{00000000-0005-0000-0000-0000D30B0000}"/>
    <cellStyle name="Calculation 2 2 3 5 32" xfId="29318" xr:uid="{00000000-0005-0000-0000-0000D40B0000}"/>
    <cellStyle name="Calculation 2 2 3 5 33" xfId="31319" xr:uid="{00000000-0005-0000-0000-0000D50B0000}"/>
    <cellStyle name="Calculation 2 2 3 5 34" xfId="31642" xr:uid="{00000000-0005-0000-0000-0000D60B0000}"/>
    <cellStyle name="Calculation 2 2 3 5 35" xfId="31982" xr:uid="{00000000-0005-0000-0000-0000D70B0000}"/>
    <cellStyle name="Calculation 2 2 3 5 36" xfId="32204" xr:uid="{00000000-0005-0000-0000-0000D80B0000}"/>
    <cellStyle name="Calculation 2 2 3 5 37" xfId="32545" xr:uid="{00000000-0005-0000-0000-0000D90B0000}"/>
    <cellStyle name="Calculation 2 2 3 5 38" xfId="32886" xr:uid="{00000000-0005-0000-0000-0000DA0B0000}"/>
    <cellStyle name="Calculation 2 2 3 5 39" xfId="33251" xr:uid="{00000000-0005-0000-0000-0000DB0B0000}"/>
    <cellStyle name="Calculation 2 2 3 5 4" xfId="14516" xr:uid="{00000000-0005-0000-0000-0000DC0B0000}"/>
    <cellStyle name="Calculation 2 2 3 5 4 2" xfId="20200" xr:uid="{00000000-0005-0000-0000-0000DD0B0000}"/>
    <cellStyle name="Calculation 2 2 3 5 40" xfId="33796" xr:uid="{00000000-0005-0000-0000-0000DE0B0000}"/>
    <cellStyle name="Calculation 2 2 3 5 41" xfId="34180" xr:uid="{00000000-0005-0000-0000-0000DF0B0000}"/>
    <cellStyle name="Calculation 2 2 3 5 42" xfId="34589" xr:uid="{00000000-0005-0000-0000-0000E00B0000}"/>
    <cellStyle name="Calculation 2 2 3 5 43" xfId="34935" xr:uid="{00000000-0005-0000-0000-0000E10B0000}"/>
    <cellStyle name="Calculation 2 2 3 5 44" xfId="35281" xr:uid="{00000000-0005-0000-0000-0000E20B0000}"/>
    <cellStyle name="Calculation 2 2 3 5 45" xfId="35628" xr:uid="{00000000-0005-0000-0000-0000E30B0000}"/>
    <cellStyle name="Calculation 2 2 3 5 46" xfId="35975" xr:uid="{00000000-0005-0000-0000-0000E40B0000}"/>
    <cellStyle name="Calculation 2 2 3 5 47" xfId="36321" xr:uid="{00000000-0005-0000-0000-0000E50B0000}"/>
    <cellStyle name="Calculation 2 2 3 5 48" xfId="36667" xr:uid="{00000000-0005-0000-0000-0000E60B0000}"/>
    <cellStyle name="Calculation 2 2 3 5 49" xfId="37013" xr:uid="{00000000-0005-0000-0000-0000E70B0000}"/>
    <cellStyle name="Calculation 2 2 3 5 5" xfId="20546" xr:uid="{00000000-0005-0000-0000-0000E80B0000}"/>
    <cellStyle name="Calculation 2 2 3 5 50" xfId="37359" xr:uid="{00000000-0005-0000-0000-0000E90B0000}"/>
    <cellStyle name="Calculation 2 2 3 5 51" xfId="37705" xr:uid="{00000000-0005-0000-0000-0000EA0B0000}"/>
    <cellStyle name="Calculation 2 2 3 5 52" xfId="37980" xr:uid="{00000000-0005-0000-0000-0000EB0B0000}"/>
    <cellStyle name="Calculation 2 2 3 5 53" xfId="38327" xr:uid="{00000000-0005-0000-0000-0000EC0B0000}"/>
    <cellStyle name="Calculation 2 2 3 5 54" xfId="38673" xr:uid="{00000000-0005-0000-0000-0000ED0B0000}"/>
    <cellStyle name="Calculation 2 2 3 5 55" xfId="39019" xr:uid="{00000000-0005-0000-0000-0000EE0B0000}"/>
    <cellStyle name="Calculation 2 2 3 5 56" xfId="39365" xr:uid="{00000000-0005-0000-0000-0000EF0B0000}"/>
    <cellStyle name="Calculation 2 2 3 5 57" xfId="39564" xr:uid="{00000000-0005-0000-0000-0000F00B0000}"/>
    <cellStyle name="Calculation 2 2 3 5 58" xfId="39835" xr:uid="{00000000-0005-0000-0000-0000F10B0000}"/>
    <cellStyle name="Calculation 2 2 3 5 59" xfId="40193" xr:uid="{00000000-0005-0000-0000-0000F20B0000}"/>
    <cellStyle name="Calculation 2 2 3 5 6" xfId="19829" xr:uid="{00000000-0005-0000-0000-0000F30B0000}"/>
    <cellStyle name="Calculation 2 2 3 5 60" xfId="40534" xr:uid="{00000000-0005-0000-0000-0000F40B0000}"/>
    <cellStyle name="Calculation 2 2 3 5 61" xfId="40746" xr:uid="{00000000-0005-0000-0000-0000F50B0000}"/>
    <cellStyle name="Calculation 2 2 3 5 62" xfId="41003" xr:uid="{00000000-0005-0000-0000-0000F60B0000}"/>
    <cellStyle name="Calculation 2 2 3 5 63" xfId="41755" xr:uid="{00000000-0005-0000-0000-0000F70B0000}"/>
    <cellStyle name="Calculation 2 2 3 5 64" xfId="42101" xr:uid="{00000000-0005-0000-0000-0000F80B0000}"/>
    <cellStyle name="Calculation 2 2 3 5 65" xfId="42447" xr:uid="{00000000-0005-0000-0000-0000F90B0000}"/>
    <cellStyle name="Calculation 2 2 3 5 66" xfId="42528" xr:uid="{00000000-0005-0000-0000-0000FA0B0000}"/>
    <cellStyle name="Calculation 2 2 3 5 67" xfId="43028" xr:uid="{00000000-0005-0000-0000-0000FB0B0000}"/>
    <cellStyle name="Calculation 2 2 3 5 68" xfId="43369" xr:uid="{00000000-0005-0000-0000-0000FC0B0000}"/>
    <cellStyle name="Calculation 2 2 3 5 69" xfId="43710" xr:uid="{00000000-0005-0000-0000-0000FD0B0000}"/>
    <cellStyle name="Calculation 2 2 3 5 7" xfId="21239" xr:uid="{00000000-0005-0000-0000-0000FE0B0000}"/>
    <cellStyle name="Calculation 2 2 3 5 70" xfId="44241" xr:uid="{00000000-0005-0000-0000-0000FF0B0000}"/>
    <cellStyle name="Calculation 2 2 3 5 71" xfId="44566" xr:uid="{00000000-0005-0000-0000-0000000C0000}"/>
    <cellStyle name="Calculation 2 2 3 5 72" xfId="44909" xr:uid="{00000000-0005-0000-0000-0000010C0000}"/>
    <cellStyle name="Calculation 2 2 3 5 73" xfId="45330" xr:uid="{00000000-0005-0000-0000-0000020C0000}"/>
    <cellStyle name="Calculation 2 2 3 5 74" xfId="45944" xr:uid="{00000000-0005-0000-0000-0000030C0000}"/>
    <cellStyle name="Calculation 2 2 3 5 75" xfId="46288" xr:uid="{00000000-0005-0000-0000-0000040C0000}"/>
    <cellStyle name="Calculation 2 2 3 5 76" xfId="46766" xr:uid="{00000000-0005-0000-0000-0000050C0000}"/>
    <cellStyle name="Calculation 2 2 3 5 77" xfId="47111" xr:uid="{00000000-0005-0000-0000-0000060C0000}"/>
    <cellStyle name="Calculation 2 2 3 5 78" xfId="47456" xr:uid="{00000000-0005-0000-0000-0000070C0000}"/>
    <cellStyle name="Calculation 2 2 3 5 79" xfId="47880" xr:uid="{00000000-0005-0000-0000-0000080C0000}"/>
    <cellStyle name="Calculation 2 2 3 5 8" xfId="21437" xr:uid="{00000000-0005-0000-0000-0000090C0000}"/>
    <cellStyle name="Calculation 2 2 3 5 80" xfId="48217" xr:uid="{00000000-0005-0000-0000-00000A0C0000}"/>
    <cellStyle name="Calculation 2 2 3 5 81" xfId="48791" xr:uid="{00000000-0005-0000-0000-00000B0C0000}"/>
    <cellStyle name="Calculation 2 2 3 5 82" xfId="49070" xr:uid="{00000000-0005-0000-0000-00000C0C0000}"/>
    <cellStyle name="Calculation 2 2 3 5 83" xfId="49614" xr:uid="{00000000-0005-0000-0000-00000D0C0000}"/>
    <cellStyle name="Calculation 2 2 3 5 84" xfId="49748" xr:uid="{00000000-0005-0000-0000-00000E0C0000}"/>
    <cellStyle name="Calculation 2 2 3 5 85" xfId="19057" xr:uid="{00000000-0005-0000-0000-00000F0C0000}"/>
    <cellStyle name="Calculation 2 2 3 5 86" xfId="53473" xr:uid="{00000000-0005-0000-0000-0000100C0000}"/>
    <cellStyle name="Calculation 2 2 3 5 9" xfId="22029" xr:uid="{00000000-0005-0000-0000-0000110C0000}"/>
    <cellStyle name="Calculation 2 2 3 50" xfId="35426" xr:uid="{00000000-0005-0000-0000-0000120C0000}"/>
    <cellStyle name="Calculation 2 2 3 51" xfId="35773" xr:uid="{00000000-0005-0000-0000-0000130C0000}"/>
    <cellStyle name="Calculation 2 2 3 52" xfId="36119" xr:uid="{00000000-0005-0000-0000-0000140C0000}"/>
    <cellStyle name="Calculation 2 2 3 53" xfId="36465" xr:uid="{00000000-0005-0000-0000-0000150C0000}"/>
    <cellStyle name="Calculation 2 2 3 54" xfId="36811" xr:uid="{00000000-0005-0000-0000-0000160C0000}"/>
    <cellStyle name="Calculation 2 2 3 55" xfId="37157" xr:uid="{00000000-0005-0000-0000-0000170C0000}"/>
    <cellStyle name="Calculation 2 2 3 56" xfId="37503" xr:uid="{00000000-0005-0000-0000-0000180C0000}"/>
    <cellStyle name="Calculation 2 2 3 57" xfId="36400" xr:uid="{00000000-0005-0000-0000-0000190C0000}"/>
    <cellStyle name="Calculation 2 2 3 58" xfId="38125" xr:uid="{00000000-0005-0000-0000-00001A0C0000}"/>
    <cellStyle name="Calculation 2 2 3 59" xfId="38471" xr:uid="{00000000-0005-0000-0000-00001B0C0000}"/>
    <cellStyle name="Calculation 2 2 3 6" xfId="1813" xr:uid="{00000000-0005-0000-0000-00001C0C0000}"/>
    <cellStyle name="Calculation 2 2 3 6 2" xfId="6065" xr:uid="{00000000-0005-0000-0000-00001D0C0000}"/>
    <cellStyle name="Calculation 2 2 3 6 3" xfId="10314" xr:uid="{00000000-0005-0000-0000-00001E0C0000}"/>
    <cellStyle name="Calculation 2 2 3 6 4" xfId="14564" xr:uid="{00000000-0005-0000-0000-00001F0C0000}"/>
    <cellStyle name="Calculation 2 2 3 6 5" xfId="19000" xr:uid="{00000000-0005-0000-0000-0000200C0000}"/>
    <cellStyle name="Calculation 2 2 3 6 6" xfId="53622" xr:uid="{00000000-0005-0000-0000-0000210C0000}"/>
    <cellStyle name="Calculation 2 2 3 60" xfId="38817" xr:uid="{00000000-0005-0000-0000-0000220C0000}"/>
    <cellStyle name="Calculation 2 2 3 61" xfId="39163" xr:uid="{00000000-0005-0000-0000-0000230C0000}"/>
    <cellStyle name="Calculation 2 2 3 62" xfId="37723" xr:uid="{00000000-0005-0000-0000-0000240C0000}"/>
    <cellStyle name="Calculation 2 2 3 63" xfId="39523" xr:uid="{00000000-0005-0000-0000-0000250C0000}"/>
    <cellStyle name="Calculation 2 2 3 64" xfId="39991" xr:uid="{00000000-0005-0000-0000-0000260C0000}"/>
    <cellStyle name="Calculation 2 2 3 65" xfId="40332" xr:uid="{00000000-0005-0000-0000-0000270C0000}"/>
    <cellStyle name="Calculation 2 2 3 66" xfId="40866" xr:uid="{00000000-0005-0000-0000-0000280C0000}"/>
    <cellStyle name="Calculation 2 2 3 67" xfId="40672" xr:uid="{00000000-0005-0000-0000-0000290C0000}"/>
    <cellStyle name="Calculation 2 2 3 68" xfId="41702" xr:uid="{00000000-0005-0000-0000-00002A0C0000}"/>
    <cellStyle name="Calculation 2 2 3 69" xfId="41899" xr:uid="{00000000-0005-0000-0000-00002B0C0000}"/>
    <cellStyle name="Calculation 2 2 3 7" xfId="1860" xr:uid="{00000000-0005-0000-0000-00002C0C0000}"/>
    <cellStyle name="Calculation 2 2 3 7 2" xfId="6112" xr:uid="{00000000-0005-0000-0000-00002D0C0000}"/>
    <cellStyle name="Calculation 2 2 3 7 3" xfId="10361" xr:uid="{00000000-0005-0000-0000-00002E0C0000}"/>
    <cellStyle name="Calculation 2 2 3 7 4" xfId="14611" xr:uid="{00000000-0005-0000-0000-00002F0C0000}"/>
    <cellStyle name="Calculation 2 2 3 7 5" xfId="19210" xr:uid="{00000000-0005-0000-0000-0000300C0000}"/>
    <cellStyle name="Calculation 2 2 3 7 6" xfId="53271" xr:uid="{00000000-0005-0000-0000-0000310C0000}"/>
    <cellStyle name="Calculation 2 2 3 70" xfId="42245" xr:uid="{00000000-0005-0000-0000-0000320C0000}"/>
    <cellStyle name="Calculation 2 2 3 71" xfId="41452" xr:uid="{00000000-0005-0000-0000-0000330C0000}"/>
    <cellStyle name="Calculation 2 2 3 72" xfId="42826" xr:uid="{00000000-0005-0000-0000-0000340C0000}"/>
    <cellStyle name="Calculation 2 2 3 73" xfId="43167" xr:uid="{00000000-0005-0000-0000-0000350C0000}"/>
    <cellStyle name="Calculation 2 2 3 74" xfId="43508" xr:uid="{00000000-0005-0000-0000-0000360C0000}"/>
    <cellStyle name="Calculation 2 2 3 75" xfId="44039" xr:uid="{00000000-0005-0000-0000-0000370C0000}"/>
    <cellStyle name="Calculation 2 2 3 76" xfId="44514" xr:uid="{00000000-0005-0000-0000-0000380C0000}"/>
    <cellStyle name="Calculation 2 2 3 77" xfId="44707" xr:uid="{00000000-0005-0000-0000-0000390C0000}"/>
    <cellStyle name="Calculation 2 2 3 78" xfId="45302" xr:uid="{00000000-0005-0000-0000-00003A0C0000}"/>
    <cellStyle name="Calculation 2 2 3 79" xfId="45454" xr:uid="{00000000-0005-0000-0000-00003B0C0000}"/>
    <cellStyle name="Calculation 2 2 3 8" xfId="1907" xr:uid="{00000000-0005-0000-0000-00003C0C0000}"/>
    <cellStyle name="Calculation 2 2 3 8 2" xfId="6159" xr:uid="{00000000-0005-0000-0000-00003D0C0000}"/>
    <cellStyle name="Calculation 2 2 3 8 3" xfId="10408" xr:uid="{00000000-0005-0000-0000-00003E0C0000}"/>
    <cellStyle name="Calculation 2 2 3 8 4" xfId="14658" xr:uid="{00000000-0005-0000-0000-00003F0C0000}"/>
    <cellStyle name="Calculation 2 2 3 8 5" xfId="19560" xr:uid="{00000000-0005-0000-0000-0000400C0000}"/>
    <cellStyle name="Calculation 2 2 3 8 6" xfId="54000" xr:uid="{00000000-0005-0000-0000-0000410C0000}"/>
    <cellStyle name="Calculation 2 2 3 80" xfId="46086" xr:uid="{00000000-0005-0000-0000-0000420C0000}"/>
    <cellStyle name="Calculation 2 2 3 81" xfId="46493" xr:uid="{00000000-0005-0000-0000-0000430C0000}"/>
    <cellStyle name="Calculation 2 2 3 82" xfId="46909" xr:uid="{00000000-0005-0000-0000-0000440C0000}"/>
    <cellStyle name="Calculation 2 2 3 83" xfId="47254" xr:uid="{00000000-0005-0000-0000-0000450C0000}"/>
    <cellStyle name="Calculation 2 2 3 84" xfId="47635" xr:uid="{00000000-0005-0000-0000-0000460C0000}"/>
    <cellStyle name="Calculation 2 2 3 85" xfId="48015" xr:uid="{00000000-0005-0000-0000-0000470C0000}"/>
    <cellStyle name="Calculation 2 2 3 86" xfId="48387" xr:uid="{00000000-0005-0000-0000-0000480C0000}"/>
    <cellStyle name="Calculation 2 2 3 87" xfId="48868" xr:uid="{00000000-0005-0000-0000-0000490C0000}"/>
    <cellStyle name="Calculation 2 2 3 88" xfId="49560" xr:uid="{00000000-0005-0000-0000-00004A0C0000}"/>
    <cellStyle name="Calculation 2 2 3 89" xfId="49157" xr:uid="{00000000-0005-0000-0000-00004B0C0000}"/>
    <cellStyle name="Calculation 2 2 3 9" xfId="1575" xr:uid="{00000000-0005-0000-0000-00004C0C0000}"/>
    <cellStyle name="Calculation 2 2 3 9 2" xfId="5827" xr:uid="{00000000-0005-0000-0000-00004D0C0000}"/>
    <cellStyle name="Calculation 2 2 3 9 3" xfId="10076" xr:uid="{00000000-0005-0000-0000-00004E0C0000}"/>
    <cellStyle name="Calculation 2 2 3 9 4" xfId="14326" xr:uid="{00000000-0005-0000-0000-00004F0C0000}"/>
    <cellStyle name="Calculation 2 2 3 9 5" xfId="19998" xr:uid="{00000000-0005-0000-0000-0000500C0000}"/>
    <cellStyle name="Calculation 2 2 3 9 6" xfId="54149" xr:uid="{00000000-0005-0000-0000-0000510C0000}"/>
    <cellStyle name="Calculation 2 2 3 90" xfId="49877" xr:uid="{00000000-0005-0000-0000-0000520C0000}"/>
    <cellStyle name="Calculation 2 2 3 91" xfId="50027" xr:uid="{00000000-0005-0000-0000-0000530C0000}"/>
    <cellStyle name="Calculation 2 2 3 92" xfId="50176" xr:uid="{00000000-0005-0000-0000-0000540C0000}"/>
    <cellStyle name="Calculation 2 2 3 93" xfId="50326" xr:uid="{00000000-0005-0000-0000-0000550C0000}"/>
    <cellStyle name="Calculation 2 2 3 94" xfId="50475" xr:uid="{00000000-0005-0000-0000-0000560C0000}"/>
    <cellStyle name="Calculation 2 2 3 95" xfId="50624" xr:uid="{00000000-0005-0000-0000-0000570C0000}"/>
    <cellStyle name="Calculation 2 2 3 96" xfId="50774" xr:uid="{00000000-0005-0000-0000-0000580C0000}"/>
    <cellStyle name="Calculation 2 2 3 97" xfId="50923" xr:uid="{00000000-0005-0000-0000-0000590C0000}"/>
    <cellStyle name="Calculation 2 2 3 98" xfId="51088" xr:uid="{00000000-0005-0000-0000-00005A0C0000}"/>
    <cellStyle name="Calculation 2 2 3 99" xfId="51244" xr:uid="{00000000-0005-0000-0000-00005B0C0000}"/>
    <cellStyle name="Calculation 2 2 30" xfId="284" xr:uid="{00000000-0005-0000-0000-00005C0C0000}"/>
    <cellStyle name="Calculation 2 2 30 2" xfId="285" xr:uid="{00000000-0005-0000-0000-00005D0C0000}"/>
    <cellStyle name="Calculation 2 2 30 2 2" xfId="30262" xr:uid="{00000000-0005-0000-0000-00005E0C0000}"/>
    <cellStyle name="Calculation 2 2 30 3" xfId="29757" xr:uid="{00000000-0005-0000-0000-00005F0C0000}"/>
    <cellStyle name="Calculation 2 2 30 4" xfId="21419" xr:uid="{00000000-0005-0000-0000-0000600C0000}"/>
    <cellStyle name="Calculation 2 2 31" xfId="286" xr:uid="{00000000-0005-0000-0000-0000610C0000}"/>
    <cellStyle name="Calculation 2 2 31 2" xfId="287" xr:uid="{00000000-0005-0000-0000-0000620C0000}"/>
    <cellStyle name="Calculation 2 2 31 2 2" xfId="30269" xr:uid="{00000000-0005-0000-0000-0000630C0000}"/>
    <cellStyle name="Calculation 2 2 31 3" xfId="29764" xr:uid="{00000000-0005-0000-0000-0000640C0000}"/>
    <cellStyle name="Calculation 2 2 31 4" xfId="23776" xr:uid="{00000000-0005-0000-0000-0000650C0000}"/>
    <cellStyle name="Calculation 2 2 32" xfId="288" xr:uid="{00000000-0005-0000-0000-0000660C0000}"/>
    <cellStyle name="Calculation 2 2 32 2" xfId="289" xr:uid="{00000000-0005-0000-0000-0000670C0000}"/>
    <cellStyle name="Calculation 2 2 32 2 2" xfId="30275" xr:uid="{00000000-0005-0000-0000-0000680C0000}"/>
    <cellStyle name="Calculation 2 2 32 3" xfId="29770" xr:uid="{00000000-0005-0000-0000-0000690C0000}"/>
    <cellStyle name="Calculation 2 2 32 4" xfId="24126" xr:uid="{00000000-0005-0000-0000-00006A0C0000}"/>
    <cellStyle name="Calculation 2 2 33" xfId="290" xr:uid="{00000000-0005-0000-0000-00006B0C0000}"/>
    <cellStyle name="Calculation 2 2 33 2" xfId="291" xr:uid="{00000000-0005-0000-0000-00006C0C0000}"/>
    <cellStyle name="Calculation 2 2 33 2 2" xfId="30282" xr:uid="{00000000-0005-0000-0000-00006D0C0000}"/>
    <cellStyle name="Calculation 2 2 33 3" xfId="29777" xr:uid="{00000000-0005-0000-0000-00006E0C0000}"/>
    <cellStyle name="Calculation 2 2 33 4" xfId="21946" xr:uid="{00000000-0005-0000-0000-00006F0C0000}"/>
    <cellStyle name="Calculation 2 2 34" xfId="292" xr:uid="{00000000-0005-0000-0000-0000700C0000}"/>
    <cellStyle name="Calculation 2 2 34 2" xfId="293" xr:uid="{00000000-0005-0000-0000-0000710C0000}"/>
    <cellStyle name="Calculation 2 2 34 2 2" xfId="30068" xr:uid="{00000000-0005-0000-0000-0000720C0000}"/>
    <cellStyle name="Calculation 2 2 34 3" xfId="29736" xr:uid="{00000000-0005-0000-0000-0000730C0000}"/>
    <cellStyle name="Calculation 2 2 34 4" xfId="25383" xr:uid="{00000000-0005-0000-0000-0000740C0000}"/>
    <cellStyle name="Calculation 2 2 35" xfId="294" xr:uid="{00000000-0005-0000-0000-0000750C0000}"/>
    <cellStyle name="Calculation 2 2 35 2" xfId="295" xr:uid="{00000000-0005-0000-0000-0000760C0000}"/>
    <cellStyle name="Calculation 2 2 35 2 2" xfId="30288" xr:uid="{00000000-0005-0000-0000-0000770C0000}"/>
    <cellStyle name="Calculation 2 2 35 3" xfId="29783" xr:uid="{00000000-0005-0000-0000-0000780C0000}"/>
    <cellStyle name="Calculation 2 2 35 4" xfId="25433" xr:uid="{00000000-0005-0000-0000-0000790C0000}"/>
    <cellStyle name="Calculation 2 2 36" xfId="296" xr:uid="{00000000-0005-0000-0000-00007A0C0000}"/>
    <cellStyle name="Calculation 2 2 36 2" xfId="297" xr:uid="{00000000-0005-0000-0000-00007B0C0000}"/>
    <cellStyle name="Calculation 2 2 36 2 2" xfId="30293" xr:uid="{00000000-0005-0000-0000-00007C0C0000}"/>
    <cellStyle name="Calculation 2 2 36 3" xfId="29788" xr:uid="{00000000-0005-0000-0000-00007D0C0000}"/>
    <cellStyle name="Calculation 2 2 36 4" xfId="25779" xr:uid="{00000000-0005-0000-0000-00007E0C0000}"/>
    <cellStyle name="Calculation 2 2 37" xfId="298" xr:uid="{00000000-0005-0000-0000-00007F0C0000}"/>
    <cellStyle name="Calculation 2 2 37 2" xfId="299" xr:uid="{00000000-0005-0000-0000-0000800C0000}"/>
    <cellStyle name="Calculation 2 2 37 2 2" xfId="30298" xr:uid="{00000000-0005-0000-0000-0000810C0000}"/>
    <cellStyle name="Calculation 2 2 37 3" xfId="29793" xr:uid="{00000000-0005-0000-0000-0000820C0000}"/>
    <cellStyle name="Calculation 2 2 37 4" xfId="26125" xr:uid="{00000000-0005-0000-0000-0000830C0000}"/>
    <cellStyle name="Calculation 2 2 38" xfId="300" xr:uid="{00000000-0005-0000-0000-0000840C0000}"/>
    <cellStyle name="Calculation 2 2 38 2" xfId="301" xr:uid="{00000000-0005-0000-0000-0000850C0000}"/>
    <cellStyle name="Calculation 2 2 38 2 2" xfId="30303" xr:uid="{00000000-0005-0000-0000-0000860C0000}"/>
    <cellStyle name="Calculation 2 2 38 3" xfId="29798" xr:uid="{00000000-0005-0000-0000-0000870C0000}"/>
    <cellStyle name="Calculation 2 2 38 4" xfId="26794" xr:uid="{00000000-0005-0000-0000-0000880C0000}"/>
    <cellStyle name="Calculation 2 2 39" xfId="302" xr:uid="{00000000-0005-0000-0000-0000890C0000}"/>
    <cellStyle name="Calculation 2 2 39 2" xfId="303" xr:uid="{00000000-0005-0000-0000-00008A0C0000}"/>
    <cellStyle name="Calculation 2 2 39 2 2" xfId="30379" xr:uid="{00000000-0005-0000-0000-00008B0C0000}"/>
    <cellStyle name="Calculation 2 2 39 3" xfId="29868" xr:uid="{00000000-0005-0000-0000-00008C0C0000}"/>
    <cellStyle name="Calculation 2 2 39 4" xfId="27152" xr:uid="{00000000-0005-0000-0000-00008D0C0000}"/>
    <cellStyle name="Calculation 2 2 4" xfId="304" xr:uid="{00000000-0005-0000-0000-00008E0C0000}"/>
    <cellStyle name="Calculation 2 2 4 10" xfId="1951" xr:uid="{00000000-0005-0000-0000-00008F0C0000}"/>
    <cellStyle name="Calculation 2 2 4 10 2" xfId="6203" xr:uid="{00000000-0005-0000-0000-0000900C0000}"/>
    <cellStyle name="Calculation 2 2 4 10 3" xfId="10452" xr:uid="{00000000-0005-0000-0000-0000910C0000}"/>
    <cellStyle name="Calculation 2 2 4 10 4" xfId="14702" xr:uid="{00000000-0005-0000-0000-0000920C0000}"/>
    <cellStyle name="Calculation 2 2 4 10 5" xfId="20340" xr:uid="{00000000-0005-0000-0000-0000930C0000}"/>
    <cellStyle name="Calculation 2 2 4 10 6" xfId="53440" xr:uid="{00000000-0005-0000-0000-0000940C0000}"/>
    <cellStyle name="Calculation 2 2 4 100" xfId="51390" xr:uid="{00000000-0005-0000-0000-0000950C0000}"/>
    <cellStyle name="Calculation 2 2 4 101" xfId="51540" xr:uid="{00000000-0005-0000-0000-0000960C0000}"/>
    <cellStyle name="Calculation 2 2 4 102" xfId="51690" xr:uid="{00000000-0005-0000-0000-0000970C0000}"/>
    <cellStyle name="Calculation 2 2 4 103" xfId="51845" xr:uid="{00000000-0005-0000-0000-0000980C0000}"/>
    <cellStyle name="Calculation 2 2 4 104" xfId="52000" xr:uid="{00000000-0005-0000-0000-0000990C0000}"/>
    <cellStyle name="Calculation 2 2 4 105" xfId="52150" xr:uid="{00000000-0005-0000-0000-00009A0C0000}"/>
    <cellStyle name="Calculation 2 2 4 106" xfId="52300" xr:uid="{00000000-0005-0000-0000-00009B0C0000}"/>
    <cellStyle name="Calculation 2 2 4 107" xfId="52348" xr:uid="{00000000-0005-0000-0000-00009C0C0000}"/>
    <cellStyle name="Calculation 2 2 4 108" xfId="52403" xr:uid="{00000000-0005-0000-0000-00009D0C0000}"/>
    <cellStyle name="Calculation 2 2 4 109" xfId="52553" xr:uid="{00000000-0005-0000-0000-00009E0C0000}"/>
    <cellStyle name="Calculation 2 2 4 11" xfId="1519" xr:uid="{00000000-0005-0000-0000-00009F0C0000}"/>
    <cellStyle name="Calculation 2 2 4 11 2" xfId="5771" xr:uid="{00000000-0005-0000-0000-0000A00C0000}"/>
    <cellStyle name="Calculation 2 2 4 11 3" xfId="10020" xr:uid="{00000000-0005-0000-0000-0000A10C0000}"/>
    <cellStyle name="Calculation 2 2 4 11 4" xfId="14270" xr:uid="{00000000-0005-0000-0000-0000A20C0000}"/>
    <cellStyle name="Calculation 2 2 4 11 5" xfId="20747" xr:uid="{00000000-0005-0000-0000-0000A30C0000}"/>
    <cellStyle name="Calculation 2 2 4 11 6" xfId="54367" xr:uid="{00000000-0005-0000-0000-0000A40C0000}"/>
    <cellStyle name="Calculation 2 2 4 110" xfId="52702" xr:uid="{00000000-0005-0000-0000-0000A50C0000}"/>
    <cellStyle name="Calculation 2 2 4 111" xfId="52852" xr:uid="{00000000-0005-0000-0000-0000A60C0000}"/>
    <cellStyle name="Calculation 2 2 4 112" xfId="18725" xr:uid="{00000000-0005-0000-0000-0000A70C0000}"/>
    <cellStyle name="Calculation 2 2 4 113" xfId="53144" xr:uid="{00000000-0005-0000-0000-0000A80C0000}"/>
    <cellStyle name="Calculation 2 2 4 12" xfId="2020" xr:uid="{00000000-0005-0000-0000-0000A90C0000}"/>
    <cellStyle name="Calculation 2 2 4 12 2" xfId="6272" xr:uid="{00000000-0005-0000-0000-0000AA0C0000}"/>
    <cellStyle name="Calculation 2 2 4 12 3" xfId="10521" xr:uid="{00000000-0005-0000-0000-0000AB0C0000}"/>
    <cellStyle name="Calculation 2 2 4 12 4" xfId="14770" xr:uid="{00000000-0005-0000-0000-0000AC0C0000}"/>
    <cellStyle name="Calculation 2 2 4 12 5" xfId="21033" xr:uid="{00000000-0005-0000-0000-0000AD0C0000}"/>
    <cellStyle name="Calculation 2 2 4 12 6" xfId="54517" xr:uid="{00000000-0005-0000-0000-0000AE0C0000}"/>
    <cellStyle name="Calculation 2 2 4 13" xfId="2172" xr:uid="{00000000-0005-0000-0000-0000AF0C0000}"/>
    <cellStyle name="Calculation 2 2 4 13 2" xfId="6424" xr:uid="{00000000-0005-0000-0000-0000B00C0000}"/>
    <cellStyle name="Calculation 2 2 4 13 3" xfId="10673" xr:uid="{00000000-0005-0000-0000-0000B10C0000}"/>
    <cellStyle name="Calculation 2 2 4 13 4" xfId="14922" xr:uid="{00000000-0005-0000-0000-0000B20C0000}"/>
    <cellStyle name="Calculation 2 2 4 13 5" xfId="19749" xr:uid="{00000000-0005-0000-0000-0000B30C0000}"/>
    <cellStyle name="Calculation 2 2 4 13 6" xfId="54666" xr:uid="{00000000-0005-0000-0000-0000B40C0000}"/>
    <cellStyle name="Calculation 2 2 4 14" xfId="2322" xr:uid="{00000000-0005-0000-0000-0000B50C0000}"/>
    <cellStyle name="Calculation 2 2 4 14 2" xfId="6574" xr:uid="{00000000-0005-0000-0000-0000B60C0000}"/>
    <cellStyle name="Calculation 2 2 4 14 3" xfId="10823" xr:uid="{00000000-0005-0000-0000-0000B70C0000}"/>
    <cellStyle name="Calculation 2 2 4 14 4" xfId="15072" xr:uid="{00000000-0005-0000-0000-0000B80C0000}"/>
    <cellStyle name="Calculation 2 2 4 14 5" xfId="21842" xr:uid="{00000000-0005-0000-0000-0000B90C0000}"/>
    <cellStyle name="Calculation 2 2 4 14 6" xfId="54821" xr:uid="{00000000-0005-0000-0000-0000BA0C0000}"/>
    <cellStyle name="Calculation 2 2 4 15" xfId="2471" xr:uid="{00000000-0005-0000-0000-0000BB0C0000}"/>
    <cellStyle name="Calculation 2 2 4 15 2" xfId="6723" xr:uid="{00000000-0005-0000-0000-0000BC0C0000}"/>
    <cellStyle name="Calculation 2 2 4 15 3" xfId="10972" xr:uid="{00000000-0005-0000-0000-0000BD0C0000}"/>
    <cellStyle name="Calculation 2 2 4 15 4" xfId="15221" xr:uid="{00000000-0005-0000-0000-0000BE0C0000}"/>
    <cellStyle name="Calculation 2 2 4 15 5" xfId="22169" xr:uid="{00000000-0005-0000-0000-0000BF0C0000}"/>
    <cellStyle name="Calculation 2 2 4 15 6" xfId="54976" xr:uid="{00000000-0005-0000-0000-0000C00C0000}"/>
    <cellStyle name="Calculation 2 2 4 16" xfId="2621" xr:uid="{00000000-0005-0000-0000-0000C10C0000}"/>
    <cellStyle name="Calculation 2 2 4 16 2" xfId="6873" xr:uid="{00000000-0005-0000-0000-0000C20C0000}"/>
    <cellStyle name="Calculation 2 2 4 16 3" xfId="11122" xr:uid="{00000000-0005-0000-0000-0000C30C0000}"/>
    <cellStyle name="Calculation 2 2 4 16 4" xfId="15371" xr:uid="{00000000-0005-0000-0000-0000C40C0000}"/>
    <cellStyle name="Calculation 2 2 4 16 5" xfId="22515" xr:uid="{00000000-0005-0000-0000-0000C50C0000}"/>
    <cellStyle name="Calculation 2 2 4 16 6" xfId="55127" xr:uid="{00000000-0005-0000-0000-0000C60C0000}"/>
    <cellStyle name="Calculation 2 2 4 17" xfId="2776" xr:uid="{00000000-0005-0000-0000-0000C70C0000}"/>
    <cellStyle name="Calculation 2 2 4 17 2" xfId="7028" xr:uid="{00000000-0005-0000-0000-0000C80C0000}"/>
    <cellStyle name="Calculation 2 2 4 17 3" xfId="11277" xr:uid="{00000000-0005-0000-0000-0000C90C0000}"/>
    <cellStyle name="Calculation 2 2 4 17 4" xfId="15526" xr:uid="{00000000-0005-0000-0000-0000CA0C0000}"/>
    <cellStyle name="Calculation 2 2 4 17 5" xfId="22861" xr:uid="{00000000-0005-0000-0000-0000CB0C0000}"/>
    <cellStyle name="Calculation 2 2 4 17 6" xfId="55276" xr:uid="{00000000-0005-0000-0000-0000CC0C0000}"/>
    <cellStyle name="Calculation 2 2 4 18" xfId="2926" xr:uid="{00000000-0005-0000-0000-0000CD0C0000}"/>
    <cellStyle name="Calculation 2 2 4 18 2" xfId="7178" xr:uid="{00000000-0005-0000-0000-0000CE0C0000}"/>
    <cellStyle name="Calculation 2 2 4 18 3" xfId="11427" xr:uid="{00000000-0005-0000-0000-0000CF0C0000}"/>
    <cellStyle name="Calculation 2 2 4 18 4" xfId="15676" xr:uid="{00000000-0005-0000-0000-0000D00C0000}"/>
    <cellStyle name="Calculation 2 2 4 18 5" xfId="23208" xr:uid="{00000000-0005-0000-0000-0000D10C0000}"/>
    <cellStyle name="Calculation 2 2 4 18 6" xfId="55426" xr:uid="{00000000-0005-0000-0000-0000D20C0000}"/>
    <cellStyle name="Calculation 2 2 4 19" xfId="3076" xr:uid="{00000000-0005-0000-0000-0000D30C0000}"/>
    <cellStyle name="Calculation 2 2 4 19 2" xfId="7328" xr:uid="{00000000-0005-0000-0000-0000D40C0000}"/>
    <cellStyle name="Calculation 2 2 4 19 3" xfId="11577" xr:uid="{00000000-0005-0000-0000-0000D50C0000}"/>
    <cellStyle name="Calculation 2 2 4 19 4" xfId="15826" xr:uid="{00000000-0005-0000-0000-0000D60C0000}"/>
    <cellStyle name="Calculation 2 2 4 19 5" xfId="21685" xr:uid="{00000000-0005-0000-0000-0000D70C0000}"/>
    <cellStyle name="Calculation 2 2 4 19 6" xfId="55575" xr:uid="{00000000-0005-0000-0000-0000D80C0000}"/>
    <cellStyle name="Calculation 2 2 4 2" xfId="305" xr:uid="{00000000-0005-0000-0000-0000D90C0000}"/>
    <cellStyle name="Calculation 2 2 4 2 10" xfId="3279" xr:uid="{00000000-0005-0000-0000-0000DA0C0000}"/>
    <cellStyle name="Calculation 2 2 4 2 10 2" xfId="7531" xr:uid="{00000000-0005-0000-0000-0000DB0C0000}"/>
    <cellStyle name="Calculation 2 2 4 2 10 3" xfId="11780" xr:uid="{00000000-0005-0000-0000-0000DC0C0000}"/>
    <cellStyle name="Calculation 2 2 4 2 10 4" xfId="16029" xr:uid="{00000000-0005-0000-0000-0000DD0C0000}"/>
    <cellStyle name="Calculation 2 2 4 2 10 5" xfId="22219" xr:uid="{00000000-0005-0000-0000-0000DE0C0000}"/>
    <cellStyle name="Calculation 2 2 4 2 10 6" xfId="54571" xr:uid="{00000000-0005-0000-0000-0000DF0C0000}"/>
    <cellStyle name="Calculation 2 2 4 2 100" xfId="52204" xr:uid="{00000000-0005-0000-0000-0000E00C0000}"/>
    <cellStyle name="Calculation 2 2 4 2 101" xfId="52457" xr:uid="{00000000-0005-0000-0000-0000E10C0000}"/>
    <cellStyle name="Calculation 2 2 4 2 102" xfId="52607" xr:uid="{00000000-0005-0000-0000-0000E20C0000}"/>
    <cellStyle name="Calculation 2 2 4 2 103" xfId="52756" xr:uid="{00000000-0005-0000-0000-0000E30C0000}"/>
    <cellStyle name="Calculation 2 2 4 2 104" xfId="52906" xr:uid="{00000000-0005-0000-0000-0000E40C0000}"/>
    <cellStyle name="Calculation 2 2 4 2 105" xfId="53368" xr:uid="{00000000-0005-0000-0000-0000E50C0000}"/>
    <cellStyle name="Calculation 2 2 4 2 11" xfId="3428" xr:uid="{00000000-0005-0000-0000-0000E60C0000}"/>
    <cellStyle name="Calculation 2 2 4 2 11 2" xfId="7680" xr:uid="{00000000-0005-0000-0000-0000E70C0000}"/>
    <cellStyle name="Calculation 2 2 4 2 11 3" xfId="11929" xr:uid="{00000000-0005-0000-0000-0000E80C0000}"/>
    <cellStyle name="Calculation 2 2 4 2 11 4" xfId="16178" xr:uid="{00000000-0005-0000-0000-0000E90C0000}"/>
    <cellStyle name="Calculation 2 2 4 2 11 5" xfId="22565" xr:uid="{00000000-0005-0000-0000-0000EA0C0000}"/>
    <cellStyle name="Calculation 2 2 4 2 11 6" xfId="54720" xr:uid="{00000000-0005-0000-0000-0000EB0C0000}"/>
    <cellStyle name="Calculation 2 2 4 2 12" xfId="3578" xr:uid="{00000000-0005-0000-0000-0000EC0C0000}"/>
    <cellStyle name="Calculation 2 2 4 2 12 2" xfId="7830" xr:uid="{00000000-0005-0000-0000-0000ED0C0000}"/>
    <cellStyle name="Calculation 2 2 4 2 12 3" xfId="12079" xr:uid="{00000000-0005-0000-0000-0000EE0C0000}"/>
    <cellStyle name="Calculation 2 2 4 2 12 4" xfId="16328" xr:uid="{00000000-0005-0000-0000-0000EF0C0000}"/>
    <cellStyle name="Calculation 2 2 4 2 12 5" xfId="22911" xr:uid="{00000000-0005-0000-0000-0000F00C0000}"/>
    <cellStyle name="Calculation 2 2 4 2 12 6" xfId="54875" xr:uid="{00000000-0005-0000-0000-0000F10C0000}"/>
    <cellStyle name="Calculation 2 2 4 2 13" xfId="3728" xr:uid="{00000000-0005-0000-0000-0000F20C0000}"/>
    <cellStyle name="Calculation 2 2 4 2 13 2" xfId="7980" xr:uid="{00000000-0005-0000-0000-0000F30C0000}"/>
    <cellStyle name="Calculation 2 2 4 2 13 3" xfId="12229" xr:uid="{00000000-0005-0000-0000-0000F40C0000}"/>
    <cellStyle name="Calculation 2 2 4 2 13 4" xfId="16478" xr:uid="{00000000-0005-0000-0000-0000F50C0000}"/>
    <cellStyle name="Calculation 2 2 4 2 13 5" xfId="23258" xr:uid="{00000000-0005-0000-0000-0000F60C0000}"/>
    <cellStyle name="Calculation 2 2 4 2 13 6" xfId="55030" xr:uid="{00000000-0005-0000-0000-0000F70C0000}"/>
    <cellStyle name="Calculation 2 2 4 2 14" xfId="3877" xr:uid="{00000000-0005-0000-0000-0000F80C0000}"/>
    <cellStyle name="Calculation 2 2 4 2 14 2" xfId="8129" xr:uid="{00000000-0005-0000-0000-0000F90C0000}"/>
    <cellStyle name="Calculation 2 2 4 2 14 3" xfId="12378" xr:uid="{00000000-0005-0000-0000-0000FA0C0000}"/>
    <cellStyle name="Calculation 2 2 4 2 14 4" xfId="16627" xr:uid="{00000000-0005-0000-0000-0000FB0C0000}"/>
    <cellStyle name="Calculation 2 2 4 2 14 5" xfId="23533" xr:uid="{00000000-0005-0000-0000-0000FC0C0000}"/>
    <cellStyle name="Calculation 2 2 4 2 14 6" xfId="55181" xr:uid="{00000000-0005-0000-0000-0000FD0C0000}"/>
    <cellStyle name="Calculation 2 2 4 2 15" xfId="4026" xr:uid="{00000000-0005-0000-0000-0000FE0C0000}"/>
    <cellStyle name="Calculation 2 2 4 2 15 2" xfId="8278" xr:uid="{00000000-0005-0000-0000-0000FF0C0000}"/>
    <cellStyle name="Calculation 2 2 4 2 15 3" xfId="12527" xr:uid="{00000000-0005-0000-0000-0000000D0000}"/>
    <cellStyle name="Calculation 2 2 4 2 15 4" xfId="16776" xr:uid="{00000000-0005-0000-0000-0000010D0000}"/>
    <cellStyle name="Calculation 2 2 4 2 15 5" xfId="23879" xr:uid="{00000000-0005-0000-0000-0000020D0000}"/>
    <cellStyle name="Calculation 2 2 4 2 15 6" xfId="55330" xr:uid="{00000000-0005-0000-0000-0000030D0000}"/>
    <cellStyle name="Calculation 2 2 4 2 16" xfId="4226" xr:uid="{00000000-0005-0000-0000-0000040D0000}"/>
    <cellStyle name="Calculation 2 2 4 2 16 2" xfId="8478" xr:uid="{00000000-0005-0000-0000-0000050D0000}"/>
    <cellStyle name="Calculation 2 2 4 2 16 3" xfId="12727" xr:uid="{00000000-0005-0000-0000-0000060D0000}"/>
    <cellStyle name="Calculation 2 2 4 2 16 4" xfId="16976" xr:uid="{00000000-0005-0000-0000-0000070D0000}"/>
    <cellStyle name="Calculation 2 2 4 2 16 5" xfId="24229" xr:uid="{00000000-0005-0000-0000-0000080D0000}"/>
    <cellStyle name="Calculation 2 2 4 2 16 6" xfId="55480" xr:uid="{00000000-0005-0000-0000-0000090D0000}"/>
    <cellStyle name="Calculation 2 2 4 2 17" xfId="4377" xr:uid="{00000000-0005-0000-0000-00000A0D0000}"/>
    <cellStyle name="Calculation 2 2 4 2 17 2" xfId="8629" xr:uid="{00000000-0005-0000-0000-00000B0D0000}"/>
    <cellStyle name="Calculation 2 2 4 2 17 3" xfId="12878" xr:uid="{00000000-0005-0000-0000-00000C0D0000}"/>
    <cellStyle name="Calculation 2 2 4 2 17 4" xfId="17127" xr:uid="{00000000-0005-0000-0000-00000D0D0000}"/>
    <cellStyle name="Calculation 2 2 4 2 17 5" xfId="24575" xr:uid="{00000000-0005-0000-0000-00000E0D0000}"/>
    <cellStyle name="Calculation 2 2 4 2 17 6" xfId="55629" xr:uid="{00000000-0005-0000-0000-00000F0D0000}"/>
    <cellStyle name="Calculation 2 2 4 2 18" xfId="4480" xr:uid="{00000000-0005-0000-0000-0000100D0000}"/>
    <cellStyle name="Calculation 2 2 4 2 18 2" xfId="8732" xr:uid="{00000000-0005-0000-0000-0000110D0000}"/>
    <cellStyle name="Calculation 2 2 4 2 18 3" xfId="12981" xr:uid="{00000000-0005-0000-0000-0000120D0000}"/>
    <cellStyle name="Calculation 2 2 4 2 18 4" xfId="17230" xr:uid="{00000000-0005-0000-0000-0000130D0000}"/>
    <cellStyle name="Calculation 2 2 4 2 18 5" xfId="24850" xr:uid="{00000000-0005-0000-0000-0000140D0000}"/>
    <cellStyle name="Calculation 2 2 4 2 18 6" xfId="55851" xr:uid="{00000000-0005-0000-0000-0000150D0000}"/>
    <cellStyle name="Calculation 2 2 4 2 19" xfId="4594" xr:uid="{00000000-0005-0000-0000-0000160D0000}"/>
    <cellStyle name="Calculation 2 2 4 2 19 2" xfId="8846" xr:uid="{00000000-0005-0000-0000-0000170D0000}"/>
    <cellStyle name="Calculation 2 2 4 2 19 3" xfId="13095" xr:uid="{00000000-0005-0000-0000-0000180D0000}"/>
    <cellStyle name="Calculation 2 2 4 2 19 4" xfId="17344" xr:uid="{00000000-0005-0000-0000-0000190D0000}"/>
    <cellStyle name="Calculation 2 2 4 2 19 5" xfId="25366" xr:uid="{00000000-0005-0000-0000-00001A0D0000}"/>
    <cellStyle name="Calculation 2 2 4 2 19 6" xfId="56003" xr:uid="{00000000-0005-0000-0000-00001B0D0000}"/>
    <cellStyle name="Calculation 2 2 4 2 2" xfId="2074" xr:uid="{00000000-0005-0000-0000-00001C0D0000}"/>
    <cellStyle name="Calculation 2 2 4 2 2 2" xfId="6326" xr:uid="{00000000-0005-0000-0000-00001D0D0000}"/>
    <cellStyle name="Calculation 2 2 4 2 2 3" xfId="10575" xr:uid="{00000000-0005-0000-0000-00001E0D0000}"/>
    <cellStyle name="Calculation 2 2 4 2 2 4" xfId="14824" xr:uid="{00000000-0005-0000-0000-00001F0D0000}"/>
    <cellStyle name="Calculation 2 2 4 2 2 5" xfId="18629" xr:uid="{00000000-0005-0000-0000-0000200D0000}"/>
    <cellStyle name="Calculation 2 2 4 2 2 6" xfId="19256" xr:uid="{00000000-0005-0000-0000-0000210D0000}"/>
    <cellStyle name="Calculation 2 2 4 2 2 7" xfId="53523" xr:uid="{00000000-0005-0000-0000-0000220D0000}"/>
    <cellStyle name="Calculation 2 2 4 2 20" xfId="4749" xr:uid="{00000000-0005-0000-0000-0000230D0000}"/>
    <cellStyle name="Calculation 2 2 4 2 20 2" xfId="9001" xr:uid="{00000000-0005-0000-0000-0000240D0000}"/>
    <cellStyle name="Calculation 2 2 4 2 20 3" xfId="13250" xr:uid="{00000000-0005-0000-0000-0000250D0000}"/>
    <cellStyle name="Calculation 2 2 4 2 20 4" xfId="17499" xr:uid="{00000000-0005-0000-0000-0000260D0000}"/>
    <cellStyle name="Calculation 2 2 4 2 20 5" xfId="25536" xr:uid="{00000000-0005-0000-0000-0000270D0000}"/>
    <cellStyle name="Calculation 2 2 4 2 20 6" xfId="56155" xr:uid="{00000000-0005-0000-0000-0000280D0000}"/>
    <cellStyle name="Calculation 2 2 4 2 21" xfId="4899" xr:uid="{00000000-0005-0000-0000-0000290D0000}"/>
    <cellStyle name="Calculation 2 2 4 2 21 2" xfId="9151" xr:uid="{00000000-0005-0000-0000-00002A0D0000}"/>
    <cellStyle name="Calculation 2 2 4 2 21 3" xfId="13400" xr:uid="{00000000-0005-0000-0000-00002B0D0000}"/>
    <cellStyle name="Calculation 2 2 4 2 21 4" xfId="17649" xr:uid="{00000000-0005-0000-0000-00002C0D0000}"/>
    <cellStyle name="Calculation 2 2 4 2 21 5" xfId="25882" xr:uid="{00000000-0005-0000-0000-00002D0D0000}"/>
    <cellStyle name="Calculation 2 2 4 2 21 6" xfId="56304" xr:uid="{00000000-0005-0000-0000-00002E0D0000}"/>
    <cellStyle name="Calculation 2 2 4 2 22" xfId="5091" xr:uid="{00000000-0005-0000-0000-00002F0D0000}"/>
    <cellStyle name="Calculation 2 2 4 2 22 2" xfId="9343" xr:uid="{00000000-0005-0000-0000-0000300D0000}"/>
    <cellStyle name="Calculation 2 2 4 2 22 3" xfId="13592" xr:uid="{00000000-0005-0000-0000-0000310D0000}"/>
    <cellStyle name="Calculation 2 2 4 2 22 4" xfId="17841" xr:uid="{00000000-0005-0000-0000-0000320D0000}"/>
    <cellStyle name="Calculation 2 2 4 2 22 5" xfId="26228" xr:uid="{00000000-0005-0000-0000-0000330D0000}"/>
    <cellStyle name="Calculation 2 2 4 2 22 6" xfId="56460" xr:uid="{00000000-0005-0000-0000-0000340D0000}"/>
    <cellStyle name="Calculation 2 2 4 2 23" xfId="5201" xr:uid="{00000000-0005-0000-0000-0000350D0000}"/>
    <cellStyle name="Calculation 2 2 4 2 23 2" xfId="9453" xr:uid="{00000000-0005-0000-0000-0000360D0000}"/>
    <cellStyle name="Calculation 2 2 4 2 23 3" xfId="13702" xr:uid="{00000000-0005-0000-0000-0000370D0000}"/>
    <cellStyle name="Calculation 2 2 4 2 23 4" xfId="17951" xr:uid="{00000000-0005-0000-0000-0000380D0000}"/>
    <cellStyle name="Calculation 2 2 4 2 23 5" xfId="26573" xr:uid="{00000000-0005-0000-0000-0000390D0000}"/>
    <cellStyle name="Calculation 2 2 4 2 23 6" xfId="56711" xr:uid="{00000000-0005-0000-0000-00003A0D0000}"/>
    <cellStyle name="Calculation 2 2 4 2 24" xfId="5313" xr:uid="{00000000-0005-0000-0000-00003B0D0000}"/>
    <cellStyle name="Calculation 2 2 4 2 24 2" xfId="9565" xr:uid="{00000000-0005-0000-0000-00003C0D0000}"/>
    <cellStyle name="Calculation 2 2 4 2 24 3" xfId="13814" xr:uid="{00000000-0005-0000-0000-00003D0D0000}"/>
    <cellStyle name="Calculation 2 2 4 2 24 4" xfId="18063" xr:uid="{00000000-0005-0000-0000-00003E0D0000}"/>
    <cellStyle name="Calculation 2 2 4 2 24 5" xfId="26463" xr:uid="{00000000-0005-0000-0000-00003F0D0000}"/>
    <cellStyle name="Calculation 2 2 4 2 24 6" xfId="56870" xr:uid="{00000000-0005-0000-0000-0000400D0000}"/>
    <cellStyle name="Calculation 2 2 4 2 25" xfId="5464" xr:uid="{00000000-0005-0000-0000-0000410D0000}"/>
    <cellStyle name="Calculation 2 2 4 2 25 2" xfId="9716" xr:uid="{00000000-0005-0000-0000-0000420D0000}"/>
    <cellStyle name="Calculation 2 2 4 2 25 3" xfId="13965" xr:uid="{00000000-0005-0000-0000-0000430D0000}"/>
    <cellStyle name="Calculation 2 2 4 2 25 4" xfId="18214" xr:uid="{00000000-0005-0000-0000-0000440D0000}"/>
    <cellStyle name="Calculation 2 2 4 2 25 5" xfId="27143" xr:uid="{00000000-0005-0000-0000-0000450D0000}"/>
    <cellStyle name="Calculation 2 2 4 2 25 6" xfId="57020" xr:uid="{00000000-0005-0000-0000-0000460D0000}"/>
    <cellStyle name="Calculation 2 2 4 2 26" xfId="5619" xr:uid="{00000000-0005-0000-0000-0000470D0000}"/>
    <cellStyle name="Calculation 2 2 4 2 26 2" xfId="9871" xr:uid="{00000000-0005-0000-0000-0000480D0000}"/>
    <cellStyle name="Calculation 2 2 4 2 26 3" xfId="14120" xr:uid="{00000000-0005-0000-0000-0000490D0000}"/>
    <cellStyle name="Calculation 2 2 4 2 26 4" xfId="18369" xr:uid="{00000000-0005-0000-0000-00004A0D0000}"/>
    <cellStyle name="Calculation 2 2 4 2 26 5" xfId="27281" xr:uid="{00000000-0005-0000-0000-00004B0D0000}"/>
    <cellStyle name="Calculation 2 2 4 2 26 6" xfId="55711" xr:uid="{00000000-0005-0000-0000-00004C0D0000}"/>
    <cellStyle name="Calculation 2 2 4 2 27" xfId="1619" xr:uid="{00000000-0005-0000-0000-00004D0D0000}"/>
    <cellStyle name="Calculation 2 2 4 2 27 2" xfId="27624" xr:uid="{00000000-0005-0000-0000-00004E0D0000}"/>
    <cellStyle name="Calculation 2 2 4 2 27 3" xfId="57288" xr:uid="{00000000-0005-0000-0000-00004F0D0000}"/>
    <cellStyle name="Calculation 2 2 4 2 28" xfId="5871" xr:uid="{00000000-0005-0000-0000-0000500D0000}"/>
    <cellStyle name="Calculation 2 2 4 2 28 2" xfId="27965" xr:uid="{00000000-0005-0000-0000-0000510D0000}"/>
    <cellStyle name="Calculation 2 2 4 2 28 3" xfId="57437" xr:uid="{00000000-0005-0000-0000-0000520D0000}"/>
    <cellStyle name="Calculation 2 2 4 2 29" xfId="10120" xr:uid="{00000000-0005-0000-0000-0000530D0000}"/>
    <cellStyle name="Calculation 2 2 4 2 29 2" xfId="28306" xr:uid="{00000000-0005-0000-0000-0000540D0000}"/>
    <cellStyle name="Calculation 2 2 4 2 29 3" xfId="57587" xr:uid="{00000000-0005-0000-0000-0000550D0000}"/>
    <cellStyle name="Calculation 2 2 4 2 3" xfId="2226" xr:uid="{00000000-0005-0000-0000-0000560D0000}"/>
    <cellStyle name="Calculation 2 2 4 2 3 2" xfId="6478" xr:uid="{00000000-0005-0000-0000-0000570D0000}"/>
    <cellStyle name="Calculation 2 2 4 2 3 3" xfId="10727" xr:uid="{00000000-0005-0000-0000-0000580D0000}"/>
    <cellStyle name="Calculation 2 2 4 2 3 4" xfId="14976" xr:uid="{00000000-0005-0000-0000-0000590D0000}"/>
    <cellStyle name="Calculation 2 2 4 2 3 5" xfId="18771" xr:uid="{00000000-0005-0000-0000-00005A0D0000}"/>
    <cellStyle name="Calculation 2 2 4 2 3 6" xfId="53672" xr:uid="{00000000-0005-0000-0000-00005B0D0000}"/>
    <cellStyle name="Calculation 2 2 4 2 30" xfId="14370" xr:uid="{00000000-0005-0000-0000-00005C0D0000}"/>
    <cellStyle name="Calculation 2 2 4 2 30 2" xfId="28647" xr:uid="{00000000-0005-0000-0000-00005D0D0000}"/>
    <cellStyle name="Calculation 2 2 4 2 31" xfId="18521" xr:uid="{00000000-0005-0000-0000-00005E0D0000}"/>
    <cellStyle name="Calculation 2 2 4 2 31 2" xfId="28988" xr:uid="{00000000-0005-0000-0000-00005F0D0000}"/>
    <cellStyle name="Calculation 2 2 4 2 32" xfId="29342" xr:uid="{00000000-0005-0000-0000-0000600D0000}"/>
    <cellStyle name="Calculation 2 2 4 2 33" xfId="31289" xr:uid="{00000000-0005-0000-0000-0000610D0000}"/>
    <cellStyle name="Calculation 2 2 4 2 34" xfId="31486" xr:uid="{00000000-0005-0000-0000-0000620D0000}"/>
    <cellStyle name="Calculation 2 2 4 2 35" xfId="31826" xr:uid="{00000000-0005-0000-0000-0000630D0000}"/>
    <cellStyle name="Calculation 2 2 4 2 36" xfId="32048" xr:uid="{00000000-0005-0000-0000-0000640D0000}"/>
    <cellStyle name="Calculation 2 2 4 2 37" xfId="32389" xr:uid="{00000000-0005-0000-0000-0000650D0000}"/>
    <cellStyle name="Calculation 2 2 4 2 38" xfId="32730" xr:uid="{00000000-0005-0000-0000-0000660D0000}"/>
    <cellStyle name="Calculation 2 2 4 2 39" xfId="33227" xr:uid="{00000000-0005-0000-0000-0000670D0000}"/>
    <cellStyle name="Calculation 2 2 4 2 4" xfId="2376" xr:uid="{00000000-0005-0000-0000-0000680D0000}"/>
    <cellStyle name="Calculation 2 2 4 2 4 2" xfId="6628" xr:uid="{00000000-0005-0000-0000-0000690D0000}"/>
    <cellStyle name="Calculation 2 2 4 2 4 3" xfId="10877" xr:uid="{00000000-0005-0000-0000-00006A0D0000}"/>
    <cellStyle name="Calculation 2 2 4 2 4 4" xfId="15126" xr:uid="{00000000-0005-0000-0000-00006B0D0000}"/>
    <cellStyle name="Calculation 2 2 4 2 4 5" xfId="20044" xr:uid="{00000000-0005-0000-0000-00006C0D0000}"/>
    <cellStyle name="Calculation 2 2 4 2 4 6" xfId="53794" xr:uid="{00000000-0005-0000-0000-00006D0D0000}"/>
    <cellStyle name="Calculation 2 2 4 2 40" xfId="33640" xr:uid="{00000000-0005-0000-0000-00006E0D0000}"/>
    <cellStyle name="Calculation 2 2 4 2 41" xfId="34262" xr:uid="{00000000-0005-0000-0000-00006F0D0000}"/>
    <cellStyle name="Calculation 2 2 4 2 42" xfId="34433" xr:uid="{00000000-0005-0000-0000-0000700D0000}"/>
    <cellStyle name="Calculation 2 2 4 2 43" xfId="34779" xr:uid="{00000000-0005-0000-0000-0000710D0000}"/>
    <cellStyle name="Calculation 2 2 4 2 44" xfId="35125" xr:uid="{00000000-0005-0000-0000-0000720D0000}"/>
    <cellStyle name="Calculation 2 2 4 2 45" xfId="35472" xr:uid="{00000000-0005-0000-0000-0000730D0000}"/>
    <cellStyle name="Calculation 2 2 4 2 46" xfId="35819" xr:uid="{00000000-0005-0000-0000-0000740D0000}"/>
    <cellStyle name="Calculation 2 2 4 2 47" xfId="36165" xr:uid="{00000000-0005-0000-0000-0000750D0000}"/>
    <cellStyle name="Calculation 2 2 4 2 48" xfId="36511" xr:uid="{00000000-0005-0000-0000-0000760D0000}"/>
    <cellStyle name="Calculation 2 2 4 2 49" xfId="36857" xr:uid="{00000000-0005-0000-0000-0000770D0000}"/>
    <cellStyle name="Calculation 2 2 4 2 5" xfId="2525" xr:uid="{00000000-0005-0000-0000-0000780D0000}"/>
    <cellStyle name="Calculation 2 2 4 2 5 2" xfId="6777" xr:uid="{00000000-0005-0000-0000-0000790D0000}"/>
    <cellStyle name="Calculation 2 2 4 2 5 3" xfId="11026" xr:uid="{00000000-0005-0000-0000-00007A0D0000}"/>
    <cellStyle name="Calculation 2 2 4 2 5 4" xfId="15275" xr:uid="{00000000-0005-0000-0000-00007B0D0000}"/>
    <cellStyle name="Calculation 2 2 4 2 5 5" xfId="20390" xr:uid="{00000000-0005-0000-0000-00007C0D0000}"/>
    <cellStyle name="Calculation 2 2 4 2 5 6" xfId="53900" xr:uid="{00000000-0005-0000-0000-00007D0D0000}"/>
    <cellStyle name="Calculation 2 2 4 2 50" xfId="37203" xr:uid="{00000000-0005-0000-0000-00007E0D0000}"/>
    <cellStyle name="Calculation 2 2 4 2 51" xfId="37549" xr:uid="{00000000-0005-0000-0000-00007F0D0000}"/>
    <cellStyle name="Calculation 2 2 4 2 52" xfId="37824" xr:uid="{00000000-0005-0000-0000-0000800D0000}"/>
    <cellStyle name="Calculation 2 2 4 2 53" xfId="38171" xr:uid="{00000000-0005-0000-0000-0000810D0000}"/>
    <cellStyle name="Calculation 2 2 4 2 54" xfId="38517" xr:uid="{00000000-0005-0000-0000-0000820D0000}"/>
    <cellStyle name="Calculation 2 2 4 2 55" xfId="38863" xr:uid="{00000000-0005-0000-0000-0000830D0000}"/>
    <cellStyle name="Calculation 2 2 4 2 56" xfId="39209" xr:uid="{00000000-0005-0000-0000-0000840D0000}"/>
    <cellStyle name="Calculation 2 2 4 2 57" xfId="39721" xr:uid="{00000000-0005-0000-0000-0000850D0000}"/>
    <cellStyle name="Calculation 2 2 4 2 58" xfId="39900" xr:uid="{00000000-0005-0000-0000-0000860D0000}"/>
    <cellStyle name="Calculation 2 2 4 2 59" xfId="40037" xr:uid="{00000000-0005-0000-0000-0000870D0000}"/>
    <cellStyle name="Calculation 2 2 4 2 6" xfId="2675" xr:uid="{00000000-0005-0000-0000-0000880D0000}"/>
    <cellStyle name="Calculation 2 2 4 2 6 2" xfId="6927" xr:uid="{00000000-0005-0000-0000-0000890D0000}"/>
    <cellStyle name="Calculation 2 2 4 2 6 3" xfId="11176" xr:uid="{00000000-0005-0000-0000-00008A0D0000}"/>
    <cellStyle name="Calculation 2 2 4 2 6 4" xfId="15425" xr:uid="{00000000-0005-0000-0000-00008B0D0000}"/>
    <cellStyle name="Calculation 2 2 4 2 6 5" xfId="19746" xr:uid="{00000000-0005-0000-0000-00008C0D0000}"/>
    <cellStyle name="Calculation 2 2 4 2 6 6" xfId="54050" xr:uid="{00000000-0005-0000-0000-00008D0D0000}"/>
    <cellStyle name="Calculation 2 2 4 2 60" xfId="40378" xr:uid="{00000000-0005-0000-0000-00008E0D0000}"/>
    <cellStyle name="Calculation 2 2 4 2 61" xfId="40781" xr:uid="{00000000-0005-0000-0000-00008F0D0000}"/>
    <cellStyle name="Calculation 2 2 4 2 62" xfId="40692" xr:uid="{00000000-0005-0000-0000-0000900D0000}"/>
    <cellStyle name="Calculation 2 2 4 2 63" xfId="40771" xr:uid="{00000000-0005-0000-0000-0000910D0000}"/>
    <cellStyle name="Calculation 2 2 4 2 64" xfId="41945" xr:uid="{00000000-0005-0000-0000-0000920D0000}"/>
    <cellStyle name="Calculation 2 2 4 2 65" xfId="42291" xr:uid="{00000000-0005-0000-0000-0000930D0000}"/>
    <cellStyle name="Calculation 2 2 4 2 66" xfId="42629" xr:uid="{00000000-0005-0000-0000-0000940D0000}"/>
    <cellStyle name="Calculation 2 2 4 2 67" xfId="42872" xr:uid="{00000000-0005-0000-0000-0000950D0000}"/>
    <cellStyle name="Calculation 2 2 4 2 68" xfId="43213" xr:uid="{00000000-0005-0000-0000-0000960D0000}"/>
    <cellStyle name="Calculation 2 2 4 2 69" xfId="43554" xr:uid="{00000000-0005-0000-0000-0000970D0000}"/>
    <cellStyle name="Calculation 2 2 4 2 7" xfId="2830" xr:uid="{00000000-0005-0000-0000-0000980D0000}"/>
    <cellStyle name="Calculation 2 2 4 2 7 2" xfId="7082" xr:uid="{00000000-0005-0000-0000-0000990D0000}"/>
    <cellStyle name="Calculation 2 2 4 2 7 3" xfId="11331" xr:uid="{00000000-0005-0000-0000-00009A0D0000}"/>
    <cellStyle name="Calculation 2 2 4 2 7 4" xfId="15580" xr:uid="{00000000-0005-0000-0000-00009B0D0000}"/>
    <cellStyle name="Calculation 2 2 4 2 7 5" xfId="21083" xr:uid="{00000000-0005-0000-0000-00009C0D0000}"/>
    <cellStyle name="Calculation 2 2 4 2 7 6" xfId="53205" xr:uid="{00000000-0005-0000-0000-00009D0D0000}"/>
    <cellStyle name="Calculation 2 2 4 2 70" xfId="44085" xr:uid="{00000000-0005-0000-0000-00009E0D0000}"/>
    <cellStyle name="Calculation 2 2 4 2 71" xfId="43808" xr:uid="{00000000-0005-0000-0000-00009F0D0000}"/>
    <cellStyle name="Calculation 2 2 4 2 72" xfId="44753" xr:uid="{00000000-0005-0000-0000-0000A00D0000}"/>
    <cellStyle name="Calculation 2 2 4 2 73" xfId="45047" xr:uid="{00000000-0005-0000-0000-0000A10D0000}"/>
    <cellStyle name="Calculation 2 2 4 2 74" xfId="45676" xr:uid="{00000000-0005-0000-0000-0000A20D0000}"/>
    <cellStyle name="Calculation 2 2 4 2 75" xfId="46132" xr:uid="{00000000-0005-0000-0000-0000A30D0000}"/>
    <cellStyle name="Calculation 2 2 4 2 76" xfId="45414" xr:uid="{00000000-0005-0000-0000-0000A40D0000}"/>
    <cellStyle name="Calculation 2 2 4 2 77" xfId="46955" xr:uid="{00000000-0005-0000-0000-0000A50D0000}"/>
    <cellStyle name="Calculation 2 2 4 2 78" xfId="47300" xr:uid="{00000000-0005-0000-0000-0000A60D0000}"/>
    <cellStyle name="Calculation 2 2 4 2 79" xfId="45589" xr:uid="{00000000-0005-0000-0000-0000A70D0000}"/>
    <cellStyle name="Calculation 2 2 4 2 8" xfId="2980" xr:uid="{00000000-0005-0000-0000-0000A80D0000}"/>
    <cellStyle name="Calculation 2 2 4 2 8 2" xfId="7232" xr:uid="{00000000-0005-0000-0000-0000A90D0000}"/>
    <cellStyle name="Calculation 2 2 4 2 8 3" xfId="11481" xr:uid="{00000000-0005-0000-0000-0000AA0D0000}"/>
    <cellStyle name="Calculation 2 2 4 2 8 4" xfId="15730" xr:uid="{00000000-0005-0000-0000-0000AB0D0000}"/>
    <cellStyle name="Calculation 2 2 4 2 8 5" xfId="21601" xr:uid="{00000000-0005-0000-0000-0000AC0D0000}"/>
    <cellStyle name="Calculation 2 2 4 2 8 6" xfId="54271" xr:uid="{00000000-0005-0000-0000-0000AD0D0000}"/>
    <cellStyle name="Calculation 2 2 4 2 80" xfId="48061" xr:uid="{00000000-0005-0000-0000-0000AE0D0000}"/>
    <cellStyle name="Calculation 2 2 4 2 81" xfId="48476" xr:uid="{00000000-0005-0000-0000-0000AF0D0000}"/>
    <cellStyle name="Calculation 2 2 4 2 82" xfId="48914" xr:uid="{00000000-0005-0000-0000-0000B00D0000}"/>
    <cellStyle name="Calculation 2 2 4 2 83" xfId="49228" xr:uid="{00000000-0005-0000-0000-0000B10D0000}"/>
    <cellStyle name="Calculation 2 2 4 2 84" xfId="49809" xr:uid="{00000000-0005-0000-0000-0000B20D0000}"/>
    <cellStyle name="Calculation 2 2 4 2 85" xfId="49927" xr:uid="{00000000-0005-0000-0000-0000B30D0000}"/>
    <cellStyle name="Calculation 2 2 4 2 86" xfId="50077" xr:uid="{00000000-0005-0000-0000-0000B40D0000}"/>
    <cellStyle name="Calculation 2 2 4 2 87" xfId="50226" xr:uid="{00000000-0005-0000-0000-0000B50D0000}"/>
    <cellStyle name="Calculation 2 2 4 2 88" xfId="50376" xr:uid="{00000000-0005-0000-0000-0000B60D0000}"/>
    <cellStyle name="Calculation 2 2 4 2 89" xfId="50525" xr:uid="{00000000-0005-0000-0000-0000B70D0000}"/>
    <cellStyle name="Calculation 2 2 4 2 9" xfId="3130" xr:uid="{00000000-0005-0000-0000-0000B80D0000}"/>
    <cellStyle name="Calculation 2 2 4 2 9 2" xfId="7382" xr:uid="{00000000-0005-0000-0000-0000B90D0000}"/>
    <cellStyle name="Calculation 2 2 4 2 9 3" xfId="11631" xr:uid="{00000000-0005-0000-0000-0000BA0D0000}"/>
    <cellStyle name="Calculation 2 2 4 2 9 4" xfId="15880" xr:uid="{00000000-0005-0000-0000-0000BB0D0000}"/>
    <cellStyle name="Calculation 2 2 4 2 9 5" xfId="21364" xr:uid="{00000000-0005-0000-0000-0000BC0D0000}"/>
    <cellStyle name="Calculation 2 2 4 2 9 6" xfId="54421" xr:uid="{00000000-0005-0000-0000-0000BD0D0000}"/>
    <cellStyle name="Calculation 2 2 4 2 90" xfId="50674" xr:uid="{00000000-0005-0000-0000-0000BE0D0000}"/>
    <cellStyle name="Calculation 2 2 4 2 91" xfId="50824" xr:uid="{00000000-0005-0000-0000-0000BF0D0000}"/>
    <cellStyle name="Calculation 2 2 4 2 92" xfId="50973" xr:uid="{00000000-0005-0000-0000-0000C00D0000}"/>
    <cellStyle name="Calculation 2 2 4 2 93" xfId="51138" xr:uid="{00000000-0005-0000-0000-0000C10D0000}"/>
    <cellStyle name="Calculation 2 2 4 2 94" xfId="51294" xr:uid="{00000000-0005-0000-0000-0000C20D0000}"/>
    <cellStyle name="Calculation 2 2 4 2 95" xfId="51444" xr:uid="{00000000-0005-0000-0000-0000C30D0000}"/>
    <cellStyle name="Calculation 2 2 4 2 96" xfId="51594" xr:uid="{00000000-0005-0000-0000-0000C40D0000}"/>
    <cellStyle name="Calculation 2 2 4 2 97" xfId="51744" xr:uid="{00000000-0005-0000-0000-0000C50D0000}"/>
    <cellStyle name="Calculation 2 2 4 2 98" xfId="51899" xr:uid="{00000000-0005-0000-0000-0000C60D0000}"/>
    <cellStyle name="Calculation 2 2 4 2 99" xfId="52054" xr:uid="{00000000-0005-0000-0000-0000C70D0000}"/>
    <cellStyle name="Calculation 2 2 4 20" xfId="3225" xr:uid="{00000000-0005-0000-0000-0000C80D0000}"/>
    <cellStyle name="Calculation 2 2 4 20 2" xfId="7477" xr:uid="{00000000-0005-0000-0000-0000C90D0000}"/>
    <cellStyle name="Calculation 2 2 4 20 3" xfId="11726" xr:uid="{00000000-0005-0000-0000-0000CA0D0000}"/>
    <cellStyle name="Calculation 2 2 4 20 4" xfId="15975" xr:uid="{00000000-0005-0000-0000-0000CB0D0000}"/>
    <cellStyle name="Calculation 2 2 4 20 5" xfId="23829" xr:uid="{00000000-0005-0000-0000-0000CC0D0000}"/>
    <cellStyle name="Calculation 2 2 4 20 6" xfId="55797" xr:uid="{00000000-0005-0000-0000-0000CD0D0000}"/>
    <cellStyle name="Calculation 2 2 4 21" xfId="3374" xr:uid="{00000000-0005-0000-0000-0000CE0D0000}"/>
    <cellStyle name="Calculation 2 2 4 21 2" xfId="7626" xr:uid="{00000000-0005-0000-0000-0000CF0D0000}"/>
    <cellStyle name="Calculation 2 2 4 21 3" xfId="11875" xr:uid="{00000000-0005-0000-0000-0000D00D0000}"/>
    <cellStyle name="Calculation 2 2 4 21 4" xfId="16124" xr:uid="{00000000-0005-0000-0000-0000D10D0000}"/>
    <cellStyle name="Calculation 2 2 4 21 5" xfId="24179" xr:uid="{00000000-0005-0000-0000-0000D20D0000}"/>
    <cellStyle name="Calculation 2 2 4 21 6" xfId="55949" xr:uid="{00000000-0005-0000-0000-0000D30D0000}"/>
    <cellStyle name="Calculation 2 2 4 22" xfId="3524" xr:uid="{00000000-0005-0000-0000-0000D40D0000}"/>
    <cellStyle name="Calculation 2 2 4 22 2" xfId="7776" xr:uid="{00000000-0005-0000-0000-0000D50D0000}"/>
    <cellStyle name="Calculation 2 2 4 22 3" xfId="12025" xr:uid="{00000000-0005-0000-0000-0000D60D0000}"/>
    <cellStyle name="Calculation 2 2 4 22 4" xfId="16274" xr:uid="{00000000-0005-0000-0000-0000D70D0000}"/>
    <cellStyle name="Calculation 2 2 4 22 5" xfId="24525" xr:uid="{00000000-0005-0000-0000-0000D80D0000}"/>
    <cellStyle name="Calculation 2 2 4 22 6" xfId="56101" xr:uid="{00000000-0005-0000-0000-0000D90D0000}"/>
    <cellStyle name="Calculation 2 2 4 23" xfId="3674" xr:uid="{00000000-0005-0000-0000-0000DA0D0000}"/>
    <cellStyle name="Calculation 2 2 4 23 2" xfId="7926" xr:uid="{00000000-0005-0000-0000-0000DB0D0000}"/>
    <cellStyle name="Calculation 2 2 4 23 3" xfId="12175" xr:uid="{00000000-0005-0000-0000-0000DC0D0000}"/>
    <cellStyle name="Calculation 2 2 4 23 4" xfId="16424" xr:uid="{00000000-0005-0000-0000-0000DD0D0000}"/>
    <cellStyle name="Calculation 2 2 4 23 5" xfId="23443" xr:uid="{00000000-0005-0000-0000-0000DE0D0000}"/>
    <cellStyle name="Calculation 2 2 4 23 6" xfId="56250" xr:uid="{00000000-0005-0000-0000-0000DF0D0000}"/>
    <cellStyle name="Calculation 2 2 4 24" xfId="3823" xr:uid="{00000000-0005-0000-0000-0000E00D0000}"/>
    <cellStyle name="Calculation 2 2 4 24 2" xfId="8075" xr:uid="{00000000-0005-0000-0000-0000E10D0000}"/>
    <cellStyle name="Calculation 2 2 4 24 3" xfId="12324" xr:uid="{00000000-0005-0000-0000-0000E20D0000}"/>
    <cellStyle name="Calculation 2 2 4 24 4" xfId="16573" xr:uid="{00000000-0005-0000-0000-0000E30D0000}"/>
    <cellStyle name="Calculation 2 2 4 24 5" xfId="23458" xr:uid="{00000000-0005-0000-0000-0000E40D0000}"/>
    <cellStyle name="Calculation 2 2 4 24 6" xfId="56406" xr:uid="{00000000-0005-0000-0000-0000E50D0000}"/>
    <cellStyle name="Calculation 2 2 4 25" xfId="3972" xr:uid="{00000000-0005-0000-0000-0000E60D0000}"/>
    <cellStyle name="Calculation 2 2 4 25 2" xfId="8224" xr:uid="{00000000-0005-0000-0000-0000E70D0000}"/>
    <cellStyle name="Calculation 2 2 4 25 3" xfId="12473" xr:uid="{00000000-0005-0000-0000-0000E80D0000}"/>
    <cellStyle name="Calculation 2 2 4 25 4" xfId="16722" xr:uid="{00000000-0005-0000-0000-0000E90D0000}"/>
    <cellStyle name="Calculation 2 2 4 25 5" xfId="25486" xr:uid="{00000000-0005-0000-0000-0000EA0D0000}"/>
    <cellStyle name="Calculation 2 2 4 25 6" xfId="56556" xr:uid="{00000000-0005-0000-0000-0000EB0D0000}"/>
    <cellStyle name="Calculation 2 2 4 26" xfId="4172" xr:uid="{00000000-0005-0000-0000-0000EC0D0000}"/>
    <cellStyle name="Calculation 2 2 4 26 2" xfId="8424" xr:uid="{00000000-0005-0000-0000-0000ED0D0000}"/>
    <cellStyle name="Calculation 2 2 4 26 3" xfId="12673" xr:uid="{00000000-0005-0000-0000-0000EE0D0000}"/>
    <cellStyle name="Calculation 2 2 4 26 4" xfId="16922" xr:uid="{00000000-0005-0000-0000-0000EF0D0000}"/>
    <cellStyle name="Calculation 2 2 4 26 5" xfId="25832" xr:uid="{00000000-0005-0000-0000-0000F00D0000}"/>
    <cellStyle name="Calculation 2 2 4 26 6" xfId="56603" xr:uid="{00000000-0005-0000-0000-0000F10D0000}"/>
    <cellStyle name="Calculation 2 2 4 27" xfId="4323" xr:uid="{00000000-0005-0000-0000-0000F20D0000}"/>
    <cellStyle name="Calculation 2 2 4 27 2" xfId="8575" xr:uid="{00000000-0005-0000-0000-0000F30D0000}"/>
    <cellStyle name="Calculation 2 2 4 27 3" xfId="12824" xr:uid="{00000000-0005-0000-0000-0000F40D0000}"/>
    <cellStyle name="Calculation 2 2 4 27 4" xfId="17073" xr:uid="{00000000-0005-0000-0000-0000F50D0000}"/>
    <cellStyle name="Calculation 2 2 4 27 5" xfId="26178" xr:uid="{00000000-0005-0000-0000-0000F60D0000}"/>
    <cellStyle name="Calculation 2 2 4 27 6" xfId="56657" xr:uid="{00000000-0005-0000-0000-0000F70D0000}"/>
    <cellStyle name="Calculation 2 2 4 28" xfId="4117" xr:uid="{00000000-0005-0000-0000-0000F80D0000}"/>
    <cellStyle name="Calculation 2 2 4 28 2" xfId="8369" xr:uid="{00000000-0005-0000-0000-0000F90D0000}"/>
    <cellStyle name="Calculation 2 2 4 28 3" xfId="12618" xr:uid="{00000000-0005-0000-0000-0000FA0D0000}"/>
    <cellStyle name="Calculation 2 2 4 28 4" xfId="16867" xr:uid="{00000000-0005-0000-0000-0000FB0D0000}"/>
    <cellStyle name="Calculation 2 2 4 28 5" xfId="26523" xr:uid="{00000000-0005-0000-0000-0000FC0D0000}"/>
    <cellStyle name="Calculation 2 2 4 28 6" xfId="56816" xr:uid="{00000000-0005-0000-0000-0000FD0D0000}"/>
    <cellStyle name="Calculation 2 2 4 29" xfId="4695" xr:uid="{00000000-0005-0000-0000-0000FE0D0000}"/>
    <cellStyle name="Calculation 2 2 4 29 2" xfId="8947" xr:uid="{00000000-0005-0000-0000-0000FF0D0000}"/>
    <cellStyle name="Calculation 2 2 4 29 3" xfId="13196" xr:uid="{00000000-0005-0000-0000-0000000E0000}"/>
    <cellStyle name="Calculation 2 2 4 29 4" xfId="17445" xr:uid="{00000000-0005-0000-0000-0000010E0000}"/>
    <cellStyle name="Calculation 2 2 4 29 5" xfId="25371" xr:uid="{00000000-0005-0000-0000-0000020E0000}"/>
    <cellStyle name="Calculation 2 2 4 29 6" xfId="56966" xr:uid="{00000000-0005-0000-0000-0000030E0000}"/>
    <cellStyle name="Calculation 2 2 4 3" xfId="1667" xr:uid="{00000000-0005-0000-0000-0000040E0000}"/>
    <cellStyle name="Calculation 2 2 4 3 10" xfId="3327" xr:uid="{00000000-0005-0000-0000-0000050E0000}"/>
    <cellStyle name="Calculation 2 2 4 3 10 2" xfId="7579" xr:uid="{00000000-0005-0000-0000-0000060E0000}"/>
    <cellStyle name="Calculation 2 2 4 3 10 3" xfId="11828" xr:uid="{00000000-0005-0000-0000-0000070E0000}"/>
    <cellStyle name="Calculation 2 2 4 3 10 4" xfId="16077" xr:uid="{00000000-0005-0000-0000-0000080E0000}"/>
    <cellStyle name="Calculation 2 2 4 3 10 5" xfId="22266" xr:uid="{00000000-0005-0000-0000-0000090E0000}"/>
    <cellStyle name="Calculation 2 2 4 3 10 6" xfId="54619" xr:uid="{00000000-0005-0000-0000-00000A0E0000}"/>
    <cellStyle name="Calculation 2 2 4 3 100" xfId="52252" xr:uid="{00000000-0005-0000-0000-00000B0E0000}"/>
    <cellStyle name="Calculation 2 2 4 3 101" xfId="52505" xr:uid="{00000000-0005-0000-0000-00000C0E0000}"/>
    <cellStyle name="Calculation 2 2 4 3 102" xfId="52655" xr:uid="{00000000-0005-0000-0000-00000D0E0000}"/>
    <cellStyle name="Calculation 2 2 4 3 103" xfId="52804" xr:uid="{00000000-0005-0000-0000-00000E0E0000}"/>
    <cellStyle name="Calculation 2 2 4 3 104" xfId="52954" xr:uid="{00000000-0005-0000-0000-00000F0E0000}"/>
    <cellStyle name="Calculation 2 2 4 3 105" xfId="53416" xr:uid="{00000000-0005-0000-0000-0000100E0000}"/>
    <cellStyle name="Calculation 2 2 4 3 11" xfId="3476" xr:uid="{00000000-0005-0000-0000-0000110E0000}"/>
    <cellStyle name="Calculation 2 2 4 3 11 2" xfId="7728" xr:uid="{00000000-0005-0000-0000-0000120E0000}"/>
    <cellStyle name="Calculation 2 2 4 3 11 3" xfId="11977" xr:uid="{00000000-0005-0000-0000-0000130E0000}"/>
    <cellStyle name="Calculation 2 2 4 3 11 4" xfId="16226" xr:uid="{00000000-0005-0000-0000-0000140E0000}"/>
    <cellStyle name="Calculation 2 2 4 3 11 5" xfId="22612" xr:uid="{00000000-0005-0000-0000-0000150E0000}"/>
    <cellStyle name="Calculation 2 2 4 3 11 6" xfId="54768" xr:uid="{00000000-0005-0000-0000-0000160E0000}"/>
    <cellStyle name="Calculation 2 2 4 3 12" xfId="3626" xr:uid="{00000000-0005-0000-0000-0000170E0000}"/>
    <cellStyle name="Calculation 2 2 4 3 12 2" xfId="7878" xr:uid="{00000000-0005-0000-0000-0000180E0000}"/>
    <cellStyle name="Calculation 2 2 4 3 12 3" xfId="12127" xr:uid="{00000000-0005-0000-0000-0000190E0000}"/>
    <cellStyle name="Calculation 2 2 4 3 12 4" xfId="16376" xr:uid="{00000000-0005-0000-0000-00001A0E0000}"/>
    <cellStyle name="Calculation 2 2 4 3 12 5" xfId="22958" xr:uid="{00000000-0005-0000-0000-00001B0E0000}"/>
    <cellStyle name="Calculation 2 2 4 3 12 6" xfId="54923" xr:uid="{00000000-0005-0000-0000-00001C0E0000}"/>
    <cellStyle name="Calculation 2 2 4 3 13" xfId="3776" xr:uid="{00000000-0005-0000-0000-00001D0E0000}"/>
    <cellStyle name="Calculation 2 2 4 3 13 2" xfId="8028" xr:uid="{00000000-0005-0000-0000-00001E0E0000}"/>
    <cellStyle name="Calculation 2 2 4 3 13 3" xfId="12277" xr:uid="{00000000-0005-0000-0000-00001F0E0000}"/>
    <cellStyle name="Calculation 2 2 4 3 13 4" xfId="16526" xr:uid="{00000000-0005-0000-0000-0000200E0000}"/>
    <cellStyle name="Calculation 2 2 4 3 13 5" xfId="23305" xr:uid="{00000000-0005-0000-0000-0000210E0000}"/>
    <cellStyle name="Calculation 2 2 4 3 13 6" xfId="55078" xr:uid="{00000000-0005-0000-0000-0000220E0000}"/>
    <cellStyle name="Calculation 2 2 4 3 14" xfId="3925" xr:uid="{00000000-0005-0000-0000-0000230E0000}"/>
    <cellStyle name="Calculation 2 2 4 3 14 2" xfId="8177" xr:uid="{00000000-0005-0000-0000-0000240E0000}"/>
    <cellStyle name="Calculation 2 2 4 3 14 3" xfId="12426" xr:uid="{00000000-0005-0000-0000-0000250E0000}"/>
    <cellStyle name="Calculation 2 2 4 3 14 4" xfId="16675" xr:uid="{00000000-0005-0000-0000-0000260E0000}"/>
    <cellStyle name="Calculation 2 2 4 3 14 5" xfId="23580" xr:uid="{00000000-0005-0000-0000-0000270E0000}"/>
    <cellStyle name="Calculation 2 2 4 3 14 6" xfId="55229" xr:uid="{00000000-0005-0000-0000-0000280E0000}"/>
    <cellStyle name="Calculation 2 2 4 3 15" xfId="4074" xr:uid="{00000000-0005-0000-0000-0000290E0000}"/>
    <cellStyle name="Calculation 2 2 4 3 15 2" xfId="8326" xr:uid="{00000000-0005-0000-0000-00002A0E0000}"/>
    <cellStyle name="Calculation 2 2 4 3 15 3" xfId="12575" xr:uid="{00000000-0005-0000-0000-00002B0E0000}"/>
    <cellStyle name="Calculation 2 2 4 3 15 4" xfId="16824" xr:uid="{00000000-0005-0000-0000-00002C0E0000}"/>
    <cellStyle name="Calculation 2 2 4 3 15 5" xfId="23926" xr:uid="{00000000-0005-0000-0000-00002D0E0000}"/>
    <cellStyle name="Calculation 2 2 4 3 15 6" xfId="55378" xr:uid="{00000000-0005-0000-0000-00002E0E0000}"/>
    <cellStyle name="Calculation 2 2 4 3 16" xfId="4274" xr:uid="{00000000-0005-0000-0000-00002F0E0000}"/>
    <cellStyle name="Calculation 2 2 4 3 16 2" xfId="8526" xr:uid="{00000000-0005-0000-0000-0000300E0000}"/>
    <cellStyle name="Calculation 2 2 4 3 16 3" xfId="12775" xr:uid="{00000000-0005-0000-0000-0000310E0000}"/>
    <cellStyle name="Calculation 2 2 4 3 16 4" xfId="17024" xr:uid="{00000000-0005-0000-0000-0000320E0000}"/>
    <cellStyle name="Calculation 2 2 4 3 16 5" xfId="24276" xr:uid="{00000000-0005-0000-0000-0000330E0000}"/>
    <cellStyle name="Calculation 2 2 4 3 16 6" xfId="55528" xr:uid="{00000000-0005-0000-0000-0000340E0000}"/>
    <cellStyle name="Calculation 2 2 4 3 17" xfId="4425" xr:uid="{00000000-0005-0000-0000-0000350E0000}"/>
    <cellStyle name="Calculation 2 2 4 3 17 2" xfId="8677" xr:uid="{00000000-0005-0000-0000-0000360E0000}"/>
    <cellStyle name="Calculation 2 2 4 3 17 3" xfId="12926" xr:uid="{00000000-0005-0000-0000-0000370E0000}"/>
    <cellStyle name="Calculation 2 2 4 3 17 4" xfId="17175" xr:uid="{00000000-0005-0000-0000-0000380E0000}"/>
    <cellStyle name="Calculation 2 2 4 3 17 5" xfId="24622" xr:uid="{00000000-0005-0000-0000-0000390E0000}"/>
    <cellStyle name="Calculation 2 2 4 3 17 6" xfId="55677" xr:uid="{00000000-0005-0000-0000-00003A0E0000}"/>
    <cellStyle name="Calculation 2 2 4 3 18" xfId="4528" xr:uid="{00000000-0005-0000-0000-00003B0E0000}"/>
    <cellStyle name="Calculation 2 2 4 3 18 2" xfId="8780" xr:uid="{00000000-0005-0000-0000-00003C0E0000}"/>
    <cellStyle name="Calculation 2 2 4 3 18 3" xfId="13029" xr:uid="{00000000-0005-0000-0000-00003D0E0000}"/>
    <cellStyle name="Calculation 2 2 4 3 18 4" xfId="17278" xr:uid="{00000000-0005-0000-0000-00003E0E0000}"/>
    <cellStyle name="Calculation 2 2 4 3 18 5" xfId="24897" xr:uid="{00000000-0005-0000-0000-00003F0E0000}"/>
    <cellStyle name="Calculation 2 2 4 3 18 6" xfId="55899" xr:uid="{00000000-0005-0000-0000-0000400E0000}"/>
    <cellStyle name="Calculation 2 2 4 3 19" xfId="4642" xr:uid="{00000000-0005-0000-0000-0000410E0000}"/>
    <cellStyle name="Calculation 2 2 4 3 19 2" xfId="8894" xr:uid="{00000000-0005-0000-0000-0000420E0000}"/>
    <cellStyle name="Calculation 2 2 4 3 19 3" xfId="13143" xr:uid="{00000000-0005-0000-0000-0000430E0000}"/>
    <cellStyle name="Calculation 2 2 4 3 19 4" xfId="17392" xr:uid="{00000000-0005-0000-0000-0000440E0000}"/>
    <cellStyle name="Calculation 2 2 4 3 19 5" xfId="25408" xr:uid="{00000000-0005-0000-0000-0000450E0000}"/>
    <cellStyle name="Calculation 2 2 4 3 19 6" xfId="56051" xr:uid="{00000000-0005-0000-0000-0000460E0000}"/>
    <cellStyle name="Calculation 2 2 4 3 2" xfId="2122" xr:uid="{00000000-0005-0000-0000-0000470E0000}"/>
    <cellStyle name="Calculation 2 2 4 3 2 2" xfId="6374" xr:uid="{00000000-0005-0000-0000-0000480E0000}"/>
    <cellStyle name="Calculation 2 2 4 3 2 3" xfId="10623" xr:uid="{00000000-0005-0000-0000-0000490E0000}"/>
    <cellStyle name="Calculation 2 2 4 3 2 4" xfId="14872" xr:uid="{00000000-0005-0000-0000-00004A0E0000}"/>
    <cellStyle name="Calculation 2 2 4 3 2 5" xfId="19303" xr:uid="{00000000-0005-0000-0000-00004B0E0000}"/>
    <cellStyle name="Calculation 2 2 4 3 2 6" xfId="53571" xr:uid="{00000000-0005-0000-0000-00004C0E0000}"/>
    <cellStyle name="Calculation 2 2 4 3 20" xfId="4797" xr:uid="{00000000-0005-0000-0000-00004D0E0000}"/>
    <cellStyle name="Calculation 2 2 4 3 20 2" xfId="9049" xr:uid="{00000000-0005-0000-0000-00004E0E0000}"/>
    <cellStyle name="Calculation 2 2 4 3 20 3" xfId="13298" xr:uid="{00000000-0005-0000-0000-00004F0E0000}"/>
    <cellStyle name="Calculation 2 2 4 3 20 4" xfId="17547" xr:uid="{00000000-0005-0000-0000-0000500E0000}"/>
    <cellStyle name="Calculation 2 2 4 3 20 5" xfId="25583" xr:uid="{00000000-0005-0000-0000-0000510E0000}"/>
    <cellStyle name="Calculation 2 2 4 3 20 6" xfId="56203" xr:uid="{00000000-0005-0000-0000-0000520E0000}"/>
    <cellStyle name="Calculation 2 2 4 3 21" xfId="4947" xr:uid="{00000000-0005-0000-0000-0000530E0000}"/>
    <cellStyle name="Calculation 2 2 4 3 21 2" xfId="9199" xr:uid="{00000000-0005-0000-0000-0000540E0000}"/>
    <cellStyle name="Calculation 2 2 4 3 21 3" xfId="13448" xr:uid="{00000000-0005-0000-0000-0000550E0000}"/>
    <cellStyle name="Calculation 2 2 4 3 21 4" xfId="17697" xr:uid="{00000000-0005-0000-0000-0000560E0000}"/>
    <cellStyle name="Calculation 2 2 4 3 21 5" xfId="25929" xr:uid="{00000000-0005-0000-0000-0000570E0000}"/>
    <cellStyle name="Calculation 2 2 4 3 21 6" xfId="56352" xr:uid="{00000000-0005-0000-0000-0000580E0000}"/>
    <cellStyle name="Calculation 2 2 4 3 22" xfId="5139" xr:uid="{00000000-0005-0000-0000-0000590E0000}"/>
    <cellStyle name="Calculation 2 2 4 3 22 2" xfId="9391" xr:uid="{00000000-0005-0000-0000-00005A0E0000}"/>
    <cellStyle name="Calculation 2 2 4 3 22 3" xfId="13640" xr:uid="{00000000-0005-0000-0000-00005B0E0000}"/>
    <cellStyle name="Calculation 2 2 4 3 22 4" xfId="17889" xr:uid="{00000000-0005-0000-0000-00005C0E0000}"/>
    <cellStyle name="Calculation 2 2 4 3 22 5" xfId="26275" xr:uid="{00000000-0005-0000-0000-00005D0E0000}"/>
    <cellStyle name="Calculation 2 2 4 3 22 6" xfId="56508" xr:uid="{00000000-0005-0000-0000-00005E0E0000}"/>
    <cellStyle name="Calculation 2 2 4 3 23" xfId="5249" xr:uid="{00000000-0005-0000-0000-00005F0E0000}"/>
    <cellStyle name="Calculation 2 2 4 3 23 2" xfId="9501" xr:uid="{00000000-0005-0000-0000-0000600E0000}"/>
    <cellStyle name="Calculation 2 2 4 3 23 3" xfId="13750" xr:uid="{00000000-0005-0000-0000-0000610E0000}"/>
    <cellStyle name="Calculation 2 2 4 3 23 4" xfId="17999" xr:uid="{00000000-0005-0000-0000-0000620E0000}"/>
    <cellStyle name="Calculation 2 2 4 3 23 5" xfId="26620" xr:uid="{00000000-0005-0000-0000-0000630E0000}"/>
    <cellStyle name="Calculation 2 2 4 3 23 6" xfId="56759" xr:uid="{00000000-0005-0000-0000-0000640E0000}"/>
    <cellStyle name="Calculation 2 2 4 3 24" xfId="5361" xr:uid="{00000000-0005-0000-0000-0000650E0000}"/>
    <cellStyle name="Calculation 2 2 4 3 24 2" xfId="9613" xr:uid="{00000000-0005-0000-0000-0000660E0000}"/>
    <cellStyle name="Calculation 2 2 4 3 24 3" xfId="13862" xr:uid="{00000000-0005-0000-0000-0000670E0000}"/>
    <cellStyle name="Calculation 2 2 4 3 24 4" xfId="18111" xr:uid="{00000000-0005-0000-0000-0000680E0000}"/>
    <cellStyle name="Calculation 2 2 4 3 24 5" xfId="26820" xr:uid="{00000000-0005-0000-0000-0000690E0000}"/>
    <cellStyle name="Calculation 2 2 4 3 24 6" xfId="56918" xr:uid="{00000000-0005-0000-0000-00006A0E0000}"/>
    <cellStyle name="Calculation 2 2 4 3 25" xfId="5512" xr:uid="{00000000-0005-0000-0000-00006B0E0000}"/>
    <cellStyle name="Calculation 2 2 4 3 25 2" xfId="9764" xr:uid="{00000000-0005-0000-0000-00006C0E0000}"/>
    <cellStyle name="Calculation 2 2 4 3 25 3" xfId="14013" xr:uid="{00000000-0005-0000-0000-00006D0E0000}"/>
    <cellStyle name="Calculation 2 2 4 3 25 4" xfId="18262" xr:uid="{00000000-0005-0000-0000-00006E0E0000}"/>
    <cellStyle name="Calculation 2 2 4 3 25 5" xfId="27165" xr:uid="{00000000-0005-0000-0000-00006F0E0000}"/>
    <cellStyle name="Calculation 2 2 4 3 25 6" xfId="57068" xr:uid="{00000000-0005-0000-0000-0000700E0000}"/>
    <cellStyle name="Calculation 2 2 4 3 26" xfId="5667" xr:uid="{00000000-0005-0000-0000-0000710E0000}"/>
    <cellStyle name="Calculation 2 2 4 3 26 2" xfId="9919" xr:uid="{00000000-0005-0000-0000-0000720E0000}"/>
    <cellStyle name="Calculation 2 2 4 3 26 3" xfId="14168" xr:uid="{00000000-0005-0000-0000-0000730E0000}"/>
    <cellStyle name="Calculation 2 2 4 3 26 4" xfId="18417" xr:uid="{00000000-0005-0000-0000-0000740E0000}"/>
    <cellStyle name="Calculation 2 2 4 3 26 5" xfId="27328" xr:uid="{00000000-0005-0000-0000-0000750E0000}"/>
    <cellStyle name="Calculation 2 2 4 3 26 6" xfId="57186" xr:uid="{00000000-0005-0000-0000-0000760E0000}"/>
    <cellStyle name="Calculation 2 2 4 3 27" xfId="5919" xr:uid="{00000000-0005-0000-0000-0000770E0000}"/>
    <cellStyle name="Calculation 2 2 4 3 27 2" xfId="27671" xr:uid="{00000000-0005-0000-0000-0000780E0000}"/>
    <cellStyle name="Calculation 2 2 4 3 27 3" xfId="57336" xr:uid="{00000000-0005-0000-0000-0000790E0000}"/>
    <cellStyle name="Calculation 2 2 4 3 28" xfId="10168" xr:uid="{00000000-0005-0000-0000-00007A0E0000}"/>
    <cellStyle name="Calculation 2 2 4 3 28 2" xfId="28012" xr:uid="{00000000-0005-0000-0000-00007B0E0000}"/>
    <cellStyle name="Calculation 2 2 4 3 28 3" xfId="57485" xr:uid="{00000000-0005-0000-0000-00007C0E0000}"/>
    <cellStyle name="Calculation 2 2 4 3 29" xfId="14418" xr:uid="{00000000-0005-0000-0000-00007D0E0000}"/>
    <cellStyle name="Calculation 2 2 4 3 29 2" xfId="28353" xr:uid="{00000000-0005-0000-0000-00007E0E0000}"/>
    <cellStyle name="Calculation 2 2 4 3 29 3" xfId="57635" xr:uid="{00000000-0005-0000-0000-00007F0E0000}"/>
    <cellStyle name="Calculation 2 2 4 3 3" xfId="2274" xr:uid="{00000000-0005-0000-0000-0000800E0000}"/>
    <cellStyle name="Calculation 2 2 4 3 3 2" xfId="6526" xr:uid="{00000000-0005-0000-0000-0000810E0000}"/>
    <cellStyle name="Calculation 2 2 4 3 3 3" xfId="10775" xr:uid="{00000000-0005-0000-0000-0000820E0000}"/>
    <cellStyle name="Calculation 2 2 4 3 3 4" xfId="15024" xr:uid="{00000000-0005-0000-0000-0000830E0000}"/>
    <cellStyle name="Calculation 2 2 4 3 3 5" xfId="19722" xr:uid="{00000000-0005-0000-0000-0000840E0000}"/>
    <cellStyle name="Calculation 2 2 4 3 3 6" xfId="53720" xr:uid="{00000000-0005-0000-0000-0000850E0000}"/>
    <cellStyle name="Calculation 2 2 4 3 30" xfId="18677" xr:uid="{00000000-0005-0000-0000-0000860E0000}"/>
    <cellStyle name="Calculation 2 2 4 3 30 2" xfId="28694" xr:uid="{00000000-0005-0000-0000-0000870E0000}"/>
    <cellStyle name="Calculation 2 2 4 3 31" xfId="29035" xr:uid="{00000000-0005-0000-0000-0000880E0000}"/>
    <cellStyle name="Calculation 2 2 4 3 32" xfId="29251" xr:uid="{00000000-0005-0000-0000-0000890E0000}"/>
    <cellStyle name="Calculation 2 2 4 3 33" xfId="31041" xr:uid="{00000000-0005-0000-0000-00008A0E0000}"/>
    <cellStyle name="Calculation 2 2 4 3 34" xfId="31533" xr:uid="{00000000-0005-0000-0000-00008B0E0000}"/>
    <cellStyle name="Calculation 2 2 4 3 35" xfId="31873" xr:uid="{00000000-0005-0000-0000-00008C0E0000}"/>
    <cellStyle name="Calculation 2 2 4 3 36" xfId="32095" xr:uid="{00000000-0005-0000-0000-00008D0E0000}"/>
    <cellStyle name="Calculation 2 2 4 3 37" xfId="32436" xr:uid="{00000000-0005-0000-0000-00008E0E0000}"/>
    <cellStyle name="Calculation 2 2 4 3 38" xfId="32777" xr:uid="{00000000-0005-0000-0000-00008F0E0000}"/>
    <cellStyle name="Calculation 2 2 4 3 39" xfId="33402" xr:uid="{00000000-0005-0000-0000-0000900E0000}"/>
    <cellStyle name="Calculation 2 2 4 3 4" xfId="2424" xr:uid="{00000000-0005-0000-0000-0000910E0000}"/>
    <cellStyle name="Calculation 2 2 4 3 4 2" xfId="6676" xr:uid="{00000000-0005-0000-0000-0000920E0000}"/>
    <cellStyle name="Calculation 2 2 4 3 4 3" xfId="10925" xr:uid="{00000000-0005-0000-0000-0000930E0000}"/>
    <cellStyle name="Calculation 2 2 4 3 4 4" xfId="15174" xr:uid="{00000000-0005-0000-0000-0000940E0000}"/>
    <cellStyle name="Calculation 2 2 4 3 4 5" xfId="20091" xr:uid="{00000000-0005-0000-0000-0000950E0000}"/>
    <cellStyle name="Calculation 2 2 4 3 4 6" xfId="53842" xr:uid="{00000000-0005-0000-0000-0000960E0000}"/>
    <cellStyle name="Calculation 2 2 4 3 40" xfId="33687" xr:uid="{00000000-0005-0000-0000-0000970E0000}"/>
    <cellStyle name="Calculation 2 2 4 3 41" xfId="34305" xr:uid="{00000000-0005-0000-0000-0000980E0000}"/>
    <cellStyle name="Calculation 2 2 4 3 42" xfId="34480" xr:uid="{00000000-0005-0000-0000-0000990E0000}"/>
    <cellStyle name="Calculation 2 2 4 3 43" xfId="34826" xr:uid="{00000000-0005-0000-0000-00009A0E0000}"/>
    <cellStyle name="Calculation 2 2 4 3 44" xfId="35172" xr:uid="{00000000-0005-0000-0000-00009B0E0000}"/>
    <cellStyle name="Calculation 2 2 4 3 45" xfId="35519" xr:uid="{00000000-0005-0000-0000-00009C0E0000}"/>
    <cellStyle name="Calculation 2 2 4 3 46" xfId="35866" xr:uid="{00000000-0005-0000-0000-00009D0E0000}"/>
    <cellStyle name="Calculation 2 2 4 3 47" xfId="36212" xr:uid="{00000000-0005-0000-0000-00009E0E0000}"/>
    <cellStyle name="Calculation 2 2 4 3 48" xfId="36558" xr:uid="{00000000-0005-0000-0000-00009F0E0000}"/>
    <cellStyle name="Calculation 2 2 4 3 49" xfId="36904" xr:uid="{00000000-0005-0000-0000-0000A00E0000}"/>
    <cellStyle name="Calculation 2 2 4 3 5" xfId="2573" xr:uid="{00000000-0005-0000-0000-0000A10E0000}"/>
    <cellStyle name="Calculation 2 2 4 3 5 2" xfId="6825" xr:uid="{00000000-0005-0000-0000-0000A20E0000}"/>
    <cellStyle name="Calculation 2 2 4 3 5 3" xfId="11074" xr:uid="{00000000-0005-0000-0000-0000A30E0000}"/>
    <cellStyle name="Calculation 2 2 4 3 5 4" xfId="15323" xr:uid="{00000000-0005-0000-0000-0000A40E0000}"/>
    <cellStyle name="Calculation 2 2 4 3 5 5" xfId="20437" xr:uid="{00000000-0005-0000-0000-0000A50E0000}"/>
    <cellStyle name="Calculation 2 2 4 3 5 6" xfId="53948" xr:uid="{00000000-0005-0000-0000-0000A60E0000}"/>
    <cellStyle name="Calculation 2 2 4 3 50" xfId="37250" xr:uid="{00000000-0005-0000-0000-0000A70E0000}"/>
    <cellStyle name="Calculation 2 2 4 3 51" xfId="37596" xr:uid="{00000000-0005-0000-0000-0000A80E0000}"/>
    <cellStyle name="Calculation 2 2 4 3 52" xfId="37871" xr:uid="{00000000-0005-0000-0000-0000A90E0000}"/>
    <cellStyle name="Calculation 2 2 4 3 53" xfId="38218" xr:uid="{00000000-0005-0000-0000-0000AA0E0000}"/>
    <cellStyle name="Calculation 2 2 4 3 54" xfId="38564" xr:uid="{00000000-0005-0000-0000-0000AB0E0000}"/>
    <cellStyle name="Calculation 2 2 4 3 55" xfId="38910" xr:uid="{00000000-0005-0000-0000-0000AC0E0000}"/>
    <cellStyle name="Calculation 2 2 4 3 56" xfId="39256" xr:uid="{00000000-0005-0000-0000-0000AD0E0000}"/>
    <cellStyle name="Calculation 2 2 4 3 57" xfId="39762" xr:uid="{00000000-0005-0000-0000-0000AE0E0000}"/>
    <cellStyle name="Calculation 2 2 4 3 58" xfId="39921" xr:uid="{00000000-0005-0000-0000-0000AF0E0000}"/>
    <cellStyle name="Calculation 2 2 4 3 59" xfId="40084" xr:uid="{00000000-0005-0000-0000-0000B00E0000}"/>
    <cellStyle name="Calculation 2 2 4 3 6" xfId="2723" xr:uid="{00000000-0005-0000-0000-0000B10E0000}"/>
    <cellStyle name="Calculation 2 2 4 3 6 2" xfId="6975" xr:uid="{00000000-0005-0000-0000-0000B20E0000}"/>
    <cellStyle name="Calculation 2 2 4 3 6 3" xfId="11224" xr:uid="{00000000-0005-0000-0000-0000B30E0000}"/>
    <cellStyle name="Calculation 2 2 4 3 6 4" xfId="15473" xr:uid="{00000000-0005-0000-0000-0000B40E0000}"/>
    <cellStyle name="Calculation 2 2 4 3 6 5" xfId="19765" xr:uid="{00000000-0005-0000-0000-0000B50E0000}"/>
    <cellStyle name="Calculation 2 2 4 3 6 6" xfId="54098" xr:uid="{00000000-0005-0000-0000-0000B60E0000}"/>
    <cellStyle name="Calculation 2 2 4 3 60" xfId="40425" xr:uid="{00000000-0005-0000-0000-0000B70E0000}"/>
    <cellStyle name="Calculation 2 2 4 3 61" xfId="40652" xr:uid="{00000000-0005-0000-0000-0000B80E0000}"/>
    <cellStyle name="Calculation 2 2 4 3 62" xfId="40777" xr:uid="{00000000-0005-0000-0000-0000B90E0000}"/>
    <cellStyle name="Calculation 2 2 4 3 63" xfId="41609" xr:uid="{00000000-0005-0000-0000-0000BA0E0000}"/>
    <cellStyle name="Calculation 2 2 4 3 64" xfId="41992" xr:uid="{00000000-0005-0000-0000-0000BB0E0000}"/>
    <cellStyle name="Calculation 2 2 4 3 65" xfId="42338" xr:uid="{00000000-0005-0000-0000-0000BC0E0000}"/>
    <cellStyle name="Calculation 2 2 4 3 66" xfId="41621" xr:uid="{00000000-0005-0000-0000-0000BD0E0000}"/>
    <cellStyle name="Calculation 2 2 4 3 67" xfId="42919" xr:uid="{00000000-0005-0000-0000-0000BE0E0000}"/>
    <cellStyle name="Calculation 2 2 4 3 68" xfId="43260" xr:uid="{00000000-0005-0000-0000-0000BF0E0000}"/>
    <cellStyle name="Calculation 2 2 4 3 69" xfId="43601" xr:uid="{00000000-0005-0000-0000-0000C00E0000}"/>
    <cellStyle name="Calculation 2 2 4 3 7" xfId="2878" xr:uid="{00000000-0005-0000-0000-0000C10E0000}"/>
    <cellStyle name="Calculation 2 2 4 3 7 2" xfId="7130" xr:uid="{00000000-0005-0000-0000-0000C20E0000}"/>
    <cellStyle name="Calculation 2 2 4 3 7 3" xfId="11379" xr:uid="{00000000-0005-0000-0000-0000C30E0000}"/>
    <cellStyle name="Calculation 2 2 4 3 7 4" xfId="15628" xr:uid="{00000000-0005-0000-0000-0000C40E0000}"/>
    <cellStyle name="Calculation 2 2 4 3 7 5" xfId="21130" xr:uid="{00000000-0005-0000-0000-0000C50E0000}"/>
    <cellStyle name="Calculation 2 2 4 3 7 6" xfId="54216" xr:uid="{00000000-0005-0000-0000-0000C60E0000}"/>
    <cellStyle name="Calculation 2 2 4 3 70" xfId="44132" xr:uid="{00000000-0005-0000-0000-0000C70E0000}"/>
    <cellStyle name="Calculation 2 2 4 3 71" xfId="44434" xr:uid="{00000000-0005-0000-0000-0000C80E0000}"/>
    <cellStyle name="Calculation 2 2 4 3 72" xfId="44800" xr:uid="{00000000-0005-0000-0000-0000C90E0000}"/>
    <cellStyle name="Calculation 2 2 4 3 73" xfId="44391" xr:uid="{00000000-0005-0000-0000-0000CA0E0000}"/>
    <cellStyle name="Calculation 2 2 4 3 74" xfId="45424" xr:uid="{00000000-0005-0000-0000-0000CB0E0000}"/>
    <cellStyle name="Calculation 2 2 4 3 75" xfId="46179" xr:uid="{00000000-0005-0000-0000-0000CC0E0000}"/>
    <cellStyle name="Calculation 2 2 4 3 76" xfId="45619" xr:uid="{00000000-0005-0000-0000-0000CD0E0000}"/>
    <cellStyle name="Calculation 2 2 4 3 77" xfId="47002" xr:uid="{00000000-0005-0000-0000-0000CE0E0000}"/>
    <cellStyle name="Calculation 2 2 4 3 78" xfId="47347" xr:uid="{00000000-0005-0000-0000-0000CF0E0000}"/>
    <cellStyle name="Calculation 2 2 4 3 79" xfId="46428" xr:uid="{00000000-0005-0000-0000-0000D00E0000}"/>
    <cellStyle name="Calculation 2 2 4 3 8" xfId="3028" xr:uid="{00000000-0005-0000-0000-0000D10E0000}"/>
    <cellStyle name="Calculation 2 2 4 3 8 2" xfId="7280" xr:uid="{00000000-0005-0000-0000-0000D20E0000}"/>
    <cellStyle name="Calculation 2 2 4 3 8 3" xfId="11529" xr:uid="{00000000-0005-0000-0000-0000D30E0000}"/>
    <cellStyle name="Calculation 2 2 4 3 8 4" xfId="15778" xr:uid="{00000000-0005-0000-0000-0000D40E0000}"/>
    <cellStyle name="Calculation 2 2 4 3 8 5" xfId="21644" xr:uid="{00000000-0005-0000-0000-0000D50E0000}"/>
    <cellStyle name="Calculation 2 2 4 3 8 6" xfId="54319" xr:uid="{00000000-0005-0000-0000-0000D60E0000}"/>
    <cellStyle name="Calculation 2 2 4 3 80" xfId="48108" xr:uid="{00000000-0005-0000-0000-0000D70E0000}"/>
    <cellStyle name="Calculation 2 2 4 3 81" xfId="48751" xr:uid="{00000000-0005-0000-0000-0000D80E0000}"/>
    <cellStyle name="Calculation 2 2 4 3 82" xfId="48961" xr:uid="{00000000-0005-0000-0000-0000D90E0000}"/>
    <cellStyle name="Calculation 2 2 4 3 83" xfId="48492" xr:uid="{00000000-0005-0000-0000-0000DA0E0000}"/>
    <cellStyle name="Calculation 2 2 4 3 84" xfId="49828" xr:uid="{00000000-0005-0000-0000-0000DB0E0000}"/>
    <cellStyle name="Calculation 2 2 4 3 85" xfId="49975" xr:uid="{00000000-0005-0000-0000-0000DC0E0000}"/>
    <cellStyle name="Calculation 2 2 4 3 86" xfId="50125" xr:uid="{00000000-0005-0000-0000-0000DD0E0000}"/>
    <cellStyle name="Calculation 2 2 4 3 87" xfId="50274" xr:uid="{00000000-0005-0000-0000-0000DE0E0000}"/>
    <cellStyle name="Calculation 2 2 4 3 88" xfId="50424" xr:uid="{00000000-0005-0000-0000-0000DF0E0000}"/>
    <cellStyle name="Calculation 2 2 4 3 89" xfId="50573" xr:uid="{00000000-0005-0000-0000-0000E00E0000}"/>
    <cellStyle name="Calculation 2 2 4 3 9" xfId="3178" xr:uid="{00000000-0005-0000-0000-0000E10E0000}"/>
    <cellStyle name="Calculation 2 2 4 3 9 2" xfId="7430" xr:uid="{00000000-0005-0000-0000-0000E20E0000}"/>
    <cellStyle name="Calculation 2 2 4 3 9 3" xfId="11679" xr:uid="{00000000-0005-0000-0000-0000E30E0000}"/>
    <cellStyle name="Calculation 2 2 4 3 9 4" xfId="15928" xr:uid="{00000000-0005-0000-0000-0000E40E0000}"/>
    <cellStyle name="Calculation 2 2 4 3 9 5" xfId="21874" xr:uid="{00000000-0005-0000-0000-0000E50E0000}"/>
    <cellStyle name="Calculation 2 2 4 3 9 6" xfId="54469" xr:uid="{00000000-0005-0000-0000-0000E60E0000}"/>
    <cellStyle name="Calculation 2 2 4 3 90" xfId="50722" xr:uid="{00000000-0005-0000-0000-0000E70E0000}"/>
    <cellStyle name="Calculation 2 2 4 3 91" xfId="50872" xr:uid="{00000000-0005-0000-0000-0000E80E0000}"/>
    <cellStyle name="Calculation 2 2 4 3 92" xfId="51021" xr:uid="{00000000-0005-0000-0000-0000E90E0000}"/>
    <cellStyle name="Calculation 2 2 4 3 93" xfId="51186" xr:uid="{00000000-0005-0000-0000-0000EA0E0000}"/>
    <cellStyle name="Calculation 2 2 4 3 94" xfId="51342" xr:uid="{00000000-0005-0000-0000-0000EB0E0000}"/>
    <cellStyle name="Calculation 2 2 4 3 95" xfId="51492" xr:uid="{00000000-0005-0000-0000-0000EC0E0000}"/>
    <cellStyle name="Calculation 2 2 4 3 96" xfId="51642" xr:uid="{00000000-0005-0000-0000-0000ED0E0000}"/>
    <cellStyle name="Calculation 2 2 4 3 97" xfId="51792" xr:uid="{00000000-0005-0000-0000-0000EE0E0000}"/>
    <cellStyle name="Calculation 2 2 4 3 98" xfId="51947" xr:uid="{00000000-0005-0000-0000-0000EF0E0000}"/>
    <cellStyle name="Calculation 2 2 4 3 99" xfId="52102" xr:uid="{00000000-0005-0000-0000-0000F00E0000}"/>
    <cellStyle name="Calculation 2 2 4 30" xfId="4845" xr:uid="{00000000-0005-0000-0000-0000F10E0000}"/>
    <cellStyle name="Calculation 2 2 4 30 2" xfId="9097" xr:uid="{00000000-0005-0000-0000-0000F20E0000}"/>
    <cellStyle name="Calculation 2 2 4 30 3" xfId="13346" xr:uid="{00000000-0005-0000-0000-0000F30E0000}"/>
    <cellStyle name="Calculation 2 2 4 30 4" xfId="17595" xr:uid="{00000000-0005-0000-0000-0000F40E0000}"/>
    <cellStyle name="Calculation 2 2 4 30 5" xfId="25397" xr:uid="{00000000-0005-0000-0000-0000F50E0000}"/>
    <cellStyle name="Calculation 2 2 4 30 6" xfId="57117" xr:uid="{00000000-0005-0000-0000-0000F60E0000}"/>
    <cellStyle name="Calculation 2 2 4 31" xfId="5037" xr:uid="{00000000-0005-0000-0000-0000F70E0000}"/>
    <cellStyle name="Calculation 2 2 4 31 2" xfId="9289" xr:uid="{00000000-0005-0000-0000-0000F80E0000}"/>
    <cellStyle name="Calculation 2 2 4 31 3" xfId="13538" xr:uid="{00000000-0005-0000-0000-0000F90E0000}"/>
    <cellStyle name="Calculation 2 2 4 31 4" xfId="17787" xr:uid="{00000000-0005-0000-0000-0000FA0E0000}"/>
    <cellStyle name="Calculation 2 2 4 31 5" xfId="27231" xr:uid="{00000000-0005-0000-0000-0000FB0E0000}"/>
    <cellStyle name="Calculation 2 2 4 31 6" xfId="57155" xr:uid="{00000000-0005-0000-0000-0000FC0E0000}"/>
    <cellStyle name="Calculation 2 2 4 32" xfId="5003" xr:uid="{00000000-0005-0000-0000-0000FD0E0000}"/>
    <cellStyle name="Calculation 2 2 4 32 2" xfId="9255" xr:uid="{00000000-0005-0000-0000-0000FE0E0000}"/>
    <cellStyle name="Calculation 2 2 4 32 3" xfId="13504" xr:uid="{00000000-0005-0000-0000-0000FF0E0000}"/>
    <cellStyle name="Calculation 2 2 4 32 4" xfId="17753" xr:uid="{00000000-0005-0000-0000-0000000F0000}"/>
    <cellStyle name="Calculation 2 2 4 32 5" xfId="27574" xr:uid="{00000000-0005-0000-0000-0000010F0000}"/>
    <cellStyle name="Calculation 2 2 4 32 6" xfId="57234" xr:uid="{00000000-0005-0000-0000-0000020F0000}"/>
    <cellStyle name="Calculation 2 2 4 33" xfId="5410" xr:uid="{00000000-0005-0000-0000-0000030F0000}"/>
    <cellStyle name="Calculation 2 2 4 33 2" xfId="9662" xr:uid="{00000000-0005-0000-0000-0000040F0000}"/>
    <cellStyle name="Calculation 2 2 4 33 3" xfId="13911" xr:uid="{00000000-0005-0000-0000-0000050F0000}"/>
    <cellStyle name="Calculation 2 2 4 33 4" xfId="18160" xr:uid="{00000000-0005-0000-0000-0000060F0000}"/>
    <cellStyle name="Calculation 2 2 4 33 5" xfId="27915" xr:uid="{00000000-0005-0000-0000-0000070F0000}"/>
    <cellStyle name="Calculation 2 2 4 33 6" xfId="57383" xr:uid="{00000000-0005-0000-0000-0000080F0000}"/>
    <cellStyle name="Calculation 2 2 4 34" xfId="5565" xr:uid="{00000000-0005-0000-0000-0000090F0000}"/>
    <cellStyle name="Calculation 2 2 4 34 2" xfId="9817" xr:uid="{00000000-0005-0000-0000-00000A0F0000}"/>
    <cellStyle name="Calculation 2 2 4 34 3" xfId="14066" xr:uid="{00000000-0005-0000-0000-00000B0F0000}"/>
    <cellStyle name="Calculation 2 2 4 34 4" xfId="18315" xr:uid="{00000000-0005-0000-0000-00000C0F0000}"/>
    <cellStyle name="Calculation 2 2 4 34 5" xfId="28256" xr:uid="{00000000-0005-0000-0000-00000D0F0000}"/>
    <cellStyle name="Calculation 2 2 4 34 6" xfId="57533" xr:uid="{00000000-0005-0000-0000-00000E0F0000}"/>
    <cellStyle name="Calculation 2 2 4 35" xfId="1465" xr:uid="{00000000-0005-0000-0000-00000F0F0000}"/>
    <cellStyle name="Calculation 2 2 4 35 2" xfId="28597" xr:uid="{00000000-0005-0000-0000-0000100F0000}"/>
    <cellStyle name="Calculation 2 2 4 36" xfId="5717" xr:uid="{00000000-0005-0000-0000-0000110F0000}"/>
    <cellStyle name="Calculation 2 2 4 36 2" xfId="28938" xr:uid="{00000000-0005-0000-0000-0000120F0000}"/>
    <cellStyle name="Calculation 2 2 4 37" xfId="9966" xr:uid="{00000000-0005-0000-0000-0000130F0000}"/>
    <cellStyle name="Calculation 2 2 4 37 2" xfId="29482" xr:uid="{00000000-0005-0000-0000-0000140F0000}"/>
    <cellStyle name="Calculation 2 2 4 38" xfId="14216" xr:uid="{00000000-0005-0000-0000-0000150F0000}"/>
    <cellStyle name="Calculation 2 2 4 38 2" xfId="31107" xr:uid="{00000000-0005-0000-0000-0000160F0000}"/>
    <cellStyle name="Calculation 2 2 4 39" xfId="18472" xr:uid="{00000000-0005-0000-0000-0000170F0000}"/>
    <cellStyle name="Calculation 2 2 4 39 2" xfId="31436" xr:uid="{00000000-0005-0000-0000-0000180F0000}"/>
    <cellStyle name="Calculation 2 2 4 4" xfId="1714" xr:uid="{00000000-0005-0000-0000-0000190F0000}"/>
    <cellStyle name="Calculation 2 2 4 4 10" xfId="22318" xr:uid="{00000000-0005-0000-0000-00001A0F0000}"/>
    <cellStyle name="Calculation 2 2 4 4 11" xfId="22664" xr:uid="{00000000-0005-0000-0000-00001B0F0000}"/>
    <cellStyle name="Calculation 2 2 4 4 12" xfId="23010" xr:uid="{00000000-0005-0000-0000-00001C0F0000}"/>
    <cellStyle name="Calculation 2 2 4 4 13" xfId="23357" xr:uid="{00000000-0005-0000-0000-00001D0F0000}"/>
    <cellStyle name="Calculation 2 2 4 4 14" xfId="23632" xr:uid="{00000000-0005-0000-0000-00001E0F0000}"/>
    <cellStyle name="Calculation 2 2 4 4 15" xfId="23978" xr:uid="{00000000-0005-0000-0000-00001F0F0000}"/>
    <cellStyle name="Calculation 2 2 4 4 16" xfId="24328" xr:uid="{00000000-0005-0000-0000-0000200F0000}"/>
    <cellStyle name="Calculation 2 2 4 4 17" xfId="24674" xr:uid="{00000000-0005-0000-0000-0000210F0000}"/>
    <cellStyle name="Calculation 2 2 4 4 18" xfId="24949" xr:uid="{00000000-0005-0000-0000-0000220F0000}"/>
    <cellStyle name="Calculation 2 2 4 4 19" xfId="23474" xr:uid="{00000000-0005-0000-0000-0000230F0000}"/>
    <cellStyle name="Calculation 2 2 4 4 2" xfId="5966" xr:uid="{00000000-0005-0000-0000-0000240F0000}"/>
    <cellStyle name="Calculation 2 2 4 4 2 2" xfId="19355" xr:uid="{00000000-0005-0000-0000-0000250F0000}"/>
    <cellStyle name="Calculation 2 2 4 4 20" xfId="25635" xr:uid="{00000000-0005-0000-0000-0000260F0000}"/>
    <cellStyle name="Calculation 2 2 4 4 21" xfId="25981" xr:uid="{00000000-0005-0000-0000-0000270F0000}"/>
    <cellStyle name="Calculation 2 2 4 4 22" xfId="26327" xr:uid="{00000000-0005-0000-0000-0000280F0000}"/>
    <cellStyle name="Calculation 2 2 4 4 23" xfId="26672" xr:uid="{00000000-0005-0000-0000-0000290F0000}"/>
    <cellStyle name="Calculation 2 2 4 4 24" xfId="26872" xr:uid="{00000000-0005-0000-0000-00002A0F0000}"/>
    <cellStyle name="Calculation 2 2 4 4 25" xfId="26615" xr:uid="{00000000-0005-0000-0000-00002B0F0000}"/>
    <cellStyle name="Calculation 2 2 4 4 26" xfId="27380" xr:uid="{00000000-0005-0000-0000-00002C0F0000}"/>
    <cellStyle name="Calculation 2 2 4 4 27" xfId="27723" xr:uid="{00000000-0005-0000-0000-00002D0F0000}"/>
    <cellStyle name="Calculation 2 2 4 4 28" xfId="28064" xr:uid="{00000000-0005-0000-0000-00002E0F0000}"/>
    <cellStyle name="Calculation 2 2 4 4 29" xfId="28405" xr:uid="{00000000-0005-0000-0000-00002F0F0000}"/>
    <cellStyle name="Calculation 2 2 4 4 3" xfId="10215" xr:uid="{00000000-0005-0000-0000-0000300F0000}"/>
    <cellStyle name="Calculation 2 2 4 4 3 2" xfId="18762" xr:uid="{00000000-0005-0000-0000-0000310F0000}"/>
    <cellStyle name="Calculation 2 2 4 4 30" xfId="28746" xr:uid="{00000000-0005-0000-0000-0000320F0000}"/>
    <cellStyle name="Calculation 2 2 4 4 31" xfId="29087" xr:uid="{00000000-0005-0000-0000-0000330F0000}"/>
    <cellStyle name="Calculation 2 2 4 4 32" xfId="29566" xr:uid="{00000000-0005-0000-0000-0000340F0000}"/>
    <cellStyle name="Calculation 2 2 4 4 33" xfId="31291" xr:uid="{00000000-0005-0000-0000-0000350F0000}"/>
    <cellStyle name="Calculation 2 2 4 4 34" xfId="31585" xr:uid="{00000000-0005-0000-0000-0000360F0000}"/>
    <cellStyle name="Calculation 2 2 4 4 35" xfId="31925" xr:uid="{00000000-0005-0000-0000-0000370F0000}"/>
    <cellStyle name="Calculation 2 2 4 4 36" xfId="32147" xr:uid="{00000000-0005-0000-0000-0000380F0000}"/>
    <cellStyle name="Calculation 2 2 4 4 37" xfId="32488" xr:uid="{00000000-0005-0000-0000-0000390F0000}"/>
    <cellStyle name="Calculation 2 2 4 4 38" xfId="32829" xr:uid="{00000000-0005-0000-0000-00003A0F0000}"/>
    <cellStyle name="Calculation 2 2 4 4 39" xfId="33347" xr:uid="{00000000-0005-0000-0000-00003B0F0000}"/>
    <cellStyle name="Calculation 2 2 4 4 4" xfId="14465" xr:uid="{00000000-0005-0000-0000-00003C0F0000}"/>
    <cellStyle name="Calculation 2 2 4 4 4 2" xfId="20143" xr:uid="{00000000-0005-0000-0000-00003D0F0000}"/>
    <cellStyle name="Calculation 2 2 4 4 40" xfId="33739" xr:uid="{00000000-0005-0000-0000-00003E0F0000}"/>
    <cellStyle name="Calculation 2 2 4 4 41" xfId="34040" xr:uid="{00000000-0005-0000-0000-00003F0F0000}"/>
    <cellStyle name="Calculation 2 2 4 4 42" xfId="34532" xr:uid="{00000000-0005-0000-0000-0000400F0000}"/>
    <cellStyle name="Calculation 2 2 4 4 43" xfId="34878" xr:uid="{00000000-0005-0000-0000-0000410F0000}"/>
    <cellStyle name="Calculation 2 2 4 4 44" xfId="35224" xr:uid="{00000000-0005-0000-0000-0000420F0000}"/>
    <cellStyle name="Calculation 2 2 4 4 45" xfId="35571" xr:uid="{00000000-0005-0000-0000-0000430F0000}"/>
    <cellStyle name="Calculation 2 2 4 4 46" xfId="35918" xr:uid="{00000000-0005-0000-0000-0000440F0000}"/>
    <cellStyle name="Calculation 2 2 4 4 47" xfId="36264" xr:uid="{00000000-0005-0000-0000-0000450F0000}"/>
    <cellStyle name="Calculation 2 2 4 4 48" xfId="36610" xr:uid="{00000000-0005-0000-0000-0000460F0000}"/>
    <cellStyle name="Calculation 2 2 4 4 49" xfId="36956" xr:uid="{00000000-0005-0000-0000-0000470F0000}"/>
    <cellStyle name="Calculation 2 2 4 4 5" xfId="18575" xr:uid="{00000000-0005-0000-0000-0000480F0000}"/>
    <cellStyle name="Calculation 2 2 4 4 5 2" xfId="20489" xr:uid="{00000000-0005-0000-0000-0000490F0000}"/>
    <cellStyle name="Calculation 2 2 4 4 50" xfId="37302" xr:uid="{00000000-0005-0000-0000-00004A0F0000}"/>
    <cellStyle name="Calculation 2 2 4 4 51" xfId="37648" xr:uid="{00000000-0005-0000-0000-00004B0F0000}"/>
    <cellStyle name="Calculation 2 2 4 4 52" xfId="37923" xr:uid="{00000000-0005-0000-0000-00004C0F0000}"/>
    <cellStyle name="Calculation 2 2 4 4 53" xfId="38270" xr:uid="{00000000-0005-0000-0000-00004D0F0000}"/>
    <cellStyle name="Calculation 2 2 4 4 54" xfId="38616" xr:uid="{00000000-0005-0000-0000-00004E0F0000}"/>
    <cellStyle name="Calculation 2 2 4 4 55" xfId="38962" xr:uid="{00000000-0005-0000-0000-00004F0F0000}"/>
    <cellStyle name="Calculation 2 2 4 4 56" xfId="39308" xr:uid="{00000000-0005-0000-0000-0000500F0000}"/>
    <cellStyle name="Calculation 2 2 4 4 57" xfId="33169" xr:uid="{00000000-0005-0000-0000-0000510F0000}"/>
    <cellStyle name="Calculation 2 2 4 4 58" xfId="39765" xr:uid="{00000000-0005-0000-0000-0000520F0000}"/>
    <cellStyle name="Calculation 2 2 4 4 59" xfId="40136" xr:uid="{00000000-0005-0000-0000-0000530F0000}"/>
    <cellStyle name="Calculation 2 2 4 4 6" xfId="20842" xr:uid="{00000000-0005-0000-0000-0000540F0000}"/>
    <cellStyle name="Calculation 2 2 4 4 60" xfId="40477" xr:uid="{00000000-0005-0000-0000-0000550F0000}"/>
    <cellStyle name="Calculation 2 2 4 4 61" xfId="41033" xr:uid="{00000000-0005-0000-0000-0000560F0000}"/>
    <cellStyle name="Calculation 2 2 4 4 62" xfId="41280" xr:uid="{00000000-0005-0000-0000-0000570F0000}"/>
    <cellStyle name="Calculation 2 2 4 4 63" xfId="40695" xr:uid="{00000000-0005-0000-0000-0000580F0000}"/>
    <cellStyle name="Calculation 2 2 4 4 64" xfId="42044" xr:uid="{00000000-0005-0000-0000-0000590F0000}"/>
    <cellStyle name="Calculation 2 2 4 4 65" xfId="42390" xr:uid="{00000000-0005-0000-0000-00005A0F0000}"/>
    <cellStyle name="Calculation 2 2 4 4 66" xfId="42574" xr:uid="{00000000-0005-0000-0000-00005B0F0000}"/>
    <cellStyle name="Calculation 2 2 4 4 67" xfId="42971" xr:uid="{00000000-0005-0000-0000-00005C0F0000}"/>
    <cellStyle name="Calculation 2 2 4 4 68" xfId="43312" xr:uid="{00000000-0005-0000-0000-00005D0F0000}"/>
    <cellStyle name="Calculation 2 2 4 4 69" xfId="43653" xr:uid="{00000000-0005-0000-0000-00005E0F0000}"/>
    <cellStyle name="Calculation 2 2 4 4 7" xfId="21182" xr:uid="{00000000-0005-0000-0000-00005F0F0000}"/>
    <cellStyle name="Calculation 2 2 4 4 70" xfId="44184" xr:uid="{00000000-0005-0000-0000-0000600F0000}"/>
    <cellStyle name="Calculation 2 2 4 4 71" xfId="43928" xr:uid="{00000000-0005-0000-0000-0000610F0000}"/>
    <cellStyle name="Calculation 2 2 4 4 72" xfId="44852" xr:uid="{00000000-0005-0000-0000-0000620F0000}"/>
    <cellStyle name="Calculation 2 2 4 4 73" xfId="44398" xr:uid="{00000000-0005-0000-0000-0000630F0000}"/>
    <cellStyle name="Calculation 2 2 4 4 74" xfId="45558" xr:uid="{00000000-0005-0000-0000-0000640F0000}"/>
    <cellStyle name="Calculation 2 2 4 4 75" xfId="46231" xr:uid="{00000000-0005-0000-0000-0000650F0000}"/>
    <cellStyle name="Calculation 2 2 4 4 76" xfId="46709" xr:uid="{00000000-0005-0000-0000-0000660F0000}"/>
    <cellStyle name="Calculation 2 2 4 4 77" xfId="47054" xr:uid="{00000000-0005-0000-0000-0000670F0000}"/>
    <cellStyle name="Calculation 2 2 4 4 78" xfId="47399" xr:uid="{00000000-0005-0000-0000-0000680F0000}"/>
    <cellStyle name="Calculation 2 2 4 4 79" xfId="47823" xr:uid="{00000000-0005-0000-0000-0000690F0000}"/>
    <cellStyle name="Calculation 2 2 4 4 8" xfId="19647" xr:uid="{00000000-0005-0000-0000-00006A0F0000}"/>
    <cellStyle name="Calculation 2 2 4 4 80" xfId="48160" xr:uid="{00000000-0005-0000-0000-00006B0F0000}"/>
    <cellStyle name="Calculation 2 2 4 4 81" xfId="48340" xr:uid="{00000000-0005-0000-0000-00006C0F0000}"/>
    <cellStyle name="Calculation 2 2 4 4 82" xfId="49013" xr:uid="{00000000-0005-0000-0000-00006D0F0000}"/>
    <cellStyle name="Calculation 2 2 4 4 83" xfId="48670" xr:uid="{00000000-0005-0000-0000-00006E0F0000}"/>
    <cellStyle name="Calculation 2 2 4 4 84" xfId="49587" xr:uid="{00000000-0005-0000-0000-00006F0F0000}"/>
    <cellStyle name="Calculation 2 2 4 4 85" xfId="53314" xr:uid="{00000000-0005-0000-0000-0000700F0000}"/>
    <cellStyle name="Calculation 2 2 4 4 9" xfId="21509" xr:uid="{00000000-0005-0000-0000-0000710F0000}"/>
    <cellStyle name="Calculation 2 2 4 40" xfId="31776" xr:uid="{00000000-0005-0000-0000-0000720F0000}"/>
    <cellStyle name="Calculation 2 2 4 41" xfId="31364" xr:uid="{00000000-0005-0000-0000-0000730F0000}"/>
    <cellStyle name="Calculation 2 2 4 42" xfId="32339" xr:uid="{00000000-0005-0000-0000-0000740F0000}"/>
    <cellStyle name="Calculation 2 2 4 43" xfId="32680" xr:uid="{00000000-0005-0000-0000-0000750F0000}"/>
    <cellStyle name="Calculation 2 2 4 44" xfId="33245" xr:uid="{00000000-0005-0000-0000-0000760F0000}"/>
    <cellStyle name="Calculation 2 2 4 45" xfId="33590" xr:uid="{00000000-0005-0000-0000-0000770F0000}"/>
    <cellStyle name="Calculation 2 2 4 46" xfId="33207" xr:uid="{00000000-0005-0000-0000-0000780F0000}"/>
    <cellStyle name="Calculation 2 2 4 47" xfId="34383" xr:uid="{00000000-0005-0000-0000-0000790F0000}"/>
    <cellStyle name="Calculation 2 2 4 48" xfId="34729" xr:uid="{00000000-0005-0000-0000-00007A0F0000}"/>
    <cellStyle name="Calculation 2 2 4 49" xfId="35075" xr:uid="{00000000-0005-0000-0000-00007B0F0000}"/>
    <cellStyle name="Calculation 2 2 4 5" xfId="1761" xr:uid="{00000000-0005-0000-0000-00007C0F0000}"/>
    <cellStyle name="Calculation 2 2 4 5 10" xfId="22371" xr:uid="{00000000-0005-0000-0000-00007D0F0000}"/>
    <cellStyle name="Calculation 2 2 4 5 11" xfId="22717" xr:uid="{00000000-0005-0000-0000-00007E0F0000}"/>
    <cellStyle name="Calculation 2 2 4 5 12" xfId="23063" xr:uid="{00000000-0005-0000-0000-00007F0F0000}"/>
    <cellStyle name="Calculation 2 2 4 5 13" xfId="23410" xr:uid="{00000000-0005-0000-0000-0000800F0000}"/>
    <cellStyle name="Calculation 2 2 4 5 14" xfId="23685" xr:uid="{00000000-0005-0000-0000-0000810F0000}"/>
    <cellStyle name="Calculation 2 2 4 5 15" xfId="24031" xr:uid="{00000000-0005-0000-0000-0000820F0000}"/>
    <cellStyle name="Calculation 2 2 4 5 16" xfId="24381" xr:uid="{00000000-0005-0000-0000-0000830F0000}"/>
    <cellStyle name="Calculation 2 2 4 5 17" xfId="24727" xr:uid="{00000000-0005-0000-0000-0000840F0000}"/>
    <cellStyle name="Calculation 2 2 4 5 18" xfId="25002" xr:uid="{00000000-0005-0000-0000-0000850F0000}"/>
    <cellStyle name="Calculation 2 2 4 5 19" xfId="25147" xr:uid="{00000000-0005-0000-0000-0000860F0000}"/>
    <cellStyle name="Calculation 2 2 4 5 2" xfId="6013" xr:uid="{00000000-0005-0000-0000-0000870F0000}"/>
    <cellStyle name="Calculation 2 2 4 5 2 2" xfId="19408" xr:uid="{00000000-0005-0000-0000-0000880F0000}"/>
    <cellStyle name="Calculation 2 2 4 5 20" xfId="25688" xr:uid="{00000000-0005-0000-0000-0000890F0000}"/>
    <cellStyle name="Calculation 2 2 4 5 21" xfId="26034" xr:uid="{00000000-0005-0000-0000-00008A0F0000}"/>
    <cellStyle name="Calculation 2 2 4 5 22" xfId="26380" xr:uid="{00000000-0005-0000-0000-00008B0F0000}"/>
    <cellStyle name="Calculation 2 2 4 5 23" xfId="26724" xr:uid="{00000000-0005-0000-0000-00008C0F0000}"/>
    <cellStyle name="Calculation 2 2 4 5 24" xfId="26925" xr:uid="{00000000-0005-0000-0000-00008D0F0000}"/>
    <cellStyle name="Calculation 2 2 4 5 25" xfId="27044" xr:uid="{00000000-0005-0000-0000-00008E0F0000}"/>
    <cellStyle name="Calculation 2 2 4 5 26" xfId="27433" xr:uid="{00000000-0005-0000-0000-00008F0F0000}"/>
    <cellStyle name="Calculation 2 2 4 5 27" xfId="27776" xr:uid="{00000000-0005-0000-0000-0000900F0000}"/>
    <cellStyle name="Calculation 2 2 4 5 28" xfId="28117" xr:uid="{00000000-0005-0000-0000-0000910F0000}"/>
    <cellStyle name="Calculation 2 2 4 5 29" xfId="28458" xr:uid="{00000000-0005-0000-0000-0000920F0000}"/>
    <cellStyle name="Calculation 2 2 4 5 3" xfId="10262" xr:uid="{00000000-0005-0000-0000-0000930F0000}"/>
    <cellStyle name="Calculation 2 2 4 5 3 2" xfId="19850" xr:uid="{00000000-0005-0000-0000-0000940F0000}"/>
    <cellStyle name="Calculation 2 2 4 5 30" xfId="28799" xr:uid="{00000000-0005-0000-0000-0000950F0000}"/>
    <cellStyle name="Calculation 2 2 4 5 31" xfId="29140" xr:uid="{00000000-0005-0000-0000-0000960F0000}"/>
    <cellStyle name="Calculation 2 2 4 5 32" xfId="29581" xr:uid="{00000000-0005-0000-0000-0000970F0000}"/>
    <cellStyle name="Calculation 2 2 4 5 33" xfId="31100" xr:uid="{00000000-0005-0000-0000-0000980F0000}"/>
    <cellStyle name="Calculation 2 2 4 5 34" xfId="31638" xr:uid="{00000000-0005-0000-0000-0000990F0000}"/>
    <cellStyle name="Calculation 2 2 4 5 35" xfId="31978" xr:uid="{00000000-0005-0000-0000-00009A0F0000}"/>
    <cellStyle name="Calculation 2 2 4 5 36" xfId="32200" xr:uid="{00000000-0005-0000-0000-00009B0F0000}"/>
    <cellStyle name="Calculation 2 2 4 5 37" xfId="32541" xr:uid="{00000000-0005-0000-0000-00009C0F0000}"/>
    <cellStyle name="Calculation 2 2 4 5 38" xfId="32882" xr:uid="{00000000-0005-0000-0000-00009D0F0000}"/>
    <cellStyle name="Calculation 2 2 4 5 39" xfId="33183" xr:uid="{00000000-0005-0000-0000-00009E0F0000}"/>
    <cellStyle name="Calculation 2 2 4 5 4" xfId="14512" xr:uid="{00000000-0005-0000-0000-00009F0F0000}"/>
    <cellStyle name="Calculation 2 2 4 5 4 2" xfId="20196" xr:uid="{00000000-0005-0000-0000-0000A00F0000}"/>
    <cellStyle name="Calculation 2 2 4 5 40" xfId="33792" xr:uid="{00000000-0005-0000-0000-0000A10F0000}"/>
    <cellStyle name="Calculation 2 2 4 5 41" xfId="34189" xr:uid="{00000000-0005-0000-0000-0000A20F0000}"/>
    <cellStyle name="Calculation 2 2 4 5 42" xfId="34585" xr:uid="{00000000-0005-0000-0000-0000A30F0000}"/>
    <cellStyle name="Calculation 2 2 4 5 43" xfId="34931" xr:uid="{00000000-0005-0000-0000-0000A40F0000}"/>
    <cellStyle name="Calculation 2 2 4 5 44" xfId="35277" xr:uid="{00000000-0005-0000-0000-0000A50F0000}"/>
    <cellStyle name="Calculation 2 2 4 5 45" xfId="35624" xr:uid="{00000000-0005-0000-0000-0000A60F0000}"/>
    <cellStyle name="Calculation 2 2 4 5 46" xfId="35971" xr:uid="{00000000-0005-0000-0000-0000A70F0000}"/>
    <cellStyle name="Calculation 2 2 4 5 47" xfId="36317" xr:uid="{00000000-0005-0000-0000-0000A80F0000}"/>
    <cellStyle name="Calculation 2 2 4 5 48" xfId="36663" xr:uid="{00000000-0005-0000-0000-0000A90F0000}"/>
    <cellStyle name="Calculation 2 2 4 5 49" xfId="37009" xr:uid="{00000000-0005-0000-0000-0000AA0F0000}"/>
    <cellStyle name="Calculation 2 2 4 5 5" xfId="20542" xr:uid="{00000000-0005-0000-0000-0000AB0F0000}"/>
    <cellStyle name="Calculation 2 2 4 5 50" xfId="37355" xr:uid="{00000000-0005-0000-0000-0000AC0F0000}"/>
    <cellStyle name="Calculation 2 2 4 5 51" xfId="37701" xr:uid="{00000000-0005-0000-0000-0000AD0F0000}"/>
    <cellStyle name="Calculation 2 2 4 5 52" xfId="37976" xr:uid="{00000000-0005-0000-0000-0000AE0F0000}"/>
    <cellStyle name="Calculation 2 2 4 5 53" xfId="38323" xr:uid="{00000000-0005-0000-0000-0000AF0F0000}"/>
    <cellStyle name="Calculation 2 2 4 5 54" xfId="38669" xr:uid="{00000000-0005-0000-0000-0000B00F0000}"/>
    <cellStyle name="Calculation 2 2 4 5 55" xfId="39015" xr:uid="{00000000-0005-0000-0000-0000B10F0000}"/>
    <cellStyle name="Calculation 2 2 4 5 56" xfId="39361" xr:uid="{00000000-0005-0000-0000-0000B20F0000}"/>
    <cellStyle name="Calculation 2 2 4 5 57" xfId="39509" xr:uid="{00000000-0005-0000-0000-0000B30F0000}"/>
    <cellStyle name="Calculation 2 2 4 5 58" xfId="39810" xr:uid="{00000000-0005-0000-0000-0000B40F0000}"/>
    <cellStyle name="Calculation 2 2 4 5 59" xfId="40189" xr:uid="{00000000-0005-0000-0000-0000B50F0000}"/>
    <cellStyle name="Calculation 2 2 4 5 6" xfId="20950" xr:uid="{00000000-0005-0000-0000-0000B60F0000}"/>
    <cellStyle name="Calculation 2 2 4 5 60" xfId="40530" xr:uid="{00000000-0005-0000-0000-0000B70F0000}"/>
    <cellStyle name="Calculation 2 2 4 5 61" xfId="41052" xr:uid="{00000000-0005-0000-0000-0000B80F0000}"/>
    <cellStyle name="Calculation 2 2 4 5 62" xfId="41383" xr:uid="{00000000-0005-0000-0000-0000B90F0000}"/>
    <cellStyle name="Calculation 2 2 4 5 63" xfId="41751" xr:uid="{00000000-0005-0000-0000-0000BA0F0000}"/>
    <cellStyle name="Calculation 2 2 4 5 64" xfId="42097" xr:uid="{00000000-0005-0000-0000-0000BB0F0000}"/>
    <cellStyle name="Calculation 2 2 4 5 65" xfId="42443" xr:uid="{00000000-0005-0000-0000-0000BC0F0000}"/>
    <cellStyle name="Calculation 2 2 4 5 66" xfId="41534" xr:uid="{00000000-0005-0000-0000-0000BD0F0000}"/>
    <cellStyle name="Calculation 2 2 4 5 67" xfId="43024" xr:uid="{00000000-0005-0000-0000-0000BE0F0000}"/>
    <cellStyle name="Calculation 2 2 4 5 68" xfId="43365" xr:uid="{00000000-0005-0000-0000-0000BF0F0000}"/>
    <cellStyle name="Calculation 2 2 4 5 69" xfId="43706" xr:uid="{00000000-0005-0000-0000-0000C00F0000}"/>
    <cellStyle name="Calculation 2 2 4 5 7" xfId="21235" xr:uid="{00000000-0005-0000-0000-0000C10F0000}"/>
    <cellStyle name="Calculation 2 2 4 5 70" xfId="44237" xr:uid="{00000000-0005-0000-0000-0000C20F0000}"/>
    <cellStyle name="Calculation 2 2 4 5 71" xfId="44562" xr:uid="{00000000-0005-0000-0000-0000C30F0000}"/>
    <cellStyle name="Calculation 2 2 4 5 72" xfId="44905" xr:uid="{00000000-0005-0000-0000-0000C40F0000}"/>
    <cellStyle name="Calculation 2 2 4 5 73" xfId="45326" xr:uid="{00000000-0005-0000-0000-0000C50F0000}"/>
    <cellStyle name="Calculation 2 2 4 5 74" xfId="45940" xr:uid="{00000000-0005-0000-0000-0000C60F0000}"/>
    <cellStyle name="Calculation 2 2 4 5 75" xfId="46284" xr:uid="{00000000-0005-0000-0000-0000C70F0000}"/>
    <cellStyle name="Calculation 2 2 4 5 76" xfId="46762" xr:uid="{00000000-0005-0000-0000-0000C80F0000}"/>
    <cellStyle name="Calculation 2 2 4 5 77" xfId="47107" xr:uid="{00000000-0005-0000-0000-0000C90F0000}"/>
    <cellStyle name="Calculation 2 2 4 5 78" xfId="47452" xr:uid="{00000000-0005-0000-0000-0000CA0F0000}"/>
    <cellStyle name="Calculation 2 2 4 5 79" xfId="47876" xr:uid="{00000000-0005-0000-0000-0000CB0F0000}"/>
    <cellStyle name="Calculation 2 2 4 5 8" xfId="21383" xr:uid="{00000000-0005-0000-0000-0000CC0F0000}"/>
    <cellStyle name="Calculation 2 2 4 5 80" xfId="48213" xr:uid="{00000000-0005-0000-0000-0000CD0F0000}"/>
    <cellStyle name="Calculation 2 2 4 5 81" xfId="48626" xr:uid="{00000000-0005-0000-0000-0000CE0F0000}"/>
    <cellStyle name="Calculation 2 2 4 5 82" xfId="49066" xr:uid="{00000000-0005-0000-0000-0000CF0F0000}"/>
    <cellStyle name="Calculation 2 2 4 5 83" xfId="49610" xr:uid="{00000000-0005-0000-0000-0000D00F0000}"/>
    <cellStyle name="Calculation 2 2 4 5 84" xfId="49724" xr:uid="{00000000-0005-0000-0000-0000D10F0000}"/>
    <cellStyle name="Calculation 2 2 4 5 85" xfId="19053" xr:uid="{00000000-0005-0000-0000-0000D20F0000}"/>
    <cellStyle name="Calculation 2 2 4 5 86" xfId="53469" xr:uid="{00000000-0005-0000-0000-0000D30F0000}"/>
    <cellStyle name="Calculation 2 2 4 5 9" xfId="22025" xr:uid="{00000000-0005-0000-0000-0000D40F0000}"/>
    <cellStyle name="Calculation 2 2 4 50" xfId="35422" xr:uid="{00000000-0005-0000-0000-0000D50F0000}"/>
    <cellStyle name="Calculation 2 2 4 51" xfId="35769" xr:uid="{00000000-0005-0000-0000-0000D60F0000}"/>
    <cellStyle name="Calculation 2 2 4 52" xfId="36115" xr:uid="{00000000-0005-0000-0000-0000D70F0000}"/>
    <cellStyle name="Calculation 2 2 4 53" xfId="36461" xr:uid="{00000000-0005-0000-0000-0000D80F0000}"/>
    <cellStyle name="Calculation 2 2 4 54" xfId="36807" xr:uid="{00000000-0005-0000-0000-0000D90F0000}"/>
    <cellStyle name="Calculation 2 2 4 55" xfId="37153" xr:uid="{00000000-0005-0000-0000-0000DA0F0000}"/>
    <cellStyle name="Calculation 2 2 4 56" xfId="37499" xr:uid="{00000000-0005-0000-0000-0000DB0F0000}"/>
    <cellStyle name="Calculation 2 2 4 57" xfId="33133" xr:uid="{00000000-0005-0000-0000-0000DC0F0000}"/>
    <cellStyle name="Calculation 2 2 4 58" xfId="38121" xr:uid="{00000000-0005-0000-0000-0000DD0F0000}"/>
    <cellStyle name="Calculation 2 2 4 59" xfId="38467" xr:uid="{00000000-0005-0000-0000-0000DE0F0000}"/>
    <cellStyle name="Calculation 2 2 4 6" xfId="1809" xr:uid="{00000000-0005-0000-0000-0000DF0F0000}"/>
    <cellStyle name="Calculation 2 2 4 6 2" xfId="6061" xr:uid="{00000000-0005-0000-0000-0000E00F0000}"/>
    <cellStyle name="Calculation 2 2 4 6 3" xfId="10310" xr:uid="{00000000-0005-0000-0000-0000E10F0000}"/>
    <cellStyle name="Calculation 2 2 4 6 4" xfId="14560" xr:uid="{00000000-0005-0000-0000-0000E20F0000}"/>
    <cellStyle name="Calculation 2 2 4 6 5" xfId="18996" xr:uid="{00000000-0005-0000-0000-0000E30F0000}"/>
    <cellStyle name="Calculation 2 2 4 6 6" xfId="53618" xr:uid="{00000000-0005-0000-0000-0000E40F0000}"/>
    <cellStyle name="Calculation 2 2 4 60" xfId="38813" xr:uid="{00000000-0005-0000-0000-0000E50F0000}"/>
    <cellStyle name="Calculation 2 2 4 61" xfId="39159" xr:uid="{00000000-0005-0000-0000-0000E60F0000}"/>
    <cellStyle name="Calculation 2 2 4 62" xfId="34256" xr:uid="{00000000-0005-0000-0000-0000E70F0000}"/>
    <cellStyle name="Calculation 2 2 4 63" xfId="39535" xr:uid="{00000000-0005-0000-0000-0000E80F0000}"/>
    <cellStyle name="Calculation 2 2 4 64" xfId="39987" xr:uid="{00000000-0005-0000-0000-0000E90F0000}"/>
    <cellStyle name="Calculation 2 2 4 65" xfId="40328" xr:uid="{00000000-0005-0000-0000-0000EA0F0000}"/>
    <cellStyle name="Calculation 2 2 4 66" xfId="40942" xr:uid="{00000000-0005-0000-0000-0000EB0F0000}"/>
    <cellStyle name="Calculation 2 2 4 67" xfId="41186" xr:uid="{00000000-0005-0000-0000-0000EC0F0000}"/>
    <cellStyle name="Calculation 2 2 4 68" xfId="41577" xr:uid="{00000000-0005-0000-0000-0000ED0F0000}"/>
    <cellStyle name="Calculation 2 2 4 69" xfId="41895" xr:uid="{00000000-0005-0000-0000-0000EE0F0000}"/>
    <cellStyle name="Calculation 2 2 4 7" xfId="1856" xr:uid="{00000000-0005-0000-0000-0000EF0F0000}"/>
    <cellStyle name="Calculation 2 2 4 7 2" xfId="6108" xr:uid="{00000000-0005-0000-0000-0000F00F0000}"/>
    <cellStyle name="Calculation 2 2 4 7 3" xfId="10357" xr:uid="{00000000-0005-0000-0000-0000F10F0000}"/>
    <cellStyle name="Calculation 2 2 4 7 4" xfId="14607" xr:uid="{00000000-0005-0000-0000-0000F20F0000}"/>
    <cellStyle name="Calculation 2 2 4 7 5" xfId="19206" xr:uid="{00000000-0005-0000-0000-0000F30F0000}"/>
    <cellStyle name="Calculation 2 2 4 7 6" xfId="53167" xr:uid="{00000000-0005-0000-0000-0000F40F0000}"/>
    <cellStyle name="Calculation 2 2 4 70" xfId="42241" xr:uid="{00000000-0005-0000-0000-0000F50F0000}"/>
    <cellStyle name="Calculation 2 2 4 71" xfId="41835" xr:uid="{00000000-0005-0000-0000-0000F60F0000}"/>
    <cellStyle name="Calculation 2 2 4 72" xfId="42822" xr:uid="{00000000-0005-0000-0000-0000F70F0000}"/>
    <cellStyle name="Calculation 2 2 4 73" xfId="43163" xr:uid="{00000000-0005-0000-0000-0000F80F0000}"/>
    <cellStyle name="Calculation 2 2 4 74" xfId="43504" xr:uid="{00000000-0005-0000-0000-0000F90F0000}"/>
    <cellStyle name="Calculation 2 2 4 75" xfId="44035" xr:uid="{00000000-0005-0000-0000-0000FA0F0000}"/>
    <cellStyle name="Calculation 2 2 4 76" xfId="44404" xr:uid="{00000000-0005-0000-0000-0000FB0F0000}"/>
    <cellStyle name="Calculation 2 2 4 77" xfId="44703" xr:uid="{00000000-0005-0000-0000-0000FC0F0000}"/>
    <cellStyle name="Calculation 2 2 4 78" xfId="45279" xr:uid="{00000000-0005-0000-0000-0000FD0F0000}"/>
    <cellStyle name="Calculation 2 2 4 79" xfId="45440" xr:uid="{00000000-0005-0000-0000-0000FE0F0000}"/>
    <cellStyle name="Calculation 2 2 4 8" xfId="1903" xr:uid="{00000000-0005-0000-0000-0000FF0F0000}"/>
    <cellStyle name="Calculation 2 2 4 8 2" xfId="6155" xr:uid="{00000000-0005-0000-0000-000000100000}"/>
    <cellStyle name="Calculation 2 2 4 8 3" xfId="10404" xr:uid="{00000000-0005-0000-0000-000001100000}"/>
    <cellStyle name="Calculation 2 2 4 8 4" xfId="14654" xr:uid="{00000000-0005-0000-0000-000002100000}"/>
    <cellStyle name="Calculation 2 2 4 8 5" xfId="19762" xr:uid="{00000000-0005-0000-0000-000003100000}"/>
    <cellStyle name="Calculation 2 2 4 8 6" xfId="53996" xr:uid="{00000000-0005-0000-0000-000004100000}"/>
    <cellStyle name="Calculation 2 2 4 80" xfId="46082" xr:uid="{00000000-0005-0000-0000-000005100000}"/>
    <cellStyle name="Calculation 2 2 4 81" xfId="46449" xr:uid="{00000000-0005-0000-0000-000006100000}"/>
    <cellStyle name="Calculation 2 2 4 82" xfId="46905" xr:uid="{00000000-0005-0000-0000-000007100000}"/>
    <cellStyle name="Calculation 2 2 4 83" xfId="47250" xr:uid="{00000000-0005-0000-0000-000008100000}"/>
    <cellStyle name="Calculation 2 2 4 84" xfId="47598" xr:uid="{00000000-0005-0000-0000-000009100000}"/>
    <cellStyle name="Calculation 2 2 4 85" xfId="48011" xr:uid="{00000000-0005-0000-0000-00000A100000}"/>
    <cellStyle name="Calculation 2 2 4 86" xfId="48391" xr:uid="{00000000-0005-0000-0000-00000B100000}"/>
    <cellStyle name="Calculation 2 2 4 87" xfId="48864" xr:uid="{00000000-0005-0000-0000-00000C100000}"/>
    <cellStyle name="Calculation 2 2 4 88" xfId="48701" xr:uid="{00000000-0005-0000-0000-00000D100000}"/>
    <cellStyle name="Calculation 2 2 4 89" xfId="49544" xr:uid="{00000000-0005-0000-0000-00000E100000}"/>
    <cellStyle name="Calculation 2 2 4 9" xfId="1585" xr:uid="{00000000-0005-0000-0000-00000F100000}"/>
    <cellStyle name="Calculation 2 2 4 9 2" xfId="5837" xr:uid="{00000000-0005-0000-0000-000010100000}"/>
    <cellStyle name="Calculation 2 2 4 9 3" xfId="10086" xr:uid="{00000000-0005-0000-0000-000011100000}"/>
    <cellStyle name="Calculation 2 2 4 9 4" xfId="14336" xr:uid="{00000000-0005-0000-0000-000012100000}"/>
    <cellStyle name="Calculation 2 2 4 9 5" xfId="19994" xr:uid="{00000000-0005-0000-0000-000013100000}"/>
    <cellStyle name="Calculation 2 2 4 9 6" xfId="54145" xr:uid="{00000000-0005-0000-0000-000014100000}"/>
    <cellStyle name="Calculation 2 2 4 90" xfId="49873" xr:uid="{00000000-0005-0000-0000-000015100000}"/>
    <cellStyle name="Calculation 2 2 4 91" xfId="50023" xr:uid="{00000000-0005-0000-0000-000016100000}"/>
    <cellStyle name="Calculation 2 2 4 92" xfId="50172" xr:uid="{00000000-0005-0000-0000-000017100000}"/>
    <cellStyle name="Calculation 2 2 4 93" xfId="50322" xr:uid="{00000000-0005-0000-0000-000018100000}"/>
    <cellStyle name="Calculation 2 2 4 94" xfId="50471" xr:uid="{00000000-0005-0000-0000-000019100000}"/>
    <cellStyle name="Calculation 2 2 4 95" xfId="50620" xr:uid="{00000000-0005-0000-0000-00001A100000}"/>
    <cellStyle name="Calculation 2 2 4 96" xfId="50770" xr:uid="{00000000-0005-0000-0000-00001B100000}"/>
    <cellStyle name="Calculation 2 2 4 97" xfId="50919" xr:uid="{00000000-0005-0000-0000-00001C100000}"/>
    <cellStyle name="Calculation 2 2 4 98" xfId="51084" xr:uid="{00000000-0005-0000-0000-00001D100000}"/>
    <cellStyle name="Calculation 2 2 4 99" xfId="51240" xr:uid="{00000000-0005-0000-0000-00001E100000}"/>
    <cellStyle name="Calculation 2 2 40" xfId="306" xr:uid="{00000000-0005-0000-0000-00001F100000}"/>
    <cellStyle name="Calculation 2 2 40 2" xfId="307" xr:uid="{00000000-0005-0000-0000-000020100000}"/>
    <cellStyle name="Calculation 2 2 40 2 2" xfId="30384" xr:uid="{00000000-0005-0000-0000-000021100000}"/>
    <cellStyle name="Calculation 2 2 40 3" xfId="29873" xr:uid="{00000000-0005-0000-0000-000022100000}"/>
    <cellStyle name="Calculation 2 2 40 4" xfId="27179" xr:uid="{00000000-0005-0000-0000-000023100000}"/>
    <cellStyle name="Calculation 2 2 41" xfId="308" xr:uid="{00000000-0005-0000-0000-000024100000}"/>
    <cellStyle name="Calculation 2 2 41 2" xfId="309" xr:uid="{00000000-0005-0000-0000-000025100000}"/>
    <cellStyle name="Calculation 2 2 41 2 2" xfId="30389" xr:uid="{00000000-0005-0000-0000-000026100000}"/>
    <cellStyle name="Calculation 2 2 41 3" xfId="29878" xr:uid="{00000000-0005-0000-0000-000027100000}"/>
    <cellStyle name="Calculation 2 2 41 4" xfId="27521" xr:uid="{00000000-0005-0000-0000-000028100000}"/>
    <cellStyle name="Calculation 2 2 42" xfId="310" xr:uid="{00000000-0005-0000-0000-000029100000}"/>
    <cellStyle name="Calculation 2 2 42 2" xfId="311" xr:uid="{00000000-0005-0000-0000-00002A100000}"/>
    <cellStyle name="Calculation 2 2 42 2 2" xfId="30394" xr:uid="{00000000-0005-0000-0000-00002B100000}"/>
    <cellStyle name="Calculation 2 2 42 3" xfId="29883" xr:uid="{00000000-0005-0000-0000-00002C100000}"/>
    <cellStyle name="Calculation 2 2 42 4" xfId="27863" xr:uid="{00000000-0005-0000-0000-00002D100000}"/>
    <cellStyle name="Calculation 2 2 43" xfId="312" xr:uid="{00000000-0005-0000-0000-00002E100000}"/>
    <cellStyle name="Calculation 2 2 43 2" xfId="313" xr:uid="{00000000-0005-0000-0000-00002F100000}"/>
    <cellStyle name="Calculation 2 2 43 2 2" xfId="30399" xr:uid="{00000000-0005-0000-0000-000030100000}"/>
    <cellStyle name="Calculation 2 2 43 3" xfId="29888" xr:uid="{00000000-0005-0000-0000-000031100000}"/>
    <cellStyle name="Calculation 2 2 43 4" xfId="28204" xr:uid="{00000000-0005-0000-0000-000032100000}"/>
    <cellStyle name="Calculation 2 2 44" xfId="314" xr:uid="{00000000-0005-0000-0000-000033100000}"/>
    <cellStyle name="Calculation 2 2 44 2" xfId="315" xr:uid="{00000000-0005-0000-0000-000034100000}"/>
    <cellStyle name="Calculation 2 2 44 2 2" xfId="30404" xr:uid="{00000000-0005-0000-0000-000035100000}"/>
    <cellStyle name="Calculation 2 2 44 3" xfId="29893" xr:uid="{00000000-0005-0000-0000-000036100000}"/>
    <cellStyle name="Calculation 2 2 44 4" xfId="28545" xr:uid="{00000000-0005-0000-0000-000037100000}"/>
    <cellStyle name="Calculation 2 2 45" xfId="316" xr:uid="{00000000-0005-0000-0000-000038100000}"/>
    <cellStyle name="Calculation 2 2 45 2" xfId="317" xr:uid="{00000000-0005-0000-0000-000039100000}"/>
    <cellStyle name="Calculation 2 2 45 2 2" xfId="30409" xr:uid="{00000000-0005-0000-0000-00003A100000}"/>
    <cellStyle name="Calculation 2 2 45 3" xfId="29897" xr:uid="{00000000-0005-0000-0000-00003B100000}"/>
    <cellStyle name="Calculation 2 2 45 4" xfId="28886" xr:uid="{00000000-0005-0000-0000-00003C100000}"/>
    <cellStyle name="Calculation 2 2 46" xfId="318" xr:uid="{00000000-0005-0000-0000-00003D100000}"/>
    <cellStyle name="Calculation 2 2 46 2" xfId="319" xr:uid="{00000000-0005-0000-0000-00003E100000}"/>
    <cellStyle name="Calculation 2 2 46 2 2" xfId="30414" xr:uid="{00000000-0005-0000-0000-00003F100000}"/>
    <cellStyle name="Calculation 2 2 46 3" xfId="29254" xr:uid="{00000000-0005-0000-0000-000040100000}"/>
    <cellStyle name="Calculation 2 2 47" xfId="320" xr:uid="{00000000-0005-0000-0000-000041100000}"/>
    <cellStyle name="Calculation 2 2 47 2" xfId="321" xr:uid="{00000000-0005-0000-0000-000042100000}"/>
    <cellStyle name="Calculation 2 2 47 2 2" xfId="30419" xr:uid="{00000000-0005-0000-0000-000043100000}"/>
    <cellStyle name="Calculation 2 2 47 3" xfId="29903" xr:uid="{00000000-0005-0000-0000-000044100000}"/>
    <cellStyle name="Calculation 2 2 48" xfId="322" xr:uid="{00000000-0005-0000-0000-000045100000}"/>
    <cellStyle name="Calculation 2 2 48 2" xfId="323" xr:uid="{00000000-0005-0000-0000-000046100000}"/>
    <cellStyle name="Calculation 2 2 48 2 2" xfId="30424" xr:uid="{00000000-0005-0000-0000-000047100000}"/>
    <cellStyle name="Calculation 2 2 48 3" xfId="29908" xr:uid="{00000000-0005-0000-0000-000048100000}"/>
    <cellStyle name="Calculation 2 2 49" xfId="324" xr:uid="{00000000-0005-0000-0000-000049100000}"/>
    <cellStyle name="Calculation 2 2 49 2" xfId="325" xr:uid="{00000000-0005-0000-0000-00004A100000}"/>
    <cellStyle name="Calculation 2 2 49 2 2" xfId="30429" xr:uid="{00000000-0005-0000-0000-00004B100000}"/>
    <cellStyle name="Calculation 2 2 49 3" xfId="29913" xr:uid="{00000000-0005-0000-0000-00004C100000}"/>
    <cellStyle name="Calculation 2 2 5" xfId="326" xr:uid="{00000000-0005-0000-0000-00004D100000}"/>
    <cellStyle name="Calculation 2 2 5 10" xfId="1967" xr:uid="{00000000-0005-0000-0000-00004E100000}"/>
    <cellStyle name="Calculation 2 2 5 10 2" xfId="6219" xr:uid="{00000000-0005-0000-0000-00004F100000}"/>
    <cellStyle name="Calculation 2 2 5 10 3" xfId="10468" xr:uid="{00000000-0005-0000-0000-000050100000}"/>
    <cellStyle name="Calculation 2 2 5 10 4" xfId="14718" xr:uid="{00000000-0005-0000-0000-000051100000}"/>
    <cellStyle name="Calculation 2 2 5 10 5" xfId="20356" xr:uid="{00000000-0005-0000-0000-000052100000}"/>
    <cellStyle name="Calculation 2 2 5 10 6" xfId="54180" xr:uid="{00000000-0005-0000-0000-000053100000}"/>
    <cellStyle name="Calculation 2 2 5 100" xfId="51406" xr:uid="{00000000-0005-0000-0000-000054100000}"/>
    <cellStyle name="Calculation 2 2 5 101" xfId="51556" xr:uid="{00000000-0005-0000-0000-000055100000}"/>
    <cellStyle name="Calculation 2 2 5 102" xfId="51706" xr:uid="{00000000-0005-0000-0000-000056100000}"/>
    <cellStyle name="Calculation 2 2 5 103" xfId="51861" xr:uid="{00000000-0005-0000-0000-000057100000}"/>
    <cellStyle name="Calculation 2 2 5 104" xfId="52016" xr:uid="{00000000-0005-0000-0000-000058100000}"/>
    <cellStyle name="Calculation 2 2 5 105" xfId="52166" xr:uid="{00000000-0005-0000-0000-000059100000}"/>
    <cellStyle name="Calculation 2 2 5 106" xfId="52316" xr:uid="{00000000-0005-0000-0000-00005A100000}"/>
    <cellStyle name="Calculation 2 2 5 107" xfId="52364" xr:uid="{00000000-0005-0000-0000-00005B100000}"/>
    <cellStyle name="Calculation 2 2 5 108" xfId="52419" xr:uid="{00000000-0005-0000-0000-00005C100000}"/>
    <cellStyle name="Calculation 2 2 5 109" xfId="52569" xr:uid="{00000000-0005-0000-0000-00005D100000}"/>
    <cellStyle name="Calculation 2 2 5 11" xfId="1535" xr:uid="{00000000-0005-0000-0000-00005E100000}"/>
    <cellStyle name="Calculation 2 2 5 11 2" xfId="5787" xr:uid="{00000000-0005-0000-0000-00005F100000}"/>
    <cellStyle name="Calculation 2 2 5 11 3" xfId="10036" xr:uid="{00000000-0005-0000-0000-000060100000}"/>
    <cellStyle name="Calculation 2 2 5 11 4" xfId="14286" xr:uid="{00000000-0005-0000-0000-000061100000}"/>
    <cellStyle name="Calculation 2 2 5 11 5" xfId="20943" xr:uid="{00000000-0005-0000-0000-000062100000}"/>
    <cellStyle name="Calculation 2 2 5 11 6" xfId="54383" xr:uid="{00000000-0005-0000-0000-000063100000}"/>
    <cellStyle name="Calculation 2 2 5 110" xfId="52718" xr:uid="{00000000-0005-0000-0000-000064100000}"/>
    <cellStyle name="Calculation 2 2 5 111" xfId="52868" xr:uid="{00000000-0005-0000-0000-000065100000}"/>
    <cellStyle name="Calculation 2 2 5 112" xfId="18741" xr:uid="{00000000-0005-0000-0000-000066100000}"/>
    <cellStyle name="Calculation 2 2 5 113" xfId="53160" xr:uid="{00000000-0005-0000-0000-000067100000}"/>
    <cellStyle name="Calculation 2 2 5 12" xfId="2036" xr:uid="{00000000-0005-0000-0000-000068100000}"/>
    <cellStyle name="Calculation 2 2 5 12 2" xfId="6288" xr:uid="{00000000-0005-0000-0000-000069100000}"/>
    <cellStyle name="Calculation 2 2 5 12 3" xfId="10537" xr:uid="{00000000-0005-0000-0000-00006A100000}"/>
    <cellStyle name="Calculation 2 2 5 12 4" xfId="14786" xr:uid="{00000000-0005-0000-0000-00006B100000}"/>
    <cellStyle name="Calculation 2 2 5 12 5" xfId="21049" xr:uid="{00000000-0005-0000-0000-00006C100000}"/>
    <cellStyle name="Calculation 2 2 5 12 6" xfId="54533" xr:uid="{00000000-0005-0000-0000-00006D100000}"/>
    <cellStyle name="Calculation 2 2 5 13" xfId="2188" xr:uid="{00000000-0005-0000-0000-00006E100000}"/>
    <cellStyle name="Calculation 2 2 5 13 2" xfId="6440" xr:uid="{00000000-0005-0000-0000-00006F100000}"/>
    <cellStyle name="Calculation 2 2 5 13 3" xfId="10689" xr:uid="{00000000-0005-0000-0000-000070100000}"/>
    <cellStyle name="Calculation 2 2 5 13 4" xfId="14938" xr:uid="{00000000-0005-0000-0000-000071100000}"/>
    <cellStyle name="Calculation 2 2 5 13 5" xfId="19588" xr:uid="{00000000-0005-0000-0000-000072100000}"/>
    <cellStyle name="Calculation 2 2 5 13 6" xfId="54682" xr:uid="{00000000-0005-0000-0000-000073100000}"/>
    <cellStyle name="Calculation 2 2 5 14" xfId="2338" xr:uid="{00000000-0005-0000-0000-000074100000}"/>
    <cellStyle name="Calculation 2 2 5 14 2" xfId="6590" xr:uid="{00000000-0005-0000-0000-000075100000}"/>
    <cellStyle name="Calculation 2 2 5 14 3" xfId="10839" xr:uid="{00000000-0005-0000-0000-000076100000}"/>
    <cellStyle name="Calculation 2 2 5 14 4" xfId="15088" xr:uid="{00000000-0005-0000-0000-000077100000}"/>
    <cellStyle name="Calculation 2 2 5 14 5" xfId="21550" xr:uid="{00000000-0005-0000-0000-000078100000}"/>
    <cellStyle name="Calculation 2 2 5 14 6" xfId="54837" xr:uid="{00000000-0005-0000-0000-000079100000}"/>
    <cellStyle name="Calculation 2 2 5 15" xfId="2487" xr:uid="{00000000-0005-0000-0000-00007A100000}"/>
    <cellStyle name="Calculation 2 2 5 15 2" xfId="6739" xr:uid="{00000000-0005-0000-0000-00007B100000}"/>
    <cellStyle name="Calculation 2 2 5 15 3" xfId="10988" xr:uid="{00000000-0005-0000-0000-00007C100000}"/>
    <cellStyle name="Calculation 2 2 5 15 4" xfId="15237" xr:uid="{00000000-0005-0000-0000-00007D100000}"/>
    <cellStyle name="Calculation 2 2 5 15 5" xfId="22185" xr:uid="{00000000-0005-0000-0000-00007E100000}"/>
    <cellStyle name="Calculation 2 2 5 15 6" xfId="54992" xr:uid="{00000000-0005-0000-0000-00007F100000}"/>
    <cellStyle name="Calculation 2 2 5 16" xfId="2637" xr:uid="{00000000-0005-0000-0000-000080100000}"/>
    <cellStyle name="Calculation 2 2 5 16 2" xfId="6889" xr:uid="{00000000-0005-0000-0000-000081100000}"/>
    <cellStyle name="Calculation 2 2 5 16 3" xfId="11138" xr:uid="{00000000-0005-0000-0000-000082100000}"/>
    <cellStyle name="Calculation 2 2 5 16 4" xfId="15387" xr:uid="{00000000-0005-0000-0000-000083100000}"/>
    <cellStyle name="Calculation 2 2 5 16 5" xfId="22531" xr:uid="{00000000-0005-0000-0000-000084100000}"/>
    <cellStyle name="Calculation 2 2 5 16 6" xfId="55143" xr:uid="{00000000-0005-0000-0000-000085100000}"/>
    <cellStyle name="Calculation 2 2 5 17" xfId="2792" xr:uid="{00000000-0005-0000-0000-000086100000}"/>
    <cellStyle name="Calculation 2 2 5 17 2" xfId="7044" xr:uid="{00000000-0005-0000-0000-000087100000}"/>
    <cellStyle name="Calculation 2 2 5 17 3" xfId="11293" xr:uid="{00000000-0005-0000-0000-000088100000}"/>
    <cellStyle name="Calculation 2 2 5 17 4" xfId="15542" xr:uid="{00000000-0005-0000-0000-000089100000}"/>
    <cellStyle name="Calculation 2 2 5 17 5" xfId="22877" xr:uid="{00000000-0005-0000-0000-00008A100000}"/>
    <cellStyle name="Calculation 2 2 5 17 6" xfId="55292" xr:uid="{00000000-0005-0000-0000-00008B100000}"/>
    <cellStyle name="Calculation 2 2 5 18" xfId="2942" xr:uid="{00000000-0005-0000-0000-00008C100000}"/>
    <cellStyle name="Calculation 2 2 5 18 2" xfId="7194" xr:uid="{00000000-0005-0000-0000-00008D100000}"/>
    <cellStyle name="Calculation 2 2 5 18 3" xfId="11443" xr:uid="{00000000-0005-0000-0000-00008E100000}"/>
    <cellStyle name="Calculation 2 2 5 18 4" xfId="15692" xr:uid="{00000000-0005-0000-0000-00008F100000}"/>
    <cellStyle name="Calculation 2 2 5 18 5" xfId="23224" xr:uid="{00000000-0005-0000-0000-000090100000}"/>
    <cellStyle name="Calculation 2 2 5 18 6" xfId="55442" xr:uid="{00000000-0005-0000-0000-000091100000}"/>
    <cellStyle name="Calculation 2 2 5 19" xfId="3092" xr:uid="{00000000-0005-0000-0000-000092100000}"/>
    <cellStyle name="Calculation 2 2 5 19 2" xfId="7344" xr:uid="{00000000-0005-0000-0000-000093100000}"/>
    <cellStyle name="Calculation 2 2 5 19 3" xfId="11593" xr:uid="{00000000-0005-0000-0000-000094100000}"/>
    <cellStyle name="Calculation 2 2 5 19 4" xfId="15842" xr:uid="{00000000-0005-0000-0000-000095100000}"/>
    <cellStyle name="Calculation 2 2 5 19 5" xfId="23499" xr:uid="{00000000-0005-0000-0000-000096100000}"/>
    <cellStyle name="Calculation 2 2 5 19 6" xfId="55591" xr:uid="{00000000-0005-0000-0000-000097100000}"/>
    <cellStyle name="Calculation 2 2 5 2" xfId="327" xr:uid="{00000000-0005-0000-0000-000098100000}"/>
    <cellStyle name="Calculation 2 2 5 2 10" xfId="3295" xr:uid="{00000000-0005-0000-0000-000099100000}"/>
    <cellStyle name="Calculation 2 2 5 2 10 2" xfId="7547" xr:uid="{00000000-0005-0000-0000-00009A100000}"/>
    <cellStyle name="Calculation 2 2 5 2 10 3" xfId="11796" xr:uid="{00000000-0005-0000-0000-00009B100000}"/>
    <cellStyle name="Calculation 2 2 5 2 10 4" xfId="16045" xr:uid="{00000000-0005-0000-0000-00009C100000}"/>
    <cellStyle name="Calculation 2 2 5 2 10 5" xfId="22235" xr:uid="{00000000-0005-0000-0000-00009D100000}"/>
    <cellStyle name="Calculation 2 2 5 2 10 6" xfId="54587" xr:uid="{00000000-0005-0000-0000-00009E100000}"/>
    <cellStyle name="Calculation 2 2 5 2 100" xfId="52220" xr:uid="{00000000-0005-0000-0000-00009F100000}"/>
    <cellStyle name="Calculation 2 2 5 2 101" xfId="52473" xr:uid="{00000000-0005-0000-0000-0000A0100000}"/>
    <cellStyle name="Calculation 2 2 5 2 102" xfId="52623" xr:uid="{00000000-0005-0000-0000-0000A1100000}"/>
    <cellStyle name="Calculation 2 2 5 2 103" xfId="52772" xr:uid="{00000000-0005-0000-0000-0000A2100000}"/>
    <cellStyle name="Calculation 2 2 5 2 104" xfId="52922" xr:uid="{00000000-0005-0000-0000-0000A3100000}"/>
    <cellStyle name="Calculation 2 2 5 2 105" xfId="53384" xr:uid="{00000000-0005-0000-0000-0000A4100000}"/>
    <cellStyle name="Calculation 2 2 5 2 11" xfId="3444" xr:uid="{00000000-0005-0000-0000-0000A5100000}"/>
    <cellStyle name="Calculation 2 2 5 2 11 2" xfId="7696" xr:uid="{00000000-0005-0000-0000-0000A6100000}"/>
    <cellStyle name="Calculation 2 2 5 2 11 3" xfId="11945" xr:uid="{00000000-0005-0000-0000-0000A7100000}"/>
    <cellStyle name="Calculation 2 2 5 2 11 4" xfId="16194" xr:uid="{00000000-0005-0000-0000-0000A8100000}"/>
    <cellStyle name="Calculation 2 2 5 2 11 5" xfId="22581" xr:uid="{00000000-0005-0000-0000-0000A9100000}"/>
    <cellStyle name="Calculation 2 2 5 2 11 6" xfId="54736" xr:uid="{00000000-0005-0000-0000-0000AA100000}"/>
    <cellStyle name="Calculation 2 2 5 2 12" xfId="3594" xr:uid="{00000000-0005-0000-0000-0000AB100000}"/>
    <cellStyle name="Calculation 2 2 5 2 12 2" xfId="7846" xr:uid="{00000000-0005-0000-0000-0000AC100000}"/>
    <cellStyle name="Calculation 2 2 5 2 12 3" xfId="12095" xr:uid="{00000000-0005-0000-0000-0000AD100000}"/>
    <cellStyle name="Calculation 2 2 5 2 12 4" xfId="16344" xr:uid="{00000000-0005-0000-0000-0000AE100000}"/>
    <cellStyle name="Calculation 2 2 5 2 12 5" xfId="22927" xr:uid="{00000000-0005-0000-0000-0000AF100000}"/>
    <cellStyle name="Calculation 2 2 5 2 12 6" xfId="54891" xr:uid="{00000000-0005-0000-0000-0000B0100000}"/>
    <cellStyle name="Calculation 2 2 5 2 13" xfId="3744" xr:uid="{00000000-0005-0000-0000-0000B1100000}"/>
    <cellStyle name="Calculation 2 2 5 2 13 2" xfId="7996" xr:uid="{00000000-0005-0000-0000-0000B2100000}"/>
    <cellStyle name="Calculation 2 2 5 2 13 3" xfId="12245" xr:uid="{00000000-0005-0000-0000-0000B3100000}"/>
    <cellStyle name="Calculation 2 2 5 2 13 4" xfId="16494" xr:uid="{00000000-0005-0000-0000-0000B4100000}"/>
    <cellStyle name="Calculation 2 2 5 2 13 5" xfId="23274" xr:uid="{00000000-0005-0000-0000-0000B5100000}"/>
    <cellStyle name="Calculation 2 2 5 2 13 6" xfId="55046" xr:uid="{00000000-0005-0000-0000-0000B6100000}"/>
    <cellStyle name="Calculation 2 2 5 2 14" xfId="3893" xr:uid="{00000000-0005-0000-0000-0000B7100000}"/>
    <cellStyle name="Calculation 2 2 5 2 14 2" xfId="8145" xr:uid="{00000000-0005-0000-0000-0000B8100000}"/>
    <cellStyle name="Calculation 2 2 5 2 14 3" xfId="12394" xr:uid="{00000000-0005-0000-0000-0000B9100000}"/>
    <cellStyle name="Calculation 2 2 5 2 14 4" xfId="16643" xr:uid="{00000000-0005-0000-0000-0000BA100000}"/>
    <cellStyle name="Calculation 2 2 5 2 14 5" xfId="23549" xr:uid="{00000000-0005-0000-0000-0000BB100000}"/>
    <cellStyle name="Calculation 2 2 5 2 14 6" xfId="55197" xr:uid="{00000000-0005-0000-0000-0000BC100000}"/>
    <cellStyle name="Calculation 2 2 5 2 15" xfId="4042" xr:uid="{00000000-0005-0000-0000-0000BD100000}"/>
    <cellStyle name="Calculation 2 2 5 2 15 2" xfId="8294" xr:uid="{00000000-0005-0000-0000-0000BE100000}"/>
    <cellStyle name="Calculation 2 2 5 2 15 3" xfId="12543" xr:uid="{00000000-0005-0000-0000-0000BF100000}"/>
    <cellStyle name="Calculation 2 2 5 2 15 4" xfId="16792" xr:uid="{00000000-0005-0000-0000-0000C0100000}"/>
    <cellStyle name="Calculation 2 2 5 2 15 5" xfId="23895" xr:uid="{00000000-0005-0000-0000-0000C1100000}"/>
    <cellStyle name="Calculation 2 2 5 2 15 6" xfId="55346" xr:uid="{00000000-0005-0000-0000-0000C2100000}"/>
    <cellStyle name="Calculation 2 2 5 2 16" xfId="4242" xr:uid="{00000000-0005-0000-0000-0000C3100000}"/>
    <cellStyle name="Calculation 2 2 5 2 16 2" xfId="8494" xr:uid="{00000000-0005-0000-0000-0000C4100000}"/>
    <cellStyle name="Calculation 2 2 5 2 16 3" xfId="12743" xr:uid="{00000000-0005-0000-0000-0000C5100000}"/>
    <cellStyle name="Calculation 2 2 5 2 16 4" xfId="16992" xr:uid="{00000000-0005-0000-0000-0000C6100000}"/>
    <cellStyle name="Calculation 2 2 5 2 16 5" xfId="24245" xr:uid="{00000000-0005-0000-0000-0000C7100000}"/>
    <cellStyle name="Calculation 2 2 5 2 16 6" xfId="55496" xr:uid="{00000000-0005-0000-0000-0000C8100000}"/>
    <cellStyle name="Calculation 2 2 5 2 17" xfId="4393" xr:uid="{00000000-0005-0000-0000-0000C9100000}"/>
    <cellStyle name="Calculation 2 2 5 2 17 2" xfId="8645" xr:uid="{00000000-0005-0000-0000-0000CA100000}"/>
    <cellStyle name="Calculation 2 2 5 2 17 3" xfId="12894" xr:uid="{00000000-0005-0000-0000-0000CB100000}"/>
    <cellStyle name="Calculation 2 2 5 2 17 4" xfId="17143" xr:uid="{00000000-0005-0000-0000-0000CC100000}"/>
    <cellStyle name="Calculation 2 2 5 2 17 5" xfId="24591" xr:uid="{00000000-0005-0000-0000-0000CD100000}"/>
    <cellStyle name="Calculation 2 2 5 2 17 6" xfId="55645" xr:uid="{00000000-0005-0000-0000-0000CE100000}"/>
    <cellStyle name="Calculation 2 2 5 2 18" xfId="4496" xr:uid="{00000000-0005-0000-0000-0000CF100000}"/>
    <cellStyle name="Calculation 2 2 5 2 18 2" xfId="8748" xr:uid="{00000000-0005-0000-0000-0000D0100000}"/>
    <cellStyle name="Calculation 2 2 5 2 18 3" xfId="12997" xr:uid="{00000000-0005-0000-0000-0000D1100000}"/>
    <cellStyle name="Calculation 2 2 5 2 18 4" xfId="17246" xr:uid="{00000000-0005-0000-0000-0000D2100000}"/>
    <cellStyle name="Calculation 2 2 5 2 18 5" xfId="24866" xr:uid="{00000000-0005-0000-0000-0000D3100000}"/>
    <cellStyle name="Calculation 2 2 5 2 18 6" xfId="55867" xr:uid="{00000000-0005-0000-0000-0000D4100000}"/>
    <cellStyle name="Calculation 2 2 5 2 19" xfId="4610" xr:uid="{00000000-0005-0000-0000-0000D5100000}"/>
    <cellStyle name="Calculation 2 2 5 2 19 2" xfId="8862" xr:uid="{00000000-0005-0000-0000-0000D6100000}"/>
    <cellStyle name="Calculation 2 2 5 2 19 3" xfId="13111" xr:uid="{00000000-0005-0000-0000-0000D7100000}"/>
    <cellStyle name="Calculation 2 2 5 2 19 4" xfId="17360" xr:uid="{00000000-0005-0000-0000-0000D8100000}"/>
    <cellStyle name="Calculation 2 2 5 2 19 5" xfId="25278" xr:uid="{00000000-0005-0000-0000-0000D9100000}"/>
    <cellStyle name="Calculation 2 2 5 2 19 6" xfId="56019" xr:uid="{00000000-0005-0000-0000-0000DA100000}"/>
    <cellStyle name="Calculation 2 2 5 2 2" xfId="2090" xr:uid="{00000000-0005-0000-0000-0000DB100000}"/>
    <cellStyle name="Calculation 2 2 5 2 2 2" xfId="6342" xr:uid="{00000000-0005-0000-0000-0000DC100000}"/>
    <cellStyle name="Calculation 2 2 5 2 2 3" xfId="10591" xr:uid="{00000000-0005-0000-0000-0000DD100000}"/>
    <cellStyle name="Calculation 2 2 5 2 2 4" xfId="14840" xr:uid="{00000000-0005-0000-0000-0000DE100000}"/>
    <cellStyle name="Calculation 2 2 5 2 2 5" xfId="18645" xr:uid="{00000000-0005-0000-0000-0000DF100000}"/>
    <cellStyle name="Calculation 2 2 5 2 2 6" xfId="19272" xr:uid="{00000000-0005-0000-0000-0000E0100000}"/>
    <cellStyle name="Calculation 2 2 5 2 2 7" xfId="53539" xr:uid="{00000000-0005-0000-0000-0000E1100000}"/>
    <cellStyle name="Calculation 2 2 5 2 20" xfId="4765" xr:uid="{00000000-0005-0000-0000-0000E2100000}"/>
    <cellStyle name="Calculation 2 2 5 2 20 2" xfId="9017" xr:uid="{00000000-0005-0000-0000-0000E3100000}"/>
    <cellStyle name="Calculation 2 2 5 2 20 3" xfId="13266" xr:uid="{00000000-0005-0000-0000-0000E4100000}"/>
    <cellStyle name="Calculation 2 2 5 2 20 4" xfId="17515" xr:uid="{00000000-0005-0000-0000-0000E5100000}"/>
    <cellStyle name="Calculation 2 2 5 2 20 5" xfId="25552" xr:uid="{00000000-0005-0000-0000-0000E6100000}"/>
    <cellStyle name="Calculation 2 2 5 2 20 6" xfId="56171" xr:uid="{00000000-0005-0000-0000-0000E7100000}"/>
    <cellStyle name="Calculation 2 2 5 2 21" xfId="4915" xr:uid="{00000000-0005-0000-0000-0000E8100000}"/>
    <cellStyle name="Calculation 2 2 5 2 21 2" xfId="9167" xr:uid="{00000000-0005-0000-0000-0000E9100000}"/>
    <cellStyle name="Calculation 2 2 5 2 21 3" xfId="13416" xr:uid="{00000000-0005-0000-0000-0000EA100000}"/>
    <cellStyle name="Calculation 2 2 5 2 21 4" xfId="17665" xr:uid="{00000000-0005-0000-0000-0000EB100000}"/>
    <cellStyle name="Calculation 2 2 5 2 21 5" xfId="25898" xr:uid="{00000000-0005-0000-0000-0000EC100000}"/>
    <cellStyle name="Calculation 2 2 5 2 21 6" xfId="56320" xr:uid="{00000000-0005-0000-0000-0000ED100000}"/>
    <cellStyle name="Calculation 2 2 5 2 22" xfId="5107" xr:uid="{00000000-0005-0000-0000-0000EE100000}"/>
    <cellStyle name="Calculation 2 2 5 2 22 2" xfId="9359" xr:uid="{00000000-0005-0000-0000-0000EF100000}"/>
    <cellStyle name="Calculation 2 2 5 2 22 3" xfId="13608" xr:uid="{00000000-0005-0000-0000-0000F0100000}"/>
    <cellStyle name="Calculation 2 2 5 2 22 4" xfId="17857" xr:uid="{00000000-0005-0000-0000-0000F1100000}"/>
    <cellStyle name="Calculation 2 2 5 2 22 5" xfId="26244" xr:uid="{00000000-0005-0000-0000-0000F2100000}"/>
    <cellStyle name="Calculation 2 2 5 2 22 6" xfId="56476" xr:uid="{00000000-0005-0000-0000-0000F3100000}"/>
    <cellStyle name="Calculation 2 2 5 2 23" xfId="5217" xr:uid="{00000000-0005-0000-0000-0000F4100000}"/>
    <cellStyle name="Calculation 2 2 5 2 23 2" xfId="9469" xr:uid="{00000000-0005-0000-0000-0000F5100000}"/>
    <cellStyle name="Calculation 2 2 5 2 23 3" xfId="13718" xr:uid="{00000000-0005-0000-0000-0000F6100000}"/>
    <cellStyle name="Calculation 2 2 5 2 23 4" xfId="17967" xr:uid="{00000000-0005-0000-0000-0000F7100000}"/>
    <cellStyle name="Calculation 2 2 5 2 23 5" xfId="26589" xr:uid="{00000000-0005-0000-0000-0000F8100000}"/>
    <cellStyle name="Calculation 2 2 5 2 23 6" xfId="56727" xr:uid="{00000000-0005-0000-0000-0000F9100000}"/>
    <cellStyle name="Calculation 2 2 5 2 24" xfId="5329" xr:uid="{00000000-0005-0000-0000-0000FA100000}"/>
    <cellStyle name="Calculation 2 2 5 2 24 2" xfId="9581" xr:uid="{00000000-0005-0000-0000-0000FB100000}"/>
    <cellStyle name="Calculation 2 2 5 2 24 3" xfId="13830" xr:uid="{00000000-0005-0000-0000-0000FC100000}"/>
    <cellStyle name="Calculation 2 2 5 2 24 4" xfId="18079" xr:uid="{00000000-0005-0000-0000-0000FD100000}"/>
    <cellStyle name="Calculation 2 2 5 2 24 5" xfId="25267" xr:uid="{00000000-0005-0000-0000-0000FE100000}"/>
    <cellStyle name="Calculation 2 2 5 2 24 6" xfId="56886" xr:uid="{00000000-0005-0000-0000-0000FF100000}"/>
    <cellStyle name="Calculation 2 2 5 2 25" xfId="5480" xr:uid="{00000000-0005-0000-0000-000000110000}"/>
    <cellStyle name="Calculation 2 2 5 2 25 2" xfId="9732" xr:uid="{00000000-0005-0000-0000-000001110000}"/>
    <cellStyle name="Calculation 2 2 5 2 25 3" xfId="13981" xr:uid="{00000000-0005-0000-0000-000002110000}"/>
    <cellStyle name="Calculation 2 2 5 2 25 4" xfId="18230" xr:uid="{00000000-0005-0000-0000-000003110000}"/>
    <cellStyle name="Calculation 2 2 5 2 25 5" xfId="27103" xr:uid="{00000000-0005-0000-0000-000004110000}"/>
    <cellStyle name="Calculation 2 2 5 2 25 6" xfId="57036" xr:uid="{00000000-0005-0000-0000-000005110000}"/>
    <cellStyle name="Calculation 2 2 5 2 26" xfId="5635" xr:uid="{00000000-0005-0000-0000-000006110000}"/>
    <cellStyle name="Calculation 2 2 5 2 26 2" xfId="9887" xr:uid="{00000000-0005-0000-0000-000007110000}"/>
    <cellStyle name="Calculation 2 2 5 2 26 3" xfId="14136" xr:uid="{00000000-0005-0000-0000-000008110000}"/>
    <cellStyle name="Calculation 2 2 5 2 26 4" xfId="18385" xr:uid="{00000000-0005-0000-0000-000009110000}"/>
    <cellStyle name="Calculation 2 2 5 2 26 5" xfId="27297" xr:uid="{00000000-0005-0000-0000-00000A110000}"/>
    <cellStyle name="Calculation 2 2 5 2 26 6" xfId="55732" xr:uid="{00000000-0005-0000-0000-00000B110000}"/>
    <cellStyle name="Calculation 2 2 5 2 27" xfId="1635" xr:uid="{00000000-0005-0000-0000-00000C110000}"/>
    <cellStyle name="Calculation 2 2 5 2 27 2" xfId="27640" xr:uid="{00000000-0005-0000-0000-00000D110000}"/>
    <cellStyle name="Calculation 2 2 5 2 27 3" xfId="57304" xr:uid="{00000000-0005-0000-0000-00000E110000}"/>
    <cellStyle name="Calculation 2 2 5 2 28" xfId="5887" xr:uid="{00000000-0005-0000-0000-00000F110000}"/>
    <cellStyle name="Calculation 2 2 5 2 28 2" xfId="27981" xr:uid="{00000000-0005-0000-0000-000010110000}"/>
    <cellStyle name="Calculation 2 2 5 2 28 3" xfId="57453" xr:uid="{00000000-0005-0000-0000-000011110000}"/>
    <cellStyle name="Calculation 2 2 5 2 29" xfId="10136" xr:uid="{00000000-0005-0000-0000-000012110000}"/>
    <cellStyle name="Calculation 2 2 5 2 29 2" xfId="28322" xr:uid="{00000000-0005-0000-0000-000013110000}"/>
    <cellStyle name="Calculation 2 2 5 2 29 3" xfId="57603" xr:uid="{00000000-0005-0000-0000-000014110000}"/>
    <cellStyle name="Calculation 2 2 5 2 3" xfId="2242" xr:uid="{00000000-0005-0000-0000-000015110000}"/>
    <cellStyle name="Calculation 2 2 5 2 3 2" xfId="6494" xr:uid="{00000000-0005-0000-0000-000016110000}"/>
    <cellStyle name="Calculation 2 2 5 2 3 3" xfId="10743" xr:uid="{00000000-0005-0000-0000-000017110000}"/>
    <cellStyle name="Calculation 2 2 5 2 3 4" xfId="14992" xr:uid="{00000000-0005-0000-0000-000018110000}"/>
    <cellStyle name="Calculation 2 2 5 2 3 5" xfId="18775" xr:uid="{00000000-0005-0000-0000-000019110000}"/>
    <cellStyle name="Calculation 2 2 5 2 3 6" xfId="53688" xr:uid="{00000000-0005-0000-0000-00001A110000}"/>
    <cellStyle name="Calculation 2 2 5 2 30" xfId="14386" xr:uid="{00000000-0005-0000-0000-00001B110000}"/>
    <cellStyle name="Calculation 2 2 5 2 30 2" xfId="28663" xr:uid="{00000000-0005-0000-0000-00001C110000}"/>
    <cellStyle name="Calculation 2 2 5 2 31" xfId="18537" xr:uid="{00000000-0005-0000-0000-00001D110000}"/>
    <cellStyle name="Calculation 2 2 5 2 31 2" xfId="29004" xr:uid="{00000000-0005-0000-0000-00001E110000}"/>
    <cellStyle name="Calculation 2 2 5 2 32" xfId="29484" xr:uid="{00000000-0005-0000-0000-00001F110000}"/>
    <cellStyle name="Calculation 2 2 5 2 33" xfId="31166" xr:uid="{00000000-0005-0000-0000-000020110000}"/>
    <cellStyle name="Calculation 2 2 5 2 34" xfId="31502" xr:uid="{00000000-0005-0000-0000-000021110000}"/>
    <cellStyle name="Calculation 2 2 5 2 35" xfId="31842" xr:uid="{00000000-0005-0000-0000-000022110000}"/>
    <cellStyle name="Calculation 2 2 5 2 36" xfId="32064" xr:uid="{00000000-0005-0000-0000-000023110000}"/>
    <cellStyle name="Calculation 2 2 5 2 37" xfId="32405" xr:uid="{00000000-0005-0000-0000-000024110000}"/>
    <cellStyle name="Calculation 2 2 5 2 38" xfId="32746" xr:uid="{00000000-0005-0000-0000-000025110000}"/>
    <cellStyle name="Calculation 2 2 5 2 39" xfId="33249" xr:uid="{00000000-0005-0000-0000-000026110000}"/>
    <cellStyle name="Calculation 2 2 5 2 4" xfId="2392" xr:uid="{00000000-0005-0000-0000-000027110000}"/>
    <cellStyle name="Calculation 2 2 5 2 4 2" xfId="6644" xr:uid="{00000000-0005-0000-0000-000028110000}"/>
    <cellStyle name="Calculation 2 2 5 2 4 3" xfId="10893" xr:uid="{00000000-0005-0000-0000-000029110000}"/>
    <cellStyle name="Calculation 2 2 5 2 4 4" xfId="15142" xr:uid="{00000000-0005-0000-0000-00002A110000}"/>
    <cellStyle name="Calculation 2 2 5 2 4 5" xfId="20060" xr:uid="{00000000-0005-0000-0000-00002B110000}"/>
    <cellStyle name="Calculation 2 2 5 2 4 6" xfId="53810" xr:uid="{00000000-0005-0000-0000-00002C110000}"/>
    <cellStyle name="Calculation 2 2 5 2 40" xfId="33656" xr:uid="{00000000-0005-0000-0000-00002D110000}"/>
    <cellStyle name="Calculation 2 2 5 2 41" xfId="33432" xr:uid="{00000000-0005-0000-0000-00002E110000}"/>
    <cellStyle name="Calculation 2 2 5 2 42" xfId="34449" xr:uid="{00000000-0005-0000-0000-00002F110000}"/>
    <cellStyle name="Calculation 2 2 5 2 43" xfId="34795" xr:uid="{00000000-0005-0000-0000-000030110000}"/>
    <cellStyle name="Calculation 2 2 5 2 44" xfId="35141" xr:uid="{00000000-0005-0000-0000-000031110000}"/>
    <cellStyle name="Calculation 2 2 5 2 45" xfId="35488" xr:uid="{00000000-0005-0000-0000-000032110000}"/>
    <cellStyle name="Calculation 2 2 5 2 46" xfId="35835" xr:uid="{00000000-0005-0000-0000-000033110000}"/>
    <cellStyle name="Calculation 2 2 5 2 47" xfId="36181" xr:uid="{00000000-0005-0000-0000-000034110000}"/>
    <cellStyle name="Calculation 2 2 5 2 48" xfId="36527" xr:uid="{00000000-0005-0000-0000-000035110000}"/>
    <cellStyle name="Calculation 2 2 5 2 49" xfId="36873" xr:uid="{00000000-0005-0000-0000-000036110000}"/>
    <cellStyle name="Calculation 2 2 5 2 5" xfId="2541" xr:uid="{00000000-0005-0000-0000-000037110000}"/>
    <cellStyle name="Calculation 2 2 5 2 5 2" xfId="6793" xr:uid="{00000000-0005-0000-0000-000038110000}"/>
    <cellStyle name="Calculation 2 2 5 2 5 3" xfId="11042" xr:uid="{00000000-0005-0000-0000-000039110000}"/>
    <cellStyle name="Calculation 2 2 5 2 5 4" xfId="15291" xr:uid="{00000000-0005-0000-0000-00003A110000}"/>
    <cellStyle name="Calculation 2 2 5 2 5 5" xfId="20406" xr:uid="{00000000-0005-0000-0000-00003B110000}"/>
    <cellStyle name="Calculation 2 2 5 2 5 6" xfId="53916" xr:uid="{00000000-0005-0000-0000-00003C110000}"/>
    <cellStyle name="Calculation 2 2 5 2 50" xfId="37219" xr:uid="{00000000-0005-0000-0000-00003D110000}"/>
    <cellStyle name="Calculation 2 2 5 2 51" xfId="37565" xr:uid="{00000000-0005-0000-0000-00003E110000}"/>
    <cellStyle name="Calculation 2 2 5 2 52" xfId="37840" xr:uid="{00000000-0005-0000-0000-00003F110000}"/>
    <cellStyle name="Calculation 2 2 5 2 53" xfId="38187" xr:uid="{00000000-0005-0000-0000-000040110000}"/>
    <cellStyle name="Calculation 2 2 5 2 54" xfId="38533" xr:uid="{00000000-0005-0000-0000-000041110000}"/>
    <cellStyle name="Calculation 2 2 5 2 55" xfId="38879" xr:uid="{00000000-0005-0000-0000-000042110000}"/>
    <cellStyle name="Calculation 2 2 5 2 56" xfId="39225" xr:uid="{00000000-0005-0000-0000-000043110000}"/>
    <cellStyle name="Calculation 2 2 5 2 57" xfId="39639" xr:uid="{00000000-0005-0000-0000-000044110000}"/>
    <cellStyle name="Calculation 2 2 5 2 58" xfId="39864" xr:uid="{00000000-0005-0000-0000-000045110000}"/>
    <cellStyle name="Calculation 2 2 5 2 59" xfId="40053" xr:uid="{00000000-0005-0000-0000-000046110000}"/>
    <cellStyle name="Calculation 2 2 5 2 6" xfId="2691" xr:uid="{00000000-0005-0000-0000-000047110000}"/>
    <cellStyle name="Calculation 2 2 5 2 6 2" xfId="6943" xr:uid="{00000000-0005-0000-0000-000048110000}"/>
    <cellStyle name="Calculation 2 2 5 2 6 3" xfId="11192" xr:uid="{00000000-0005-0000-0000-000049110000}"/>
    <cellStyle name="Calculation 2 2 5 2 6 4" xfId="15441" xr:uid="{00000000-0005-0000-0000-00004A110000}"/>
    <cellStyle name="Calculation 2 2 5 2 6 5" xfId="20901" xr:uid="{00000000-0005-0000-0000-00004B110000}"/>
    <cellStyle name="Calculation 2 2 5 2 6 6" xfId="54066" xr:uid="{00000000-0005-0000-0000-00004C110000}"/>
    <cellStyle name="Calculation 2 2 5 2 60" xfId="40394" xr:uid="{00000000-0005-0000-0000-00004D110000}"/>
    <cellStyle name="Calculation 2 2 5 2 61" xfId="40944" xr:uid="{00000000-0005-0000-0000-00004E110000}"/>
    <cellStyle name="Calculation 2 2 5 2 62" xfId="41336" xr:uid="{00000000-0005-0000-0000-00004F110000}"/>
    <cellStyle name="Calculation 2 2 5 2 63" xfId="41579" xr:uid="{00000000-0005-0000-0000-000050110000}"/>
    <cellStyle name="Calculation 2 2 5 2 64" xfId="41961" xr:uid="{00000000-0005-0000-0000-000051110000}"/>
    <cellStyle name="Calculation 2 2 5 2 65" xfId="42307" xr:uid="{00000000-0005-0000-0000-000052110000}"/>
    <cellStyle name="Calculation 2 2 5 2 66" xfId="41093" xr:uid="{00000000-0005-0000-0000-000053110000}"/>
    <cellStyle name="Calculation 2 2 5 2 67" xfId="42888" xr:uid="{00000000-0005-0000-0000-000054110000}"/>
    <cellStyle name="Calculation 2 2 5 2 68" xfId="43229" xr:uid="{00000000-0005-0000-0000-000055110000}"/>
    <cellStyle name="Calculation 2 2 5 2 69" xfId="43570" xr:uid="{00000000-0005-0000-0000-000056110000}"/>
    <cellStyle name="Calculation 2 2 5 2 7" xfId="2846" xr:uid="{00000000-0005-0000-0000-000057110000}"/>
    <cellStyle name="Calculation 2 2 5 2 7 2" xfId="7098" xr:uid="{00000000-0005-0000-0000-000058110000}"/>
    <cellStyle name="Calculation 2 2 5 2 7 3" xfId="11347" xr:uid="{00000000-0005-0000-0000-000059110000}"/>
    <cellStyle name="Calculation 2 2 5 2 7 4" xfId="15596" xr:uid="{00000000-0005-0000-0000-00005A110000}"/>
    <cellStyle name="Calculation 2 2 5 2 7 5" xfId="21099" xr:uid="{00000000-0005-0000-0000-00005B110000}"/>
    <cellStyle name="Calculation 2 2 5 2 7 6" xfId="53238" xr:uid="{00000000-0005-0000-0000-00005C110000}"/>
    <cellStyle name="Calculation 2 2 5 2 70" xfId="44101" xr:uid="{00000000-0005-0000-0000-00005D110000}"/>
    <cellStyle name="Calculation 2 2 5 2 71" xfId="44406" xr:uid="{00000000-0005-0000-0000-00005E110000}"/>
    <cellStyle name="Calculation 2 2 5 2 72" xfId="44769" xr:uid="{00000000-0005-0000-0000-00005F110000}"/>
    <cellStyle name="Calculation 2 2 5 2 73" xfId="45212" xr:uid="{00000000-0005-0000-0000-000060110000}"/>
    <cellStyle name="Calculation 2 2 5 2 74" xfId="45501" xr:uid="{00000000-0005-0000-0000-000061110000}"/>
    <cellStyle name="Calculation 2 2 5 2 75" xfId="46148" xr:uid="{00000000-0005-0000-0000-000062110000}"/>
    <cellStyle name="Calculation 2 2 5 2 76" xfId="45889" xr:uid="{00000000-0005-0000-0000-000063110000}"/>
    <cellStyle name="Calculation 2 2 5 2 77" xfId="46971" xr:uid="{00000000-0005-0000-0000-000064110000}"/>
    <cellStyle name="Calculation 2 2 5 2 78" xfId="47316" xr:uid="{00000000-0005-0000-0000-000065110000}"/>
    <cellStyle name="Calculation 2 2 5 2 79" xfId="46398" xr:uid="{00000000-0005-0000-0000-000066110000}"/>
    <cellStyle name="Calculation 2 2 5 2 8" xfId="2996" xr:uid="{00000000-0005-0000-0000-000067110000}"/>
    <cellStyle name="Calculation 2 2 5 2 8 2" xfId="7248" xr:uid="{00000000-0005-0000-0000-000068110000}"/>
    <cellStyle name="Calculation 2 2 5 2 8 3" xfId="11497" xr:uid="{00000000-0005-0000-0000-000069110000}"/>
    <cellStyle name="Calculation 2 2 5 2 8 4" xfId="15746" xr:uid="{00000000-0005-0000-0000-00006A110000}"/>
    <cellStyle name="Calculation 2 2 5 2 8 5" xfId="21515" xr:uid="{00000000-0005-0000-0000-00006B110000}"/>
    <cellStyle name="Calculation 2 2 5 2 8 6" xfId="54287" xr:uid="{00000000-0005-0000-0000-00006C110000}"/>
    <cellStyle name="Calculation 2 2 5 2 80" xfId="48077" xr:uid="{00000000-0005-0000-0000-00006D110000}"/>
    <cellStyle name="Calculation 2 2 5 2 81" xfId="48509" xr:uid="{00000000-0005-0000-0000-00006E110000}"/>
    <cellStyle name="Calculation 2 2 5 2 82" xfId="48930" xr:uid="{00000000-0005-0000-0000-00006F110000}"/>
    <cellStyle name="Calculation 2 2 5 2 83" xfId="48699" xr:uid="{00000000-0005-0000-0000-000070110000}"/>
    <cellStyle name="Calculation 2 2 5 2 84" xfId="49776" xr:uid="{00000000-0005-0000-0000-000071110000}"/>
    <cellStyle name="Calculation 2 2 5 2 85" xfId="49943" xr:uid="{00000000-0005-0000-0000-000072110000}"/>
    <cellStyle name="Calculation 2 2 5 2 86" xfId="50093" xr:uid="{00000000-0005-0000-0000-000073110000}"/>
    <cellStyle name="Calculation 2 2 5 2 87" xfId="50242" xr:uid="{00000000-0005-0000-0000-000074110000}"/>
    <cellStyle name="Calculation 2 2 5 2 88" xfId="50392" xr:uid="{00000000-0005-0000-0000-000075110000}"/>
    <cellStyle name="Calculation 2 2 5 2 89" xfId="50541" xr:uid="{00000000-0005-0000-0000-000076110000}"/>
    <cellStyle name="Calculation 2 2 5 2 9" xfId="3146" xr:uid="{00000000-0005-0000-0000-000077110000}"/>
    <cellStyle name="Calculation 2 2 5 2 9 2" xfId="7398" xr:uid="{00000000-0005-0000-0000-000078110000}"/>
    <cellStyle name="Calculation 2 2 5 2 9 3" xfId="11647" xr:uid="{00000000-0005-0000-0000-000079110000}"/>
    <cellStyle name="Calculation 2 2 5 2 9 4" xfId="15896" xr:uid="{00000000-0005-0000-0000-00007A110000}"/>
    <cellStyle name="Calculation 2 2 5 2 9 5" xfId="21844" xr:uid="{00000000-0005-0000-0000-00007B110000}"/>
    <cellStyle name="Calculation 2 2 5 2 9 6" xfId="54437" xr:uid="{00000000-0005-0000-0000-00007C110000}"/>
    <cellStyle name="Calculation 2 2 5 2 90" xfId="50690" xr:uid="{00000000-0005-0000-0000-00007D110000}"/>
    <cellStyle name="Calculation 2 2 5 2 91" xfId="50840" xr:uid="{00000000-0005-0000-0000-00007E110000}"/>
    <cellStyle name="Calculation 2 2 5 2 92" xfId="50989" xr:uid="{00000000-0005-0000-0000-00007F110000}"/>
    <cellStyle name="Calculation 2 2 5 2 93" xfId="51154" xr:uid="{00000000-0005-0000-0000-000080110000}"/>
    <cellStyle name="Calculation 2 2 5 2 94" xfId="51310" xr:uid="{00000000-0005-0000-0000-000081110000}"/>
    <cellStyle name="Calculation 2 2 5 2 95" xfId="51460" xr:uid="{00000000-0005-0000-0000-000082110000}"/>
    <cellStyle name="Calculation 2 2 5 2 96" xfId="51610" xr:uid="{00000000-0005-0000-0000-000083110000}"/>
    <cellStyle name="Calculation 2 2 5 2 97" xfId="51760" xr:uid="{00000000-0005-0000-0000-000084110000}"/>
    <cellStyle name="Calculation 2 2 5 2 98" xfId="51915" xr:uid="{00000000-0005-0000-0000-000085110000}"/>
    <cellStyle name="Calculation 2 2 5 2 99" xfId="52070" xr:uid="{00000000-0005-0000-0000-000086110000}"/>
    <cellStyle name="Calculation 2 2 5 20" xfId="3241" xr:uid="{00000000-0005-0000-0000-000087110000}"/>
    <cellStyle name="Calculation 2 2 5 20 2" xfId="7493" xr:uid="{00000000-0005-0000-0000-000088110000}"/>
    <cellStyle name="Calculation 2 2 5 20 3" xfId="11742" xr:uid="{00000000-0005-0000-0000-000089110000}"/>
    <cellStyle name="Calculation 2 2 5 20 4" xfId="15991" xr:uid="{00000000-0005-0000-0000-00008A110000}"/>
    <cellStyle name="Calculation 2 2 5 20 5" xfId="23845" xr:uid="{00000000-0005-0000-0000-00008B110000}"/>
    <cellStyle name="Calculation 2 2 5 20 6" xfId="55813" xr:uid="{00000000-0005-0000-0000-00008C110000}"/>
    <cellStyle name="Calculation 2 2 5 21" xfId="3390" xr:uid="{00000000-0005-0000-0000-00008D110000}"/>
    <cellStyle name="Calculation 2 2 5 21 2" xfId="7642" xr:uid="{00000000-0005-0000-0000-00008E110000}"/>
    <cellStyle name="Calculation 2 2 5 21 3" xfId="11891" xr:uid="{00000000-0005-0000-0000-00008F110000}"/>
    <cellStyle name="Calculation 2 2 5 21 4" xfId="16140" xr:uid="{00000000-0005-0000-0000-000090110000}"/>
    <cellStyle name="Calculation 2 2 5 21 5" xfId="24195" xr:uid="{00000000-0005-0000-0000-000091110000}"/>
    <cellStyle name="Calculation 2 2 5 21 6" xfId="55965" xr:uid="{00000000-0005-0000-0000-000092110000}"/>
    <cellStyle name="Calculation 2 2 5 22" xfId="3540" xr:uid="{00000000-0005-0000-0000-000093110000}"/>
    <cellStyle name="Calculation 2 2 5 22 2" xfId="7792" xr:uid="{00000000-0005-0000-0000-000094110000}"/>
    <cellStyle name="Calculation 2 2 5 22 3" xfId="12041" xr:uid="{00000000-0005-0000-0000-000095110000}"/>
    <cellStyle name="Calculation 2 2 5 22 4" xfId="16290" xr:uid="{00000000-0005-0000-0000-000096110000}"/>
    <cellStyle name="Calculation 2 2 5 22 5" xfId="24541" xr:uid="{00000000-0005-0000-0000-000097110000}"/>
    <cellStyle name="Calculation 2 2 5 22 6" xfId="56117" xr:uid="{00000000-0005-0000-0000-000098110000}"/>
    <cellStyle name="Calculation 2 2 5 23" xfId="3690" xr:uid="{00000000-0005-0000-0000-000099110000}"/>
    <cellStyle name="Calculation 2 2 5 23 2" xfId="7942" xr:uid="{00000000-0005-0000-0000-00009A110000}"/>
    <cellStyle name="Calculation 2 2 5 23 3" xfId="12191" xr:uid="{00000000-0005-0000-0000-00009B110000}"/>
    <cellStyle name="Calculation 2 2 5 23 4" xfId="16440" xr:uid="{00000000-0005-0000-0000-00009C110000}"/>
    <cellStyle name="Calculation 2 2 5 23 5" xfId="24816" xr:uid="{00000000-0005-0000-0000-00009D110000}"/>
    <cellStyle name="Calculation 2 2 5 23 6" xfId="56266" xr:uid="{00000000-0005-0000-0000-00009E110000}"/>
    <cellStyle name="Calculation 2 2 5 24" xfId="3839" xr:uid="{00000000-0005-0000-0000-00009F110000}"/>
    <cellStyle name="Calculation 2 2 5 24 2" xfId="8091" xr:uid="{00000000-0005-0000-0000-0000A0110000}"/>
    <cellStyle name="Calculation 2 2 5 24 3" xfId="12340" xr:uid="{00000000-0005-0000-0000-0000A1110000}"/>
    <cellStyle name="Calculation 2 2 5 24 4" xfId="16589" xr:uid="{00000000-0005-0000-0000-0000A2110000}"/>
    <cellStyle name="Calculation 2 2 5 24 5" xfId="23434" xr:uid="{00000000-0005-0000-0000-0000A3110000}"/>
    <cellStyle name="Calculation 2 2 5 24 6" xfId="56422" xr:uid="{00000000-0005-0000-0000-0000A4110000}"/>
    <cellStyle name="Calculation 2 2 5 25" xfId="3988" xr:uid="{00000000-0005-0000-0000-0000A5110000}"/>
    <cellStyle name="Calculation 2 2 5 25 2" xfId="8240" xr:uid="{00000000-0005-0000-0000-0000A6110000}"/>
    <cellStyle name="Calculation 2 2 5 25 3" xfId="12489" xr:uid="{00000000-0005-0000-0000-0000A7110000}"/>
    <cellStyle name="Calculation 2 2 5 25 4" xfId="16738" xr:uid="{00000000-0005-0000-0000-0000A8110000}"/>
    <cellStyle name="Calculation 2 2 5 25 5" xfId="25502" xr:uid="{00000000-0005-0000-0000-0000A9110000}"/>
    <cellStyle name="Calculation 2 2 5 25 6" xfId="56572" xr:uid="{00000000-0005-0000-0000-0000AA110000}"/>
    <cellStyle name="Calculation 2 2 5 26" xfId="4188" xr:uid="{00000000-0005-0000-0000-0000AB110000}"/>
    <cellStyle name="Calculation 2 2 5 26 2" xfId="8440" xr:uid="{00000000-0005-0000-0000-0000AC110000}"/>
    <cellStyle name="Calculation 2 2 5 26 3" xfId="12689" xr:uid="{00000000-0005-0000-0000-0000AD110000}"/>
    <cellStyle name="Calculation 2 2 5 26 4" xfId="16938" xr:uid="{00000000-0005-0000-0000-0000AE110000}"/>
    <cellStyle name="Calculation 2 2 5 26 5" xfId="25848" xr:uid="{00000000-0005-0000-0000-0000AF110000}"/>
    <cellStyle name="Calculation 2 2 5 26 6" xfId="56619" xr:uid="{00000000-0005-0000-0000-0000B0110000}"/>
    <cellStyle name="Calculation 2 2 5 27" xfId="4339" xr:uid="{00000000-0005-0000-0000-0000B1110000}"/>
    <cellStyle name="Calculation 2 2 5 27 2" xfId="8591" xr:uid="{00000000-0005-0000-0000-0000B2110000}"/>
    <cellStyle name="Calculation 2 2 5 27 3" xfId="12840" xr:uid="{00000000-0005-0000-0000-0000B3110000}"/>
    <cellStyle name="Calculation 2 2 5 27 4" xfId="17089" xr:uid="{00000000-0005-0000-0000-0000B4110000}"/>
    <cellStyle name="Calculation 2 2 5 27 5" xfId="26194" xr:uid="{00000000-0005-0000-0000-0000B5110000}"/>
    <cellStyle name="Calculation 2 2 5 27 6" xfId="56673" xr:uid="{00000000-0005-0000-0000-0000B6110000}"/>
    <cellStyle name="Calculation 2 2 5 28" xfId="4556" xr:uid="{00000000-0005-0000-0000-0000B7110000}"/>
    <cellStyle name="Calculation 2 2 5 28 2" xfId="8808" xr:uid="{00000000-0005-0000-0000-0000B8110000}"/>
    <cellStyle name="Calculation 2 2 5 28 3" xfId="13057" xr:uid="{00000000-0005-0000-0000-0000B9110000}"/>
    <cellStyle name="Calculation 2 2 5 28 4" xfId="17306" xr:uid="{00000000-0005-0000-0000-0000BA110000}"/>
    <cellStyle name="Calculation 2 2 5 28 5" xfId="26539" xr:uid="{00000000-0005-0000-0000-0000BB110000}"/>
    <cellStyle name="Calculation 2 2 5 28 6" xfId="56832" xr:uid="{00000000-0005-0000-0000-0000BC110000}"/>
    <cellStyle name="Calculation 2 2 5 29" xfId="4711" xr:uid="{00000000-0005-0000-0000-0000BD110000}"/>
    <cellStyle name="Calculation 2 2 5 29 2" xfId="8963" xr:uid="{00000000-0005-0000-0000-0000BE110000}"/>
    <cellStyle name="Calculation 2 2 5 29 3" xfId="13212" xr:uid="{00000000-0005-0000-0000-0000BF110000}"/>
    <cellStyle name="Calculation 2 2 5 29 4" xfId="17461" xr:uid="{00000000-0005-0000-0000-0000C0110000}"/>
    <cellStyle name="Calculation 2 2 5 29 5" xfId="26796" xr:uid="{00000000-0005-0000-0000-0000C1110000}"/>
    <cellStyle name="Calculation 2 2 5 29 6" xfId="56982" xr:uid="{00000000-0005-0000-0000-0000C2110000}"/>
    <cellStyle name="Calculation 2 2 5 3" xfId="1683" xr:uid="{00000000-0005-0000-0000-0000C3110000}"/>
    <cellStyle name="Calculation 2 2 5 3 10" xfId="3343" xr:uid="{00000000-0005-0000-0000-0000C4110000}"/>
    <cellStyle name="Calculation 2 2 5 3 10 2" xfId="7595" xr:uid="{00000000-0005-0000-0000-0000C5110000}"/>
    <cellStyle name="Calculation 2 2 5 3 10 3" xfId="11844" xr:uid="{00000000-0005-0000-0000-0000C6110000}"/>
    <cellStyle name="Calculation 2 2 5 3 10 4" xfId="16093" xr:uid="{00000000-0005-0000-0000-0000C7110000}"/>
    <cellStyle name="Calculation 2 2 5 3 10 5" xfId="22282" xr:uid="{00000000-0005-0000-0000-0000C8110000}"/>
    <cellStyle name="Calculation 2 2 5 3 10 6" xfId="54635" xr:uid="{00000000-0005-0000-0000-0000C9110000}"/>
    <cellStyle name="Calculation 2 2 5 3 100" xfId="52268" xr:uid="{00000000-0005-0000-0000-0000CA110000}"/>
    <cellStyle name="Calculation 2 2 5 3 101" xfId="52521" xr:uid="{00000000-0005-0000-0000-0000CB110000}"/>
    <cellStyle name="Calculation 2 2 5 3 102" xfId="52671" xr:uid="{00000000-0005-0000-0000-0000CC110000}"/>
    <cellStyle name="Calculation 2 2 5 3 103" xfId="52820" xr:uid="{00000000-0005-0000-0000-0000CD110000}"/>
    <cellStyle name="Calculation 2 2 5 3 104" xfId="52970" xr:uid="{00000000-0005-0000-0000-0000CE110000}"/>
    <cellStyle name="Calculation 2 2 5 3 105" xfId="53432" xr:uid="{00000000-0005-0000-0000-0000CF110000}"/>
    <cellStyle name="Calculation 2 2 5 3 11" xfId="3492" xr:uid="{00000000-0005-0000-0000-0000D0110000}"/>
    <cellStyle name="Calculation 2 2 5 3 11 2" xfId="7744" xr:uid="{00000000-0005-0000-0000-0000D1110000}"/>
    <cellStyle name="Calculation 2 2 5 3 11 3" xfId="11993" xr:uid="{00000000-0005-0000-0000-0000D2110000}"/>
    <cellStyle name="Calculation 2 2 5 3 11 4" xfId="16242" xr:uid="{00000000-0005-0000-0000-0000D3110000}"/>
    <cellStyle name="Calculation 2 2 5 3 11 5" xfId="22628" xr:uid="{00000000-0005-0000-0000-0000D4110000}"/>
    <cellStyle name="Calculation 2 2 5 3 11 6" xfId="54784" xr:uid="{00000000-0005-0000-0000-0000D5110000}"/>
    <cellStyle name="Calculation 2 2 5 3 12" xfId="3642" xr:uid="{00000000-0005-0000-0000-0000D6110000}"/>
    <cellStyle name="Calculation 2 2 5 3 12 2" xfId="7894" xr:uid="{00000000-0005-0000-0000-0000D7110000}"/>
    <cellStyle name="Calculation 2 2 5 3 12 3" xfId="12143" xr:uid="{00000000-0005-0000-0000-0000D8110000}"/>
    <cellStyle name="Calculation 2 2 5 3 12 4" xfId="16392" xr:uid="{00000000-0005-0000-0000-0000D9110000}"/>
    <cellStyle name="Calculation 2 2 5 3 12 5" xfId="22974" xr:uid="{00000000-0005-0000-0000-0000DA110000}"/>
    <cellStyle name="Calculation 2 2 5 3 12 6" xfId="54939" xr:uid="{00000000-0005-0000-0000-0000DB110000}"/>
    <cellStyle name="Calculation 2 2 5 3 13" xfId="3792" xr:uid="{00000000-0005-0000-0000-0000DC110000}"/>
    <cellStyle name="Calculation 2 2 5 3 13 2" xfId="8044" xr:uid="{00000000-0005-0000-0000-0000DD110000}"/>
    <cellStyle name="Calculation 2 2 5 3 13 3" xfId="12293" xr:uid="{00000000-0005-0000-0000-0000DE110000}"/>
    <cellStyle name="Calculation 2 2 5 3 13 4" xfId="16542" xr:uid="{00000000-0005-0000-0000-0000DF110000}"/>
    <cellStyle name="Calculation 2 2 5 3 13 5" xfId="23321" xr:uid="{00000000-0005-0000-0000-0000E0110000}"/>
    <cellStyle name="Calculation 2 2 5 3 13 6" xfId="55094" xr:uid="{00000000-0005-0000-0000-0000E1110000}"/>
    <cellStyle name="Calculation 2 2 5 3 14" xfId="3941" xr:uid="{00000000-0005-0000-0000-0000E2110000}"/>
    <cellStyle name="Calculation 2 2 5 3 14 2" xfId="8193" xr:uid="{00000000-0005-0000-0000-0000E3110000}"/>
    <cellStyle name="Calculation 2 2 5 3 14 3" xfId="12442" xr:uid="{00000000-0005-0000-0000-0000E4110000}"/>
    <cellStyle name="Calculation 2 2 5 3 14 4" xfId="16691" xr:uid="{00000000-0005-0000-0000-0000E5110000}"/>
    <cellStyle name="Calculation 2 2 5 3 14 5" xfId="23596" xr:uid="{00000000-0005-0000-0000-0000E6110000}"/>
    <cellStyle name="Calculation 2 2 5 3 14 6" xfId="55245" xr:uid="{00000000-0005-0000-0000-0000E7110000}"/>
    <cellStyle name="Calculation 2 2 5 3 15" xfId="4090" xr:uid="{00000000-0005-0000-0000-0000E8110000}"/>
    <cellStyle name="Calculation 2 2 5 3 15 2" xfId="8342" xr:uid="{00000000-0005-0000-0000-0000E9110000}"/>
    <cellStyle name="Calculation 2 2 5 3 15 3" xfId="12591" xr:uid="{00000000-0005-0000-0000-0000EA110000}"/>
    <cellStyle name="Calculation 2 2 5 3 15 4" xfId="16840" xr:uid="{00000000-0005-0000-0000-0000EB110000}"/>
    <cellStyle name="Calculation 2 2 5 3 15 5" xfId="23942" xr:uid="{00000000-0005-0000-0000-0000EC110000}"/>
    <cellStyle name="Calculation 2 2 5 3 15 6" xfId="55394" xr:uid="{00000000-0005-0000-0000-0000ED110000}"/>
    <cellStyle name="Calculation 2 2 5 3 16" xfId="4290" xr:uid="{00000000-0005-0000-0000-0000EE110000}"/>
    <cellStyle name="Calculation 2 2 5 3 16 2" xfId="8542" xr:uid="{00000000-0005-0000-0000-0000EF110000}"/>
    <cellStyle name="Calculation 2 2 5 3 16 3" xfId="12791" xr:uid="{00000000-0005-0000-0000-0000F0110000}"/>
    <cellStyle name="Calculation 2 2 5 3 16 4" xfId="17040" xr:uid="{00000000-0005-0000-0000-0000F1110000}"/>
    <cellStyle name="Calculation 2 2 5 3 16 5" xfId="24292" xr:uid="{00000000-0005-0000-0000-0000F2110000}"/>
    <cellStyle name="Calculation 2 2 5 3 16 6" xfId="55544" xr:uid="{00000000-0005-0000-0000-0000F3110000}"/>
    <cellStyle name="Calculation 2 2 5 3 17" xfId="4441" xr:uid="{00000000-0005-0000-0000-0000F4110000}"/>
    <cellStyle name="Calculation 2 2 5 3 17 2" xfId="8693" xr:uid="{00000000-0005-0000-0000-0000F5110000}"/>
    <cellStyle name="Calculation 2 2 5 3 17 3" xfId="12942" xr:uid="{00000000-0005-0000-0000-0000F6110000}"/>
    <cellStyle name="Calculation 2 2 5 3 17 4" xfId="17191" xr:uid="{00000000-0005-0000-0000-0000F7110000}"/>
    <cellStyle name="Calculation 2 2 5 3 17 5" xfId="24638" xr:uid="{00000000-0005-0000-0000-0000F8110000}"/>
    <cellStyle name="Calculation 2 2 5 3 17 6" xfId="55693" xr:uid="{00000000-0005-0000-0000-0000F9110000}"/>
    <cellStyle name="Calculation 2 2 5 3 18" xfId="4544" xr:uid="{00000000-0005-0000-0000-0000FA110000}"/>
    <cellStyle name="Calculation 2 2 5 3 18 2" xfId="8796" xr:uid="{00000000-0005-0000-0000-0000FB110000}"/>
    <cellStyle name="Calculation 2 2 5 3 18 3" xfId="13045" xr:uid="{00000000-0005-0000-0000-0000FC110000}"/>
    <cellStyle name="Calculation 2 2 5 3 18 4" xfId="17294" xr:uid="{00000000-0005-0000-0000-0000FD110000}"/>
    <cellStyle name="Calculation 2 2 5 3 18 5" xfId="24913" xr:uid="{00000000-0005-0000-0000-0000FE110000}"/>
    <cellStyle name="Calculation 2 2 5 3 18 6" xfId="55915" xr:uid="{00000000-0005-0000-0000-0000FF110000}"/>
    <cellStyle name="Calculation 2 2 5 3 19" xfId="4658" xr:uid="{00000000-0005-0000-0000-000000120000}"/>
    <cellStyle name="Calculation 2 2 5 3 19 2" xfId="8910" xr:uid="{00000000-0005-0000-0000-000001120000}"/>
    <cellStyle name="Calculation 2 2 5 3 19 3" xfId="13159" xr:uid="{00000000-0005-0000-0000-000002120000}"/>
    <cellStyle name="Calculation 2 2 5 3 19 4" xfId="17408" xr:uid="{00000000-0005-0000-0000-000003120000}"/>
    <cellStyle name="Calculation 2 2 5 3 19 5" xfId="24791" xr:uid="{00000000-0005-0000-0000-000004120000}"/>
    <cellStyle name="Calculation 2 2 5 3 19 6" xfId="56067" xr:uid="{00000000-0005-0000-0000-000005120000}"/>
    <cellStyle name="Calculation 2 2 5 3 2" xfId="2138" xr:uid="{00000000-0005-0000-0000-000006120000}"/>
    <cellStyle name="Calculation 2 2 5 3 2 2" xfId="6390" xr:uid="{00000000-0005-0000-0000-000007120000}"/>
    <cellStyle name="Calculation 2 2 5 3 2 3" xfId="10639" xr:uid="{00000000-0005-0000-0000-000008120000}"/>
    <cellStyle name="Calculation 2 2 5 3 2 4" xfId="14888" xr:uid="{00000000-0005-0000-0000-000009120000}"/>
    <cellStyle name="Calculation 2 2 5 3 2 5" xfId="19319" xr:uid="{00000000-0005-0000-0000-00000A120000}"/>
    <cellStyle name="Calculation 2 2 5 3 2 6" xfId="53587" xr:uid="{00000000-0005-0000-0000-00000B120000}"/>
    <cellStyle name="Calculation 2 2 5 3 20" xfId="4813" xr:uid="{00000000-0005-0000-0000-00000C120000}"/>
    <cellStyle name="Calculation 2 2 5 3 20 2" xfId="9065" xr:uid="{00000000-0005-0000-0000-00000D120000}"/>
    <cellStyle name="Calculation 2 2 5 3 20 3" xfId="13314" xr:uid="{00000000-0005-0000-0000-00000E120000}"/>
    <cellStyle name="Calculation 2 2 5 3 20 4" xfId="17563" xr:uid="{00000000-0005-0000-0000-00000F120000}"/>
    <cellStyle name="Calculation 2 2 5 3 20 5" xfId="25599" xr:uid="{00000000-0005-0000-0000-000010120000}"/>
    <cellStyle name="Calculation 2 2 5 3 20 6" xfId="56219" xr:uid="{00000000-0005-0000-0000-000011120000}"/>
    <cellStyle name="Calculation 2 2 5 3 21" xfId="4963" xr:uid="{00000000-0005-0000-0000-000012120000}"/>
    <cellStyle name="Calculation 2 2 5 3 21 2" xfId="9215" xr:uid="{00000000-0005-0000-0000-000013120000}"/>
    <cellStyle name="Calculation 2 2 5 3 21 3" xfId="13464" xr:uid="{00000000-0005-0000-0000-000014120000}"/>
    <cellStyle name="Calculation 2 2 5 3 21 4" xfId="17713" xr:uid="{00000000-0005-0000-0000-000015120000}"/>
    <cellStyle name="Calculation 2 2 5 3 21 5" xfId="25945" xr:uid="{00000000-0005-0000-0000-000016120000}"/>
    <cellStyle name="Calculation 2 2 5 3 21 6" xfId="56368" xr:uid="{00000000-0005-0000-0000-000017120000}"/>
    <cellStyle name="Calculation 2 2 5 3 22" xfId="5155" xr:uid="{00000000-0005-0000-0000-000018120000}"/>
    <cellStyle name="Calculation 2 2 5 3 22 2" xfId="9407" xr:uid="{00000000-0005-0000-0000-000019120000}"/>
    <cellStyle name="Calculation 2 2 5 3 22 3" xfId="13656" xr:uid="{00000000-0005-0000-0000-00001A120000}"/>
    <cellStyle name="Calculation 2 2 5 3 22 4" xfId="17905" xr:uid="{00000000-0005-0000-0000-00001B120000}"/>
    <cellStyle name="Calculation 2 2 5 3 22 5" xfId="26291" xr:uid="{00000000-0005-0000-0000-00001C120000}"/>
    <cellStyle name="Calculation 2 2 5 3 22 6" xfId="56524" xr:uid="{00000000-0005-0000-0000-00001D120000}"/>
    <cellStyle name="Calculation 2 2 5 3 23" xfId="5265" xr:uid="{00000000-0005-0000-0000-00001E120000}"/>
    <cellStyle name="Calculation 2 2 5 3 23 2" xfId="9517" xr:uid="{00000000-0005-0000-0000-00001F120000}"/>
    <cellStyle name="Calculation 2 2 5 3 23 3" xfId="13766" xr:uid="{00000000-0005-0000-0000-000020120000}"/>
    <cellStyle name="Calculation 2 2 5 3 23 4" xfId="18015" xr:uid="{00000000-0005-0000-0000-000021120000}"/>
    <cellStyle name="Calculation 2 2 5 3 23 5" xfId="26636" xr:uid="{00000000-0005-0000-0000-000022120000}"/>
    <cellStyle name="Calculation 2 2 5 3 23 6" xfId="56775" xr:uid="{00000000-0005-0000-0000-000023120000}"/>
    <cellStyle name="Calculation 2 2 5 3 24" xfId="5377" xr:uid="{00000000-0005-0000-0000-000024120000}"/>
    <cellStyle name="Calculation 2 2 5 3 24 2" xfId="9629" xr:uid="{00000000-0005-0000-0000-000025120000}"/>
    <cellStyle name="Calculation 2 2 5 3 24 3" xfId="13878" xr:uid="{00000000-0005-0000-0000-000026120000}"/>
    <cellStyle name="Calculation 2 2 5 3 24 4" xfId="18127" xr:uid="{00000000-0005-0000-0000-000027120000}"/>
    <cellStyle name="Calculation 2 2 5 3 24 5" xfId="26836" xr:uid="{00000000-0005-0000-0000-000028120000}"/>
    <cellStyle name="Calculation 2 2 5 3 24 6" xfId="56934" xr:uid="{00000000-0005-0000-0000-000029120000}"/>
    <cellStyle name="Calculation 2 2 5 3 25" xfId="5528" xr:uid="{00000000-0005-0000-0000-00002A120000}"/>
    <cellStyle name="Calculation 2 2 5 3 25 2" xfId="9780" xr:uid="{00000000-0005-0000-0000-00002B120000}"/>
    <cellStyle name="Calculation 2 2 5 3 25 3" xfId="14029" xr:uid="{00000000-0005-0000-0000-00002C120000}"/>
    <cellStyle name="Calculation 2 2 5 3 25 4" xfId="18278" xr:uid="{00000000-0005-0000-0000-00002D120000}"/>
    <cellStyle name="Calculation 2 2 5 3 25 5" xfId="26787" xr:uid="{00000000-0005-0000-0000-00002E120000}"/>
    <cellStyle name="Calculation 2 2 5 3 25 6" xfId="57084" xr:uid="{00000000-0005-0000-0000-00002F120000}"/>
    <cellStyle name="Calculation 2 2 5 3 26" xfId="5683" xr:uid="{00000000-0005-0000-0000-000030120000}"/>
    <cellStyle name="Calculation 2 2 5 3 26 2" xfId="9935" xr:uid="{00000000-0005-0000-0000-000031120000}"/>
    <cellStyle name="Calculation 2 2 5 3 26 3" xfId="14184" xr:uid="{00000000-0005-0000-0000-000032120000}"/>
    <cellStyle name="Calculation 2 2 5 3 26 4" xfId="18433" xr:uid="{00000000-0005-0000-0000-000033120000}"/>
    <cellStyle name="Calculation 2 2 5 3 26 5" xfId="27344" xr:uid="{00000000-0005-0000-0000-000034120000}"/>
    <cellStyle name="Calculation 2 2 5 3 26 6" xfId="57202" xr:uid="{00000000-0005-0000-0000-000035120000}"/>
    <cellStyle name="Calculation 2 2 5 3 27" xfId="5935" xr:uid="{00000000-0005-0000-0000-000036120000}"/>
    <cellStyle name="Calculation 2 2 5 3 27 2" xfId="27687" xr:uid="{00000000-0005-0000-0000-000037120000}"/>
    <cellStyle name="Calculation 2 2 5 3 27 3" xfId="57352" xr:uid="{00000000-0005-0000-0000-000038120000}"/>
    <cellStyle name="Calculation 2 2 5 3 28" xfId="10184" xr:uid="{00000000-0005-0000-0000-000039120000}"/>
    <cellStyle name="Calculation 2 2 5 3 28 2" xfId="28028" xr:uid="{00000000-0005-0000-0000-00003A120000}"/>
    <cellStyle name="Calculation 2 2 5 3 28 3" xfId="57501" xr:uid="{00000000-0005-0000-0000-00003B120000}"/>
    <cellStyle name="Calculation 2 2 5 3 29" xfId="14434" xr:uid="{00000000-0005-0000-0000-00003C120000}"/>
    <cellStyle name="Calculation 2 2 5 3 29 2" xfId="28369" xr:uid="{00000000-0005-0000-0000-00003D120000}"/>
    <cellStyle name="Calculation 2 2 5 3 29 3" xfId="57651" xr:uid="{00000000-0005-0000-0000-00003E120000}"/>
    <cellStyle name="Calculation 2 2 5 3 3" xfId="2290" xr:uid="{00000000-0005-0000-0000-00003F120000}"/>
    <cellStyle name="Calculation 2 2 5 3 3 2" xfId="6542" xr:uid="{00000000-0005-0000-0000-000040120000}"/>
    <cellStyle name="Calculation 2 2 5 3 3 3" xfId="10791" xr:uid="{00000000-0005-0000-0000-000041120000}"/>
    <cellStyle name="Calculation 2 2 5 3 3 4" xfId="15040" xr:uid="{00000000-0005-0000-0000-000042120000}"/>
    <cellStyle name="Calculation 2 2 5 3 3 5" xfId="19653" xr:uid="{00000000-0005-0000-0000-000043120000}"/>
    <cellStyle name="Calculation 2 2 5 3 3 6" xfId="53736" xr:uid="{00000000-0005-0000-0000-000044120000}"/>
    <cellStyle name="Calculation 2 2 5 3 30" xfId="18693" xr:uid="{00000000-0005-0000-0000-000045120000}"/>
    <cellStyle name="Calculation 2 2 5 3 30 2" xfId="28710" xr:uid="{00000000-0005-0000-0000-000046120000}"/>
    <cellStyle name="Calculation 2 2 5 3 31" xfId="29051" xr:uid="{00000000-0005-0000-0000-000047120000}"/>
    <cellStyle name="Calculation 2 2 5 3 32" xfId="29550" xr:uid="{00000000-0005-0000-0000-000048120000}"/>
    <cellStyle name="Calculation 2 2 5 3 33" xfId="31123" xr:uid="{00000000-0005-0000-0000-000049120000}"/>
    <cellStyle name="Calculation 2 2 5 3 34" xfId="31549" xr:uid="{00000000-0005-0000-0000-00004A120000}"/>
    <cellStyle name="Calculation 2 2 5 3 35" xfId="31889" xr:uid="{00000000-0005-0000-0000-00004B120000}"/>
    <cellStyle name="Calculation 2 2 5 3 36" xfId="32111" xr:uid="{00000000-0005-0000-0000-00004C120000}"/>
    <cellStyle name="Calculation 2 2 5 3 37" xfId="32452" xr:uid="{00000000-0005-0000-0000-00004D120000}"/>
    <cellStyle name="Calculation 2 2 5 3 38" xfId="32793" xr:uid="{00000000-0005-0000-0000-00004E120000}"/>
    <cellStyle name="Calculation 2 2 5 3 39" xfId="33228" xr:uid="{00000000-0005-0000-0000-00004F120000}"/>
    <cellStyle name="Calculation 2 2 5 3 4" xfId="2440" xr:uid="{00000000-0005-0000-0000-000050120000}"/>
    <cellStyle name="Calculation 2 2 5 3 4 2" xfId="6692" xr:uid="{00000000-0005-0000-0000-000051120000}"/>
    <cellStyle name="Calculation 2 2 5 3 4 3" xfId="10941" xr:uid="{00000000-0005-0000-0000-000052120000}"/>
    <cellStyle name="Calculation 2 2 5 3 4 4" xfId="15190" xr:uid="{00000000-0005-0000-0000-000053120000}"/>
    <cellStyle name="Calculation 2 2 5 3 4 5" xfId="20107" xr:uid="{00000000-0005-0000-0000-000054120000}"/>
    <cellStyle name="Calculation 2 2 5 3 4 6" xfId="53858" xr:uid="{00000000-0005-0000-0000-000055120000}"/>
    <cellStyle name="Calculation 2 2 5 3 40" xfId="33703" xr:uid="{00000000-0005-0000-0000-000056120000}"/>
    <cellStyle name="Calculation 2 2 5 3 41" xfId="34043" xr:uid="{00000000-0005-0000-0000-000057120000}"/>
    <cellStyle name="Calculation 2 2 5 3 42" xfId="34496" xr:uid="{00000000-0005-0000-0000-000058120000}"/>
    <cellStyle name="Calculation 2 2 5 3 43" xfId="34842" xr:uid="{00000000-0005-0000-0000-000059120000}"/>
    <cellStyle name="Calculation 2 2 5 3 44" xfId="35188" xr:uid="{00000000-0005-0000-0000-00005A120000}"/>
    <cellStyle name="Calculation 2 2 5 3 45" xfId="35535" xr:uid="{00000000-0005-0000-0000-00005B120000}"/>
    <cellStyle name="Calculation 2 2 5 3 46" xfId="35882" xr:uid="{00000000-0005-0000-0000-00005C120000}"/>
    <cellStyle name="Calculation 2 2 5 3 47" xfId="36228" xr:uid="{00000000-0005-0000-0000-00005D120000}"/>
    <cellStyle name="Calculation 2 2 5 3 48" xfId="36574" xr:uid="{00000000-0005-0000-0000-00005E120000}"/>
    <cellStyle name="Calculation 2 2 5 3 49" xfId="36920" xr:uid="{00000000-0005-0000-0000-00005F120000}"/>
    <cellStyle name="Calculation 2 2 5 3 5" xfId="2589" xr:uid="{00000000-0005-0000-0000-000060120000}"/>
    <cellStyle name="Calculation 2 2 5 3 5 2" xfId="6841" xr:uid="{00000000-0005-0000-0000-000061120000}"/>
    <cellStyle name="Calculation 2 2 5 3 5 3" xfId="11090" xr:uid="{00000000-0005-0000-0000-000062120000}"/>
    <cellStyle name="Calculation 2 2 5 3 5 4" xfId="15339" xr:uid="{00000000-0005-0000-0000-000063120000}"/>
    <cellStyle name="Calculation 2 2 5 3 5 5" xfId="20453" xr:uid="{00000000-0005-0000-0000-000064120000}"/>
    <cellStyle name="Calculation 2 2 5 3 5 6" xfId="53964" xr:uid="{00000000-0005-0000-0000-000065120000}"/>
    <cellStyle name="Calculation 2 2 5 3 50" xfId="37266" xr:uid="{00000000-0005-0000-0000-000066120000}"/>
    <cellStyle name="Calculation 2 2 5 3 51" xfId="37612" xr:uid="{00000000-0005-0000-0000-000067120000}"/>
    <cellStyle name="Calculation 2 2 5 3 52" xfId="37887" xr:uid="{00000000-0005-0000-0000-000068120000}"/>
    <cellStyle name="Calculation 2 2 5 3 53" xfId="38234" xr:uid="{00000000-0005-0000-0000-000069120000}"/>
    <cellStyle name="Calculation 2 2 5 3 54" xfId="38580" xr:uid="{00000000-0005-0000-0000-00006A120000}"/>
    <cellStyle name="Calculation 2 2 5 3 55" xfId="38926" xr:uid="{00000000-0005-0000-0000-00006B120000}"/>
    <cellStyle name="Calculation 2 2 5 3 56" xfId="39272" xr:uid="{00000000-0005-0000-0000-00006C120000}"/>
    <cellStyle name="Calculation 2 2 5 3 57" xfId="37743" xr:uid="{00000000-0005-0000-0000-00006D120000}"/>
    <cellStyle name="Calculation 2 2 5 3 58" xfId="39572" xr:uid="{00000000-0005-0000-0000-00006E120000}"/>
    <cellStyle name="Calculation 2 2 5 3 59" xfId="40100" xr:uid="{00000000-0005-0000-0000-00006F120000}"/>
    <cellStyle name="Calculation 2 2 5 3 6" xfId="2739" xr:uid="{00000000-0005-0000-0000-000070120000}"/>
    <cellStyle name="Calculation 2 2 5 3 6 2" xfId="6991" xr:uid="{00000000-0005-0000-0000-000071120000}"/>
    <cellStyle name="Calculation 2 2 5 3 6 3" xfId="11240" xr:uid="{00000000-0005-0000-0000-000072120000}"/>
    <cellStyle name="Calculation 2 2 5 3 6 4" xfId="15489" xr:uid="{00000000-0005-0000-0000-000073120000}"/>
    <cellStyle name="Calculation 2 2 5 3 6 5" xfId="20824" xr:uid="{00000000-0005-0000-0000-000074120000}"/>
    <cellStyle name="Calculation 2 2 5 3 6 6" xfId="54114" xr:uid="{00000000-0005-0000-0000-000075120000}"/>
    <cellStyle name="Calculation 2 2 5 3 60" xfId="40441" xr:uid="{00000000-0005-0000-0000-000076120000}"/>
    <cellStyle name="Calculation 2 2 5 3 61" xfId="41016" xr:uid="{00000000-0005-0000-0000-000077120000}"/>
    <cellStyle name="Calculation 2 2 5 3 62" xfId="41262" xr:uid="{00000000-0005-0000-0000-000078120000}"/>
    <cellStyle name="Calculation 2 2 5 3 63" xfId="41578" xr:uid="{00000000-0005-0000-0000-000079120000}"/>
    <cellStyle name="Calculation 2 2 5 3 64" xfId="42008" xr:uid="{00000000-0005-0000-0000-00007A120000}"/>
    <cellStyle name="Calculation 2 2 5 3 65" xfId="42354" xr:uid="{00000000-0005-0000-0000-00007B120000}"/>
    <cellStyle name="Calculation 2 2 5 3 66" xfId="42535" xr:uid="{00000000-0005-0000-0000-00007C120000}"/>
    <cellStyle name="Calculation 2 2 5 3 67" xfId="42935" xr:uid="{00000000-0005-0000-0000-00007D120000}"/>
    <cellStyle name="Calculation 2 2 5 3 68" xfId="43276" xr:uid="{00000000-0005-0000-0000-00007E120000}"/>
    <cellStyle name="Calculation 2 2 5 3 69" xfId="43617" xr:uid="{00000000-0005-0000-0000-00007F120000}"/>
    <cellStyle name="Calculation 2 2 5 3 7" xfId="2894" xr:uid="{00000000-0005-0000-0000-000080120000}"/>
    <cellStyle name="Calculation 2 2 5 3 7 2" xfId="7146" xr:uid="{00000000-0005-0000-0000-000081120000}"/>
    <cellStyle name="Calculation 2 2 5 3 7 3" xfId="11395" xr:uid="{00000000-0005-0000-0000-000082120000}"/>
    <cellStyle name="Calculation 2 2 5 3 7 4" xfId="15644" xr:uid="{00000000-0005-0000-0000-000083120000}"/>
    <cellStyle name="Calculation 2 2 5 3 7 5" xfId="21146" xr:uid="{00000000-0005-0000-0000-000084120000}"/>
    <cellStyle name="Calculation 2 2 5 3 7 6" xfId="54232" xr:uid="{00000000-0005-0000-0000-000085120000}"/>
    <cellStyle name="Calculation 2 2 5 3 70" xfId="44148" xr:uid="{00000000-0005-0000-0000-000086120000}"/>
    <cellStyle name="Calculation 2 2 5 3 71" xfId="44405" xr:uid="{00000000-0005-0000-0000-000087120000}"/>
    <cellStyle name="Calculation 2 2 5 3 72" xfId="44816" xr:uid="{00000000-0005-0000-0000-000088120000}"/>
    <cellStyle name="Calculation 2 2 5 3 73" xfId="45281" xr:uid="{00000000-0005-0000-0000-000089120000}"/>
    <cellStyle name="Calculation 2 2 5 3 74" xfId="45559" xr:uid="{00000000-0005-0000-0000-00008A120000}"/>
    <cellStyle name="Calculation 2 2 5 3 75" xfId="46195" xr:uid="{00000000-0005-0000-0000-00008B120000}"/>
    <cellStyle name="Calculation 2 2 5 3 76" xfId="46673" xr:uid="{00000000-0005-0000-0000-00008C120000}"/>
    <cellStyle name="Calculation 2 2 5 3 77" xfId="47018" xr:uid="{00000000-0005-0000-0000-00008D120000}"/>
    <cellStyle name="Calculation 2 2 5 3 78" xfId="47363" xr:uid="{00000000-0005-0000-0000-00008E120000}"/>
    <cellStyle name="Calculation 2 2 5 3 79" xfId="47787" xr:uid="{00000000-0005-0000-0000-00008F120000}"/>
    <cellStyle name="Calculation 2 2 5 3 8" xfId="3044" xr:uid="{00000000-0005-0000-0000-000090120000}"/>
    <cellStyle name="Calculation 2 2 5 3 8 2" xfId="7296" xr:uid="{00000000-0005-0000-0000-000091120000}"/>
    <cellStyle name="Calculation 2 2 5 3 8 3" xfId="11545" xr:uid="{00000000-0005-0000-0000-000092120000}"/>
    <cellStyle name="Calculation 2 2 5 3 8 4" xfId="15794" xr:uid="{00000000-0005-0000-0000-000093120000}"/>
    <cellStyle name="Calculation 2 2 5 3 8 5" xfId="18857" xr:uid="{00000000-0005-0000-0000-000094120000}"/>
    <cellStyle name="Calculation 2 2 5 3 8 6" xfId="54335" xr:uid="{00000000-0005-0000-0000-000095120000}"/>
    <cellStyle name="Calculation 2 2 5 3 80" xfId="48124" xr:uid="{00000000-0005-0000-0000-000096120000}"/>
    <cellStyle name="Calculation 2 2 5 3 81" xfId="48274" xr:uid="{00000000-0005-0000-0000-000097120000}"/>
    <cellStyle name="Calculation 2 2 5 3 82" xfId="48977" xr:uid="{00000000-0005-0000-0000-000098120000}"/>
    <cellStyle name="Calculation 2 2 5 3 83" xfId="48598" xr:uid="{00000000-0005-0000-0000-000099120000}"/>
    <cellStyle name="Calculation 2 2 5 3 84" xfId="49194" xr:uid="{00000000-0005-0000-0000-00009A120000}"/>
    <cellStyle name="Calculation 2 2 5 3 85" xfId="49991" xr:uid="{00000000-0005-0000-0000-00009B120000}"/>
    <cellStyle name="Calculation 2 2 5 3 86" xfId="50141" xr:uid="{00000000-0005-0000-0000-00009C120000}"/>
    <cellStyle name="Calculation 2 2 5 3 87" xfId="50290" xr:uid="{00000000-0005-0000-0000-00009D120000}"/>
    <cellStyle name="Calculation 2 2 5 3 88" xfId="50440" xr:uid="{00000000-0005-0000-0000-00009E120000}"/>
    <cellStyle name="Calculation 2 2 5 3 89" xfId="50589" xr:uid="{00000000-0005-0000-0000-00009F120000}"/>
    <cellStyle name="Calculation 2 2 5 3 9" xfId="3194" xr:uid="{00000000-0005-0000-0000-0000A0120000}"/>
    <cellStyle name="Calculation 2 2 5 3 9 2" xfId="7446" xr:uid="{00000000-0005-0000-0000-0000A1120000}"/>
    <cellStyle name="Calculation 2 2 5 3 9 3" xfId="11695" xr:uid="{00000000-0005-0000-0000-0000A2120000}"/>
    <cellStyle name="Calculation 2 2 5 3 9 4" xfId="15944" xr:uid="{00000000-0005-0000-0000-0000A3120000}"/>
    <cellStyle name="Calculation 2 2 5 3 9 5" xfId="21843" xr:uid="{00000000-0005-0000-0000-0000A4120000}"/>
    <cellStyle name="Calculation 2 2 5 3 9 6" xfId="54485" xr:uid="{00000000-0005-0000-0000-0000A5120000}"/>
    <cellStyle name="Calculation 2 2 5 3 90" xfId="50738" xr:uid="{00000000-0005-0000-0000-0000A6120000}"/>
    <cellStyle name="Calculation 2 2 5 3 91" xfId="50888" xr:uid="{00000000-0005-0000-0000-0000A7120000}"/>
    <cellStyle name="Calculation 2 2 5 3 92" xfId="51037" xr:uid="{00000000-0005-0000-0000-0000A8120000}"/>
    <cellStyle name="Calculation 2 2 5 3 93" xfId="51202" xr:uid="{00000000-0005-0000-0000-0000A9120000}"/>
    <cellStyle name="Calculation 2 2 5 3 94" xfId="51358" xr:uid="{00000000-0005-0000-0000-0000AA120000}"/>
    <cellStyle name="Calculation 2 2 5 3 95" xfId="51508" xr:uid="{00000000-0005-0000-0000-0000AB120000}"/>
    <cellStyle name="Calculation 2 2 5 3 96" xfId="51658" xr:uid="{00000000-0005-0000-0000-0000AC120000}"/>
    <cellStyle name="Calculation 2 2 5 3 97" xfId="51808" xr:uid="{00000000-0005-0000-0000-0000AD120000}"/>
    <cellStyle name="Calculation 2 2 5 3 98" xfId="51963" xr:uid="{00000000-0005-0000-0000-0000AE120000}"/>
    <cellStyle name="Calculation 2 2 5 3 99" xfId="52118" xr:uid="{00000000-0005-0000-0000-0000AF120000}"/>
    <cellStyle name="Calculation 2 2 5 30" xfId="4861" xr:uid="{00000000-0005-0000-0000-0000B0120000}"/>
    <cellStyle name="Calculation 2 2 5 30 2" xfId="9113" xr:uid="{00000000-0005-0000-0000-0000B1120000}"/>
    <cellStyle name="Calculation 2 2 5 30 3" xfId="13362" xr:uid="{00000000-0005-0000-0000-0000B2120000}"/>
    <cellStyle name="Calculation 2 2 5 30 4" xfId="17611" xr:uid="{00000000-0005-0000-0000-0000B3120000}"/>
    <cellStyle name="Calculation 2 2 5 30 5" xfId="26722" xr:uid="{00000000-0005-0000-0000-0000B4120000}"/>
    <cellStyle name="Calculation 2 2 5 30 6" xfId="57133" xr:uid="{00000000-0005-0000-0000-0000B5120000}"/>
    <cellStyle name="Calculation 2 2 5 31" xfId="5053" xr:uid="{00000000-0005-0000-0000-0000B6120000}"/>
    <cellStyle name="Calculation 2 2 5 31 2" xfId="9305" xr:uid="{00000000-0005-0000-0000-0000B7120000}"/>
    <cellStyle name="Calculation 2 2 5 31 3" xfId="13554" xr:uid="{00000000-0005-0000-0000-0000B8120000}"/>
    <cellStyle name="Calculation 2 2 5 31 4" xfId="17803" xr:uid="{00000000-0005-0000-0000-0000B9120000}"/>
    <cellStyle name="Calculation 2 2 5 31 5" xfId="27247" xr:uid="{00000000-0005-0000-0000-0000BA120000}"/>
    <cellStyle name="Calculation 2 2 5 31 6" xfId="55751" xr:uid="{00000000-0005-0000-0000-0000BB120000}"/>
    <cellStyle name="Calculation 2 2 5 32" xfId="5275" xr:uid="{00000000-0005-0000-0000-0000BC120000}"/>
    <cellStyle name="Calculation 2 2 5 32 2" xfId="9527" xr:uid="{00000000-0005-0000-0000-0000BD120000}"/>
    <cellStyle name="Calculation 2 2 5 32 3" xfId="13776" xr:uid="{00000000-0005-0000-0000-0000BE120000}"/>
    <cellStyle name="Calculation 2 2 5 32 4" xfId="18025" xr:uid="{00000000-0005-0000-0000-0000BF120000}"/>
    <cellStyle name="Calculation 2 2 5 32 5" xfId="27590" xr:uid="{00000000-0005-0000-0000-0000C0120000}"/>
    <cellStyle name="Calculation 2 2 5 32 6" xfId="57250" xr:uid="{00000000-0005-0000-0000-0000C1120000}"/>
    <cellStyle name="Calculation 2 2 5 33" xfId="5426" xr:uid="{00000000-0005-0000-0000-0000C2120000}"/>
    <cellStyle name="Calculation 2 2 5 33 2" xfId="9678" xr:uid="{00000000-0005-0000-0000-0000C3120000}"/>
    <cellStyle name="Calculation 2 2 5 33 3" xfId="13927" xr:uid="{00000000-0005-0000-0000-0000C4120000}"/>
    <cellStyle name="Calculation 2 2 5 33 4" xfId="18176" xr:uid="{00000000-0005-0000-0000-0000C5120000}"/>
    <cellStyle name="Calculation 2 2 5 33 5" xfId="27931" xr:uid="{00000000-0005-0000-0000-0000C6120000}"/>
    <cellStyle name="Calculation 2 2 5 33 6" xfId="57399" xr:uid="{00000000-0005-0000-0000-0000C7120000}"/>
    <cellStyle name="Calculation 2 2 5 34" xfId="5581" xr:uid="{00000000-0005-0000-0000-0000C8120000}"/>
    <cellStyle name="Calculation 2 2 5 34 2" xfId="9833" xr:uid="{00000000-0005-0000-0000-0000C9120000}"/>
    <cellStyle name="Calculation 2 2 5 34 3" xfId="14082" xr:uid="{00000000-0005-0000-0000-0000CA120000}"/>
    <cellStyle name="Calculation 2 2 5 34 4" xfId="18331" xr:uid="{00000000-0005-0000-0000-0000CB120000}"/>
    <cellStyle name="Calculation 2 2 5 34 5" xfId="28272" xr:uid="{00000000-0005-0000-0000-0000CC120000}"/>
    <cellStyle name="Calculation 2 2 5 34 6" xfId="57549" xr:uid="{00000000-0005-0000-0000-0000CD120000}"/>
    <cellStyle name="Calculation 2 2 5 35" xfId="1481" xr:uid="{00000000-0005-0000-0000-0000CE120000}"/>
    <cellStyle name="Calculation 2 2 5 35 2" xfId="28613" xr:uid="{00000000-0005-0000-0000-0000CF120000}"/>
    <cellStyle name="Calculation 2 2 5 36" xfId="5733" xr:uid="{00000000-0005-0000-0000-0000D0120000}"/>
    <cellStyle name="Calculation 2 2 5 36 2" xfId="28954" xr:uid="{00000000-0005-0000-0000-0000D1120000}"/>
    <cellStyle name="Calculation 2 2 5 37" xfId="9982" xr:uid="{00000000-0005-0000-0000-0000D2120000}"/>
    <cellStyle name="Calculation 2 2 5 37 2" xfId="29657" xr:uid="{00000000-0005-0000-0000-0000D3120000}"/>
    <cellStyle name="Calculation 2 2 5 38" xfId="14232" xr:uid="{00000000-0005-0000-0000-0000D4120000}"/>
    <cellStyle name="Calculation 2 2 5 38 2" xfId="31237" xr:uid="{00000000-0005-0000-0000-0000D5120000}"/>
    <cellStyle name="Calculation 2 2 5 39" xfId="18488" xr:uid="{00000000-0005-0000-0000-0000D6120000}"/>
    <cellStyle name="Calculation 2 2 5 39 2" xfId="31452" xr:uid="{00000000-0005-0000-0000-0000D7120000}"/>
    <cellStyle name="Calculation 2 2 5 4" xfId="1730" xr:uid="{00000000-0005-0000-0000-0000D8120000}"/>
    <cellStyle name="Calculation 2 2 5 4 10" xfId="22334" xr:uid="{00000000-0005-0000-0000-0000D9120000}"/>
    <cellStyle name="Calculation 2 2 5 4 11" xfId="22680" xr:uid="{00000000-0005-0000-0000-0000DA120000}"/>
    <cellStyle name="Calculation 2 2 5 4 12" xfId="23026" xr:uid="{00000000-0005-0000-0000-0000DB120000}"/>
    <cellStyle name="Calculation 2 2 5 4 13" xfId="23373" xr:uid="{00000000-0005-0000-0000-0000DC120000}"/>
    <cellStyle name="Calculation 2 2 5 4 14" xfId="23648" xr:uid="{00000000-0005-0000-0000-0000DD120000}"/>
    <cellStyle name="Calculation 2 2 5 4 15" xfId="23994" xr:uid="{00000000-0005-0000-0000-0000DE120000}"/>
    <cellStyle name="Calculation 2 2 5 4 16" xfId="24344" xr:uid="{00000000-0005-0000-0000-0000DF120000}"/>
    <cellStyle name="Calculation 2 2 5 4 17" xfId="24690" xr:uid="{00000000-0005-0000-0000-0000E0120000}"/>
    <cellStyle name="Calculation 2 2 5 4 18" xfId="24965" xr:uid="{00000000-0005-0000-0000-0000E1120000}"/>
    <cellStyle name="Calculation 2 2 5 4 19" xfId="25098" xr:uid="{00000000-0005-0000-0000-0000E2120000}"/>
    <cellStyle name="Calculation 2 2 5 4 2" xfId="5982" xr:uid="{00000000-0005-0000-0000-0000E3120000}"/>
    <cellStyle name="Calculation 2 2 5 4 2 2" xfId="19371" xr:uid="{00000000-0005-0000-0000-0000E4120000}"/>
    <cellStyle name="Calculation 2 2 5 4 20" xfId="25651" xr:uid="{00000000-0005-0000-0000-0000E5120000}"/>
    <cellStyle name="Calculation 2 2 5 4 21" xfId="25997" xr:uid="{00000000-0005-0000-0000-0000E6120000}"/>
    <cellStyle name="Calculation 2 2 5 4 22" xfId="26343" xr:uid="{00000000-0005-0000-0000-0000E7120000}"/>
    <cellStyle name="Calculation 2 2 5 4 23" xfId="26688" xr:uid="{00000000-0005-0000-0000-0000E8120000}"/>
    <cellStyle name="Calculation 2 2 5 4 24" xfId="26888" xr:uid="{00000000-0005-0000-0000-0000E9120000}"/>
    <cellStyle name="Calculation 2 2 5 4 25" xfId="27018" xr:uid="{00000000-0005-0000-0000-0000EA120000}"/>
    <cellStyle name="Calculation 2 2 5 4 26" xfId="27396" xr:uid="{00000000-0005-0000-0000-0000EB120000}"/>
    <cellStyle name="Calculation 2 2 5 4 27" xfId="27739" xr:uid="{00000000-0005-0000-0000-0000EC120000}"/>
    <cellStyle name="Calculation 2 2 5 4 28" xfId="28080" xr:uid="{00000000-0005-0000-0000-0000ED120000}"/>
    <cellStyle name="Calculation 2 2 5 4 29" xfId="28421" xr:uid="{00000000-0005-0000-0000-0000EE120000}"/>
    <cellStyle name="Calculation 2 2 5 4 3" xfId="10231" xr:uid="{00000000-0005-0000-0000-0000EF120000}"/>
    <cellStyle name="Calculation 2 2 5 4 3 2" xfId="19138" xr:uid="{00000000-0005-0000-0000-0000F0120000}"/>
    <cellStyle name="Calculation 2 2 5 4 30" xfId="28762" xr:uid="{00000000-0005-0000-0000-0000F1120000}"/>
    <cellStyle name="Calculation 2 2 5 4 31" xfId="29103" xr:uid="{00000000-0005-0000-0000-0000F2120000}"/>
    <cellStyle name="Calculation 2 2 5 4 32" xfId="29633" xr:uid="{00000000-0005-0000-0000-0000F3120000}"/>
    <cellStyle name="Calculation 2 2 5 4 33" xfId="31134" xr:uid="{00000000-0005-0000-0000-0000F4120000}"/>
    <cellStyle name="Calculation 2 2 5 4 34" xfId="31601" xr:uid="{00000000-0005-0000-0000-0000F5120000}"/>
    <cellStyle name="Calculation 2 2 5 4 35" xfId="31941" xr:uid="{00000000-0005-0000-0000-0000F6120000}"/>
    <cellStyle name="Calculation 2 2 5 4 36" xfId="32163" xr:uid="{00000000-0005-0000-0000-0000F7120000}"/>
    <cellStyle name="Calculation 2 2 5 4 37" xfId="32504" xr:uid="{00000000-0005-0000-0000-0000F8120000}"/>
    <cellStyle name="Calculation 2 2 5 4 38" xfId="32845" xr:uid="{00000000-0005-0000-0000-0000F9120000}"/>
    <cellStyle name="Calculation 2 2 5 4 39" xfId="33506" xr:uid="{00000000-0005-0000-0000-0000FA120000}"/>
    <cellStyle name="Calculation 2 2 5 4 4" xfId="14481" xr:uid="{00000000-0005-0000-0000-0000FB120000}"/>
    <cellStyle name="Calculation 2 2 5 4 4 2" xfId="20159" xr:uid="{00000000-0005-0000-0000-0000FC120000}"/>
    <cellStyle name="Calculation 2 2 5 4 40" xfId="33755" xr:uid="{00000000-0005-0000-0000-0000FD120000}"/>
    <cellStyle name="Calculation 2 2 5 4 41" xfId="34060" xr:uid="{00000000-0005-0000-0000-0000FE120000}"/>
    <cellStyle name="Calculation 2 2 5 4 42" xfId="34548" xr:uid="{00000000-0005-0000-0000-0000FF120000}"/>
    <cellStyle name="Calculation 2 2 5 4 43" xfId="34894" xr:uid="{00000000-0005-0000-0000-000000130000}"/>
    <cellStyle name="Calculation 2 2 5 4 44" xfId="35240" xr:uid="{00000000-0005-0000-0000-000001130000}"/>
    <cellStyle name="Calculation 2 2 5 4 45" xfId="35587" xr:uid="{00000000-0005-0000-0000-000002130000}"/>
    <cellStyle name="Calculation 2 2 5 4 46" xfId="35934" xr:uid="{00000000-0005-0000-0000-000003130000}"/>
    <cellStyle name="Calculation 2 2 5 4 47" xfId="36280" xr:uid="{00000000-0005-0000-0000-000004130000}"/>
    <cellStyle name="Calculation 2 2 5 4 48" xfId="36626" xr:uid="{00000000-0005-0000-0000-000005130000}"/>
    <cellStyle name="Calculation 2 2 5 4 49" xfId="36972" xr:uid="{00000000-0005-0000-0000-000006130000}"/>
    <cellStyle name="Calculation 2 2 5 4 5" xfId="18591" xr:uid="{00000000-0005-0000-0000-000007130000}"/>
    <cellStyle name="Calculation 2 2 5 4 5 2" xfId="20505" xr:uid="{00000000-0005-0000-0000-000008130000}"/>
    <cellStyle name="Calculation 2 2 5 4 50" xfId="37318" xr:uid="{00000000-0005-0000-0000-000009130000}"/>
    <cellStyle name="Calculation 2 2 5 4 51" xfId="37664" xr:uid="{00000000-0005-0000-0000-00000A130000}"/>
    <cellStyle name="Calculation 2 2 5 4 52" xfId="37939" xr:uid="{00000000-0005-0000-0000-00000B130000}"/>
    <cellStyle name="Calculation 2 2 5 4 53" xfId="38286" xr:uid="{00000000-0005-0000-0000-00000C130000}"/>
    <cellStyle name="Calculation 2 2 5 4 54" xfId="38632" xr:uid="{00000000-0005-0000-0000-00000D130000}"/>
    <cellStyle name="Calculation 2 2 5 4 55" xfId="38978" xr:uid="{00000000-0005-0000-0000-00000E130000}"/>
    <cellStyle name="Calculation 2 2 5 4 56" xfId="39324" xr:uid="{00000000-0005-0000-0000-00000F130000}"/>
    <cellStyle name="Calculation 2 2 5 4 57" xfId="39459" xr:uid="{00000000-0005-0000-0000-000010130000}"/>
    <cellStyle name="Calculation 2 2 5 4 58" xfId="39788" xr:uid="{00000000-0005-0000-0000-000011130000}"/>
    <cellStyle name="Calculation 2 2 5 4 59" xfId="40152" xr:uid="{00000000-0005-0000-0000-000012130000}"/>
    <cellStyle name="Calculation 2 2 5 4 6" xfId="20915" xr:uid="{00000000-0005-0000-0000-000013130000}"/>
    <cellStyle name="Calculation 2 2 5 4 60" xfId="40493" xr:uid="{00000000-0005-0000-0000-000014130000}"/>
    <cellStyle name="Calculation 2 2 5 4 61" xfId="41106" xr:uid="{00000000-0005-0000-0000-000015130000}"/>
    <cellStyle name="Calculation 2 2 5 4 62" xfId="41349" xr:uid="{00000000-0005-0000-0000-000016130000}"/>
    <cellStyle name="Calculation 2 2 5 4 63" xfId="40749" xr:uid="{00000000-0005-0000-0000-000017130000}"/>
    <cellStyle name="Calculation 2 2 5 4 64" xfId="42060" xr:uid="{00000000-0005-0000-0000-000018130000}"/>
    <cellStyle name="Calculation 2 2 5 4 65" xfId="42406" xr:uid="{00000000-0005-0000-0000-000019130000}"/>
    <cellStyle name="Calculation 2 2 5 4 66" xfId="40641" xr:uid="{00000000-0005-0000-0000-00001A130000}"/>
    <cellStyle name="Calculation 2 2 5 4 67" xfId="42987" xr:uid="{00000000-0005-0000-0000-00001B130000}"/>
    <cellStyle name="Calculation 2 2 5 4 68" xfId="43328" xr:uid="{00000000-0005-0000-0000-00001C130000}"/>
    <cellStyle name="Calculation 2 2 5 4 69" xfId="43669" xr:uid="{00000000-0005-0000-0000-00001D130000}"/>
    <cellStyle name="Calculation 2 2 5 4 7" xfId="21198" xr:uid="{00000000-0005-0000-0000-00001E130000}"/>
    <cellStyle name="Calculation 2 2 5 4 70" xfId="44200" xr:uid="{00000000-0005-0000-0000-00001F130000}"/>
    <cellStyle name="Calculation 2 2 5 4 71" xfId="44304" xr:uid="{00000000-0005-0000-0000-000020130000}"/>
    <cellStyle name="Calculation 2 2 5 4 72" xfId="44868" xr:uid="{00000000-0005-0000-0000-000021130000}"/>
    <cellStyle name="Calculation 2 2 5 4 73" xfId="43871" xr:uid="{00000000-0005-0000-0000-000022130000}"/>
    <cellStyle name="Calculation 2 2 5 4 74" xfId="45655" xr:uid="{00000000-0005-0000-0000-000023130000}"/>
    <cellStyle name="Calculation 2 2 5 4 75" xfId="46247" xr:uid="{00000000-0005-0000-0000-000024130000}"/>
    <cellStyle name="Calculation 2 2 5 4 76" xfId="46725" xr:uid="{00000000-0005-0000-0000-000025130000}"/>
    <cellStyle name="Calculation 2 2 5 4 77" xfId="47070" xr:uid="{00000000-0005-0000-0000-000026130000}"/>
    <cellStyle name="Calculation 2 2 5 4 78" xfId="47415" xr:uid="{00000000-0005-0000-0000-000027130000}"/>
    <cellStyle name="Calculation 2 2 5 4 79" xfId="47839" xr:uid="{00000000-0005-0000-0000-000028130000}"/>
    <cellStyle name="Calculation 2 2 5 4 8" xfId="21332" xr:uid="{00000000-0005-0000-0000-000029130000}"/>
    <cellStyle name="Calculation 2 2 5 4 80" xfId="48176" xr:uid="{00000000-0005-0000-0000-00002A130000}"/>
    <cellStyle name="Calculation 2 2 5 4 81" xfId="48643" xr:uid="{00000000-0005-0000-0000-00002B130000}"/>
    <cellStyle name="Calculation 2 2 5 4 82" xfId="49029" xr:uid="{00000000-0005-0000-0000-00002C130000}"/>
    <cellStyle name="Calculation 2 2 5 4 83" xfId="49152" xr:uid="{00000000-0005-0000-0000-00002D130000}"/>
    <cellStyle name="Calculation 2 2 5 4 84" xfId="49704" xr:uid="{00000000-0005-0000-0000-00002E130000}"/>
    <cellStyle name="Calculation 2 2 5 4 85" xfId="53330" xr:uid="{00000000-0005-0000-0000-00002F130000}"/>
    <cellStyle name="Calculation 2 2 5 4 9" xfId="21662" xr:uid="{00000000-0005-0000-0000-000030130000}"/>
    <cellStyle name="Calculation 2 2 5 40" xfId="31792" xr:uid="{00000000-0005-0000-0000-000031130000}"/>
    <cellStyle name="Calculation 2 2 5 41" xfId="32014" xr:uid="{00000000-0005-0000-0000-000032130000}"/>
    <cellStyle name="Calculation 2 2 5 42" xfId="32355" xr:uid="{00000000-0005-0000-0000-000033130000}"/>
    <cellStyle name="Calculation 2 2 5 43" xfId="32696" xr:uid="{00000000-0005-0000-0000-000034130000}"/>
    <cellStyle name="Calculation 2 2 5 44" xfId="33474" xr:uid="{00000000-0005-0000-0000-000035130000}"/>
    <cellStyle name="Calculation 2 2 5 45" xfId="33606" xr:uid="{00000000-0005-0000-0000-000036130000}"/>
    <cellStyle name="Calculation 2 2 5 46" xfId="32972" xr:uid="{00000000-0005-0000-0000-000037130000}"/>
    <cellStyle name="Calculation 2 2 5 47" xfId="34399" xr:uid="{00000000-0005-0000-0000-000038130000}"/>
    <cellStyle name="Calculation 2 2 5 48" xfId="34745" xr:uid="{00000000-0005-0000-0000-000039130000}"/>
    <cellStyle name="Calculation 2 2 5 49" xfId="35091" xr:uid="{00000000-0005-0000-0000-00003A130000}"/>
    <cellStyle name="Calculation 2 2 5 5" xfId="1777" xr:uid="{00000000-0005-0000-0000-00003B130000}"/>
    <cellStyle name="Calculation 2 2 5 5 10" xfId="22387" xr:uid="{00000000-0005-0000-0000-00003C130000}"/>
    <cellStyle name="Calculation 2 2 5 5 11" xfId="22733" xr:uid="{00000000-0005-0000-0000-00003D130000}"/>
    <cellStyle name="Calculation 2 2 5 5 12" xfId="23079" xr:uid="{00000000-0005-0000-0000-00003E130000}"/>
    <cellStyle name="Calculation 2 2 5 5 13" xfId="23426" xr:uid="{00000000-0005-0000-0000-00003F130000}"/>
    <cellStyle name="Calculation 2 2 5 5 14" xfId="23701" xr:uid="{00000000-0005-0000-0000-000040130000}"/>
    <cellStyle name="Calculation 2 2 5 5 15" xfId="24047" xr:uid="{00000000-0005-0000-0000-000041130000}"/>
    <cellStyle name="Calculation 2 2 5 5 16" xfId="24397" xr:uid="{00000000-0005-0000-0000-000042130000}"/>
    <cellStyle name="Calculation 2 2 5 5 17" xfId="24743" xr:uid="{00000000-0005-0000-0000-000043130000}"/>
    <cellStyle name="Calculation 2 2 5 5 18" xfId="25018" xr:uid="{00000000-0005-0000-0000-000044130000}"/>
    <cellStyle name="Calculation 2 2 5 5 19" xfId="25415" xr:uid="{00000000-0005-0000-0000-000045130000}"/>
    <cellStyle name="Calculation 2 2 5 5 2" xfId="6029" xr:uid="{00000000-0005-0000-0000-000046130000}"/>
    <cellStyle name="Calculation 2 2 5 5 2 2" xfId="19424" xr:uid="{00000000-0005-0000-0000-000047130000}"/>
    <cellStyle name="Calculation 2 2 5 5 20" xfId="25704" xr:uid="{00000000-0005-0000-0000-000048130000}"/>
    <cellStyle name="Calculation 2 2 5 5 21" xfId="26050" xr:uid="{00000000-0005-0000-0000-000049130000}"/>
    <cellStyle name="Calculation 2 2 5 5 22" xfId="26396" xr:uid="{00000000-0005-0000-0000-00004A130000}"/>
    <cellStyle name="Calculation 2 2 5 5 23" xfId="26740" xr:uid="{00000000-0005-0000-0000-00004B130000}"/>
    <cellStyle name="Calculation 2 2 5 5 24" xfId="26941" xr:uid="{00000000-0005-0000-0000-00004C130000}"/>
    <cellStyle name="Calculation 2 2 5 5 25" xfId="27169" xr:uid="{00000000-0005-0000-0000-00004D130000}"/>
    <cellStyle name="Calculation 2 2 5 5 26" xfId="27449" xr:uid="{00000000-0005-0000-0000-00004E130000}"/>
    <cellStyle name="Calculation 2 2 5 5 27" xfId="27792" xr:uid="{00000000-0005-0000-0000-00004F130000}"/>
    <cellStyle name="Calculation 2 2 5 5 28" xfId="28133" xr:uid="{00000000-0005-0000-0000-000050130000}"/>
    <cellStyle name="Calculation 2 2 5 5 29" xfId="28474" xr:uid="{00000000-0005-0000-0000-000051130000}"/>
    <cellStyle name="Calculation 2 2 5 5 3" xfId="10278" xr:uid="{00000000-0005-0000-0000-000052130000}"/>
    <cellStyle name="Calculation 2 2 5 5 3 2" xfId="19866" xr:uid="{00000000-0005-0000-0000-000053130000}"/>
    <cellStyle name="Calculation 2 2 5 5 30" xfId="28815" xr:uid="{00000000-0005-0000-0000-000054130000}"/>
    <cellStyle name="Calculation 2 2 5 5 31" xfId="29156" xr:uid="{00000000-0005-0000-0000-000055130000}"/>
    <cellStyle name="Calculation 2 2 5 5 32" xfId="29261" xr:uid="{00000000-0005-0000-0000-000056130000}"/>
    <cellStyle name="Calculation 2 2 5 5 33" xfId="30967" xr:uid="{00000000-0005-0000-0000-000057130000}"/>
    <cellStyle name="Calculation 2 2 5 5 34" xfId="31654" xr:uid="{00000000-0005-0000-0000-000058130000}"/>
    <cellStyle name="Calculation 2 2 5 5 35" xfId="31994" xr:uid="{00000000-0005-0000-0000-000059130000}"/>
    <cellStyle name="Calculation 2 2 5 5 36" xfId="32216" xr:uid="{00000000-0005-0000-0000-00005A130000}"/>
    <cellStyle name="Calculation 2 2 5 5 37" xfId="32557" xr:uid="{00000000-0005-0000-0000-00005B130000}"/>
    <cellStyle name="Calculation 2 2 5 5 38" xfId="32898" xr:uid="{00000000-0005-0000-0000-00005C130000}"/>
    <cellStyle name="Calculation 2 2 5 5 39" xfId="33135" xr:uid="{00000000-0005-0000-0000-00005D130000}"/>
    <cellStyle name="Calculation 2 2 5 5 4" xfId="14528" xr:uid="{00000000-0005-0000-0000-00005E130000}"/>
    <cellStyle name="Calculation 2 2 5 5 4 2" xfId="20212" xr:uid="{00000000-0005-0000-0000-00005F130000}"/>
    <cellStyle name="Calculation 2 2 5 5 40" xfId="33808" xr:uid="{00000000-0005-0000-0000-000060130000}"/>
    <cellStyle name="Calculation 2 2 5 5 41" xfId="34312" xr:uid="{00000000-0005-0000-0000-000061130000}"/>
    <cellStyle name="Calculation 2 2 5 5 42" xfId="34601" xr:uid="{00000000-0005-0000-0000-000062130000}"/>
    <cellStyle name="Calculation 2 2 5 5 43" xfId="34947" xr:uid="{00000000-0005-0000-0000-000063130000}"/>
    <cellStyle name="Calculation 2 2 5 5 44" xfId="35293" xr:uid="{00000000-0005-0000-0000-000064130000}"/>
    <cellStyle name="Calculation 2 2 5 5 45" xfId="35640" xr:uid="{00000000-0005-0000-0000-000065130000}"/>
    <cellStyle name="Calculation 2 2 5 5 46" xfId="35987" xr:uid="{00000000-0005-0000-0000-000066130000}"/>
    <cellStyle name="Calculation 2 2 5 5 47" xfId="36333" xr:uid="{00000000-0005-0000-0000-000067130000}"/>
    <cellStyle name="Calculation 2 2 5 5 48" xfId="36679" xr:uid="{00000000-0005-0000-0000-000068130000}"/>
    <cellStyle name="Calculation 2 2 5 5 49" xfId="37025" xr:uid="{00000000-0005-0000-0000-000069130000}"/>
    <cellStyle name="Calculation 2 2 5 5 5" xfId="20558" xr:uid="{00000000-0005-0000-0000-00006A130000}"/>
    <cellStyle name="Calculation 2 2 5 5 50" xfId="37371" xr:uid="{00000000-0005-0000-0000-00006B130000}"/>
    <cellStyle name="Calculation 2 2 5 5 51" xfId="37717" xr:uid="{00000000-0005-0000-0000-00006C130000}"/>
    <cellStyle name="Calculation 2 2 5 5 52" xfId="37992" xr:uid="{00000000-0005-0000-0000-00006D130000}"/>
    <cellStyle name="Calculation 2 2 5 5 53" xfId="38339" xr:uid="{00000000-0005-0000-0000-00006E130000}"/>
    <cellStyle name="Calculation 2 2 5 5 54" xfId="38685" xr:uid="{00000000-0005-0000-0000-00006F130000}"/>
    <cellStyle name="Calculation 2 2 5 5 55" xfId="39031" xr:uid="{00000000-0005-0000-0000-000070130000}"/>
    <cellStyle name="Calculation 2 2 5 5 56" xfId="39377" xr:uid="{00000000-0005-0000-0000-000071130000}"/>
    <cellStyle name="Calculation 2 2 5 5 57" xfId="39769" xr:uid="{00000000-0005-0000-0000-000072130000}"/>
    <cellStyle name="Calculation 2 2 5 5 58" xfId="39925" xr:uid="{00000000-0005-0000-0000-000073130000}"/>
    <cellStyle name="Calculation 2 2 5 5 59" xfId="40205" xr:uid="{00000000-0005-0000-0000-000074130000}"/>
    <cellStyle name="Calculation 2 2 5 5 6" xfId="19496" xr:uid="{00000000-0005-0000-0000-000075130000}"/>
    <cellStyle name="Calculation 2 2 5 5 60" xfId="40546" xr:uid="{00000000-0005-0000-0000-000076130000}"/>
    <cellStyle name="Calculation 2 2 5 5 61" xfId="40665" xr:uid="{00000000-0005-0000-0000-000077130000}"/>
    <cellStyle name="Calculation 2 2 5 5 62" xfId="40686" xr:uid="{00000000-0005-0000-0000-000078130000}"/>
    <cellStyle name="Calculation 2 2 5 5 63" xfId="41767" xr:uid="{00000000-0005-0000-0000-000079130000}"/>
    <cellStyle name="Calculation 2 2 5 5 64" xfId="42113" xr:uid="{00000000-0005-0000-0000-00007A130000}"/>
    <cellStyle name="Calculation 2 2 5 5 65" xfId="42459" xr:uid="{00000000-0005-0000-0000-00007B130000}"/>
    <cellStyle name="Calculation 2 2 5 5 66" xfId="41727" xr:uid="{00000000-0005-0000-0000-00007C130000}"/>
    <cellStyle name="Calculation 2 2 5 5 67" xfId="43040" xr:uid="{00000000-0005-0000-0000-00007D130000}"/>
    <cellStyle name="Calculation 2 2 5 5 68" xfId="43381" xr:uid="{00000000-0005-0000-0000-00007E130000}"/>
    <cellStyle name="Calculation 2 2 5 5 69" xfId="43722" xr:uid="{00000000-0005-0000-0000-00007F130000}"/>
    <cellStyle name="Calculation 2 2 5 5 7" xfId="21251" xr:uid="{00000000-0005-0000-0000-000080130000}"/>
    <cellStyle name="Calculation 2 2 5 5 70" xfId="44253" xr:uid="{00000000-0005-0000-0000-000081130000}"/>
    <cellStyle name="Calculation 2 2 5 5 71" xfId="44578" xr:uid="{00000000-0005-0000-0000-000082130000}"/>
    <cellStyle name="Calculation 2 2 5 5 72" xfId="44921" xr:uid="{00000000-0005-0000-0000-000083130000}"/>
    <cellStyle name="Calculation 2 2 5 5 73" xfId="45342" xr:uid="{00000000-0005-0000-0000-000084130000}"/>
    <cellStyle name="Calculation 2 2 5 5 74" xfId="45956" xr:uid="{00000000-0005-0000-0000-000085130000}"/>
    <cellStyle name="Calculation 2 2 5 5 75" xfId="46300" xr:uid="{00000000-0005-0000-0000-000086130000}"/>
    <cellStyle name="Calculation 2 2 5 5 76" xfId="46778" xr:uid="{00000000-0005-0000-0000-000087130000}"/>
    <cellStyle name="Calculation 2 2 5 5 77" xfId="47123" xr:uid="{00000000-0005-0000-0000-000088130000}"/>
    <cellStyle name="Calculation 2 2 5 5 78" xfId="47468" xr:uid="{00000000-0005-0000-0000-000089130000}"/>
    <cellStyle name="Calculation 2 2 5 5 79" xfId="47892" xr:uid="{00000000-0005-0000-0000-00008A130000}"/>
    <cellStyle name="Calculation 2 2 5 5 8" xfId="21651" xr:uid="{00000000-0005-0000-0000-00008B130000}"/>
    <cellStyle name="Calculation 2 2 5 5 80" xfId="48229" xr:uid="{00000000-0005-0000-0000-00008C130000}"/>
    <cellStyle name="Calculation 2 2 5 5 81" xfId="48334" xr:uid="{00000000-0005-0000-0000-00008D130000}"/>
    <cellStyle name="Calculation 2 2 5 5 82" xfId="49082" xr:uid="{00000000-0005-0000-0000-00008E130000}"/>
    <cellStyle name="Calculation 2 2 5 5 83" xfId="49626" xr:uid="{00000000-0005-0000-0000-00008F130000}"/>
    <cellStyle name="Calculation 2 2 5 5 84" xfId="49832" xr:uid="{00000000-0005-0000-0000-000090130000}"/>
    <cellStyle name="Calculation 2 2 5 5 85" xfId="19069" xr:uid="{00000000-0005-0000-0000-000091130000}"/>
    <cellStyle name="Calculation 2 2 5 5 86" xfId="53485" xr:uid="{00000000-0005-0000-0000-000092130000}"/>
    <cellStyle name="Calculation 2 2 5 5 9" xfId="22041" xr:uid="{00000000-0005-0000-0000-000093130000}"/>
    <cellStyle name="Calculation 2 2 5 50" xfId="35438" xr:uid="{00000000-0005-0000-0000-000094130000}"/>
    <cellStyle name="Calculation 2 2 5 51" xfId="35785" xr:uid="{00000000-0005-0000-0000-000095130000}"/>
    <cellStyle name="Calculation 2 2 5 52" xfId="36131" xr:uid="{00000000-0005-0000-0000-000096130000}"/>
    <cellStyle name="Calculation 2 2 5 53" xfId="36477" xr:uid="{00000000-0005-0000-0000-000097130000}"/>
    <cellStyle name="Calculation 2 2 5 54" xfId="36823" xr:uid="{00000000-0005-0000-0000-000098130000}"/>
    <cellStyle name="Calculation 2 2 5 55" xfId="37169" xr:uid="{00000000-0005-0000-0000-000099130000}"/>
    <cellStyle name="Calculation 2 2 5 56" xfId="37515" xr:uid="{00000000-0005-0000-0000-00009A130000}"/>
    <cellStyle name="Calculation 2 2 5 57" xfId="37790" xr:uid="{00000000-0005-0000-0000-00009B130000}"/>
    <cellStyle name="Calculation 2 2 5 58" xfId="38137" xr:uid="{00000000-0005-0000-0000-00009C130000}"/>
    <cellStyle name="Calculation 2 2 5 59" xfId="38483" xr:uid="{00000000-0005-0000-0000-00009D130000}"/>
    <cellStyle name="Calculation 2 2 5 6" xfId="1825" xr:uid="{00000000-0005-0000-0000-00009E130000}"/>
    <cellStyle name="Calculation 2 2 5 6 2" xfId="6077" xr:uid="{00000000-0005-0000-0000-00009F130000}"/>
    <cellStyle name="Calculation 2 2 5 6 3" xfId="10326" xr:uid="{00000000-0005-0000-0000-0000A0130000}"/>
    <cellStyle name="Calculation 2 2 5 6 4" xfId="14576" xr:uid="{00000000-0005-0000-0000-0000A1130000}"/>
    <cellStyle name="Calculation 2 2 5 6 5" xfId="19012" xr:uid="{00000000-0005-0000-0000-0000A2130000}"/>
    <cellStyle name="Calculation 2 2 5 6 6" xfId="53634" xr:uid="{00000000-0005-0000-0000-0000A3130000}"/>
    <cellStyle name="Calculation 2 2 5 60" xfId="38829" xr:uid="{00000000-0005-0000-0000-0000A4130000}"/>
    <cellStyle name="Calculation 2 2 5 61" xfId="39175" xr:uid="{00000000-0005-0000-0000-0000A5130000}"/>
    <cellStyle name="Calculation 2 2 5 62" xfId="34315" xr:uid="{00000000-0005-0000-0000-0000A6130000}"/>
    <cellStyle name="Calculation 2 2 5 63" xfId="39512" xr:uid="{00000000-0005-0000-0000-0000A7130000}"/>
    <cellStyle name="Calculation 2 2 5 64" xfId="40003" xr:uid="{00000000-0005-0000-0000-0000A8130000}"/>
    <cellStyle name="Calculation 2 2 5 65" xfId="40344" xr:uid="{00000000-0005-0000-0000-0000A9130000}"/>
    <cellStyle name="Calculation 2 2 5 66" xfId="41134" xr:uid="{00000000-0005-0000-0000-0000AA130000}"/>
    <cellStyle name="Calculation 2 2 5 67" xfId="41376" xr:uid="{00000000-0005-0000-0000-0000AB130000}"/>
    <cellStyle name="Calculation 2 2 5 68" xfId="41309" xr:uid="{00000000-0005-0000-0000-0000AC130000}"/>
    <cellStyle name="Calculation 2 2 5 69" xfId="41911" xr:uid="{00000000-0005-0000-0000-0000AD130000}"/>
    <cellStyle name="Calculation 2 2 5 7" xfId="1872" xr:uid="{00000000-0005-0000-0000-0000AE130000}"/>
    <cellStyle name="Calculation 2 2 5 7 2" xfId="6124" xr:uid="{00000000-0005-0000-0000-0000AF130000}"/>
    <cellStyle name="Calculation 2 2 5 7 3" xfId="10373" xr:uid="{00000000-0005-0000-0000-0000B0130000}"/>
    <cellStyle name="Calculation 2 2 5 7 4" xfId="14623" xr:uid="{00000000-0005-0000-0000-0000B1130000}"/>
    <cellStyle name="Calculation 2 2 5 7 5" xfId="19222" xr:uid="{00000000-0005-0000-0000-0000B2130000}"/>
    <cellStyle name="Calculation 2 2 5 7 6" xfId="53255" xr:uid="{00000000-0005-0000-0000-0000B3130000}"/>
    <cellStyle name="Calculation 2 2 5 70" xfId="42257" xr:uid="{00000000-0005-0000-0000-0000B4130000}"/>
    <cellStyle name="Calculation 2 2 5 71" xfId="42584" xr:uid="{00000000-0005-0000-0000-0000B5130000}"/>
    <cellStyle name="Calculation 2 2 5 72" xfId="42838" xr:uid="{00000000-0005-0000-0000-0000B6130000}"/>
    <cellStyle name="Calculation 2 2 5 73" xfId="43179" xr:uid="{00000000-0005-0000-0000-0000B7130000}"/>
    <cellStyle name="Calculation 2 2 5 74" xfId="43520" xr:uid="{00000000-0005-0000-0000-0000B8130000}"/>
    <cellStyle name="Calculation 2 2 5 75" xfId="44051" xr:uid="{00000000-0005-0000-0000-0000B9130000}"/>
    <cellStyle name="Calculation 2 2 5 76" xfId="44291" xr:uid="{00000000-0005-0000-0000-0000BA130000}"/>
    <cellStyle name="Calculation 2 2 5 77" xfId="44719" xr:uid="{00000000-0005-0000-0000-0000BB130000}"/>
    <cellStyle name="Calculation 2 2 5 78" xfId="44260" xr:uid="{00000000-0005-0000-0000-0000BC130000}"/>
    <cellStyle name="Calculation 2 2 5 79" xfId="45675" xr:uid="{00000000-0005-0000-0000-0000BD130000}"/>
    <cellStyle name="Calculation 2 2 5 8" xfId="1919" xr:uid="{00000000-0005-0000-0000-0000BE130000}"/>
    <cellStyle name="Calculation 2 2 5 8 2" xfId="6171" xr:uid="{00000000-0005-0000-0000-0000BF130000}"/>
    <cellStyle name="Calculation 2 2 5 8 3" xfId="10420" xr:uid="{00000000-0005-0000-0000-0000C0130000}"/>
    <cellStyle name="Calculation 2 2 5 8 4" xfId="14670" xr:uid="{00000000-0005-0000-0000-0000C1130000}"/>
    <cellStyle name="Calculation 2 2 5 8 5" xfId="19691" xr:uid="{00000000-0005-0000-0000-0000C2130000}"/>
    <cellStyle name="Calculation 2 2 5 8 6" xfId="54012" xr:uid="{00000000-0005-0000-0000-0000C3130000}"/>
    <cellStyle name="Calculation 2 2 5 80" xfId="46098" xr:uid="{00000000-0005-0000-0000-0000C4130000}"/>
    <cellStyle name="Calculation 2 2 5 81" xfId="46434" xr:uid="{00000000-0005-0000-0000-0000C5130000}"/>
    <cellStyle name="Calculation 2 2 5 82" xfId="46921" xr:uid="{00000000-0005-0000-0000-0000C6130000}"/>
    <cellStyle name="Calculation 2 2 5 83" xfId="47266" xr:uid="{00000000-0005-0000-0000-0000C7130000}"/>
    <cellStyle name="Calculation 2 2 5 84" xfId="47588" xr:uid="{00000000-0005-0000-0000-0000C8130000}"/>
    <cellStyle name="Calculation 2 2 5 85" xfId="48027" xr:uid="{00000000-0005-0000-0000-0000C9130000}"/>
    <cellStyle name="Calculation 2 2 5 86" xfId="48377" xr:uid="{00000000-0005-0000-0000-0000CA130000}"/>
    <cellStyle name="Calculation 2 2 5 87" xfId="48880" xr:uid="{00000000-0005-0000-0000-0000CB130000}"/>
    <cellStyle name="Calculation 2 2 5 88" xfId="49227" xr:uid="{00000000-0005-0000-0000-0000CC130000}"/>
    <cellStyle name="Calculation 2 2 5 89" xfId="48787" xr:uid="{00000000-0005-0000-0000-0000CD130000}"/>
    <cellStyle name="Calculation 2 2 5 9" xfId="1591" xr:uid="{00000000-0005-0000-0000-0000CE130000}"/>
    <cellStyle name="Calculation 2 2 5 9 2" xfId="5843" xr:uid="{00000000-0005-0000-0000-0000CF130000}"/>
    <cellStyle name="Calculation 2 2 5 9 3" xfId="10092" xr:uid="{00000000-0005-0000-0000-0000D0130000}"/>
    <cellStyle name="Calculation 2 2 5 9 4" xfId="14342" xr:uid="{00000000-0005-0000-0000-0000D1130000}"/>
    <cellStyle name="Calculation 2 2 5 9 5" xfId="20010" xr:uid="{00000000-0005-0000-0000-0000D2130000}"/>
    <cellStyle name="Calculation 2 2 5 9 6" xfId="54161" xr:uid="{00000000-0005-0000-0000-0000D3130000}"/>
    <cellStyle name="Calculation 2 2 5 90" xfId="49889" xr:uid="{00000000-0005-0000-0000-0000D4130000}"/>
    <cellStyle name="Calculation 2 2 5 91" xfId="50039" xr:uid="{00000000-0005-0000-0000-0000D5130000}"/>
    <cellStyle name="Calculation 2 2 5 92" xfId="50188" xr:uid="{00000000-0005-0000-0000-0000D6130000}"/>
    <cellStyle name="Calculation 2 2 5 93" xfId="50338" xr:uid="{00000000-0005-0000-0000-0000D7130000}"/>
    <cellStyle name="Calculation 2 2 5 94" xfId="50487" xr:uid="{00000000-0005-0000-0000-0000D8130000}"/>
    <cellStyle name="Calculation 2 2 5 95" xfId="50636" xr:uid="{00000000-0005-0000-0000-0000D9130000}"/>
    <cellStyle name="Calculation 2 2 5 96" xfId="50786" xr:uid="{00000000-0005-0000-0000-0000DA130000}"/>
    <cellStyle name="Calculation 2 2 5 97" xfId="50935" xr:uid="{00000000-0005-0000-0000-0000DB130000}"/>
    <cellStyle name="Calculation 2 2 5 98" xfId="51100" xr:uid="{00000000-0005-0000-0000-0000DC130000}"/>
    <cellStyle name="Calculation 2 2 5 99" xfId="51256" xr:uid="{00000000-0005-0000-0000-0000DD130000}"/>
    <cellStyle name="Calculation 2 2 50" xfId="328" xr:uid="{00000000-0005-0000-0000-0000DE130000}"/>
    <cellStyle name="Calculation 2 2 50 2" xfId="329" xr:uid="{00000000-0005-0000-0000-0000DF130000}"/>
    <cellStyle name="Calculation 2 2 50 2 2" xfId="30434" xr:uid="{00000000-0005-0000-0000-0000E0130000}"/>
    <cellStyle name="Calculation 2 2 50 3" xfId="29918" xr:uid="{00000000-0005-0000-0000-0000E1130000}"/>
    <cellStyle name="Calculation 2 2 51" xfId="330" xr:uid="{00000000-0005-0000-0000-0000E2130000}"/>
    <cellStyle name="Calculation 2 2 51 2" xfId="331" xr:uid="{00000000-0005-0000-0000-0000E3130000}"/>
    <cellStyle name="Calculation 2 2 51 2 2" xfId="30439" xr:uid="{00000000-0005-0000-0000-0000E4130000}"/>
    <cellStyle name="Calculation 2 2 51 3" xfId="29923" xr:uid="{00000000-0005-0000-0000-0000E5130000}"/>
    <cellStyle name="Calculation 2 2 52" xfId="332" xr:uid="{00000000-0005-0000-0000-0000E6130000}"/>
    <cellStyle name="Calculation 2 2 52 2" xfId="333" xr:uid="{00000000-0005-0000-0000-0000E7130000}"/>
    <cellStyle name="Calculation 2 2 52 2 2" xfId="30444" xr:uid="{00000000-0005-0000-0000-0000E8130000}"/>
    <cellStyle name="Calculation 2 2 52 3" xfId="29928" xr:uid="{00000000-0005-0000-0000-0000E9130000}"/>
    <cellStyle name="Calculation 2 2 53" xfId="334" xr:uid="{00000000-0005-0000-0000-0000EA130000}"/>
    <cellStyle name="Calculation 2 2 53 2" xfId="29958" xr:uid="{00000000-0005-0000-0000-0000EB130000}"/>
    <cellStyle name="Calculation 2 2 54" xfId="335" xr:uid="{00000000-0005-0000-0000-0000EC130000}"/>
    <cellStyle name="Calculation 2 2 54 2" xfId="29963" xr:uid="{00000000-0005-0000-0000-0000ED130000}"/>
    <cellStyle name="Calculation 2 2 55" xfId="336" xr:uid="{00000000-0005-0000-0000-0000EE130000}"/>
    <cellStyle name="Calculation 2 2 55 2" xfId="29968" xr:uid="{00000000-0005-0000-0000-0000EF130000}"/>
    <cellStyle name="Calculation 2 2 56" xfId="337" xr:uid="{00000000-0005-0000-0000-0000F0130000}"/>
    <cellStyle name="Calculation 2 2 56 2" xfId="29974" xr:uid="{00000000-0005-0000-0000-0000F1130000}"/>
    <cellStyle name="Calculation 2 2 57" xfId="338" xr:uid="{00000000-0005-0000-0000-0000F2130000}"/>
    <cellStyle name="Calculation 2 2 57 2" xfId="29979" xr:uid="{00000000-0005-0000-0000-0000F3130000}"/>
    <cellStyle name="Calculation 2 2 58" xfId="1372" xr:uid="{00000000-0005-0000-0000-0000F4130000}"/>
    <cellStyle name="Calculation 2 2 58 2" xfId="30498" xr:uid="{00000000-0005-0000-0000-0000F5130000}"/>
    <cellStyle name="Calculation 2 2 59" xfId="1399" xr:uid="{00000000-0005-0000-0000-0000F6130000}"/>
    <cellStyle name="Calculation 2 2 59 2" xfId="30505" xr:uid="{00000000-0005-0000-0000-0000F7130000}"/>
    <cellStyle name="Calculation 2 2 6" xfId="339" xr:uid="{00000000-0005-0000-0000-0000F8130000}"/>
    <cellStyle name="Calculation 2 2 6 10" xfId="1972" xr:uid="{00000000-0005-0000-0000-0000F9130000}"/>
    <cellStyle name="Calculation 2 2 6 10 2" xfId="6224" xr:uid="{00000000-0005-0000-0000-0000FA130000}"/>
    <cellStyle name="Calculation 2 2 6 10 3" xfId="10473" xr:uid="{00000000-0005-0000-0000-0000FB130000}"/>
    <cellStyle name="Calculation 2 2 6 10 4" xfId="14723" xr:uid="{00000000-0005-0000-0000-0000FC130000}"/>
    <cellStyle name="Calculation 2 2 6 10 5" xfId="20361" xr:uid="{00000000-0005-0000-0000-0000FD130000}"/>
    <cellStyle name="Calculation 2 2 6 10 6" xfId="54238" xr:uid="{00000000-0005-0000-0000-0000FE130000}"/>
    <cellStyle name="Calculation 2 2 6 100" xfId="51411" xr:uid="{00000000-0005-0000-0000-0000FF130000}"/>
    <cellStyle name="Calculation 2 2 6 101" xfId="51561" xr:uid="{00000000-0005-0000-0000-000000140000}"/>
    <cellStyle name="Calculation 2 2 6 102" xfId="51711" xr:uid="{00000000-0005-0000-0000-000001140000}"/>
    <cellStyle name="Calculation 2 2 6 103" xfId="51866" xr:uid="{00000000-0005-0000-0000-000002140000}"/>
    <cellStyle name="Calculation 2 2 6 104" xfId="52021" xr:uid="{00000000-0005-0000-0000-000003140000}"/>
    <cellStyle name="Calculation 2 2 6 105" xfId="52171" xr:uid="{00000000-0005-0000-0000-000004140000}"/>
    <cellStyle name="Calculation 2 2 6 106" xfId="52321" xr:uid="{00000000-0005-0000-0000-000005140000}"/>
    <cellStyle name="Calculation 2 2 6 107" xfId="52369" xr:uid="{00000000-0005-0000-0000-000006140000}"/>
    <cellStyle name="Calculation 2 2 6 108" xfId="52424" xr:uid="{00000000-0005-0000-0000-000007140000}"/>
    <cellStyle name="Calculation 2 2 6 109" xfId="52574" xr:uid="{00000000-0005-0000-0000-000008140000}"/>
    <cellStyle name="Calculation 2 2 6 11" xfId="1540" xr:uid="{00000000-0005-0000-0000-000009140000}"/>
    <cellStyle name="Calculation 2 2 6 11 2" xfId="5792" xr:uid="{00000000-0005-0000-0000-00000A140000}"/>
    <cellStyle name="Calculation 2 2 6 11 3" xfId="10041" xr:uid="{00000000-0005-0000-0000-00000B140000}"/>
    <cellStyle name="Calculation 2 2 6 11 4" xfId="14291" xr:uid="{00000000-0005-0000-0000-00000C140000}"/>
    <cellStyle name="Calculation 2 2 6 11 5" xfId="20953" xr:uid="{00000000-0005-0000-0000-00000D140000}"/>
    <cellStyle name="Calculation 2 2 6 11 6" xfId="54388" xr:uid="{00000000-0005-0000-0000-00000E140000}"/>
    <cellStyle name="Calculation 2 2 6 110" xfId="52723" xr:uid="{00000000-0005-0000-0000-00000F140000}"/>
    <cellStyle name="Calculation 2 2 6 111" xfId="52873" xr:uid="{00000000-0005-0000-0000-000010140000}"/>
    <cellStyle name="Calculation 2 2 6 112" xfId="18746" xr:uid="{00000000-0005-0000-0000-000011140000}"/>
    <cellStyle name="Calculation 2 2 6 113" xfId="53165" xr:uid="{00000000-0005-0000-0000-000012140000}"/>
    <cellStyle name="Calculation 2 2 6 12" xfId="2041" xr:uid="{00000000-0005-0000-0000-000013140000}"/>
    <cellStyle name="Calculation 2 2 6 12 2" xfId="6293" xr:uid="{00000000-0005-0000-0000-000014140000}"/>
    <cellStyle name="Calculation 2 2 6 12 3" xfId="10542" xr:uid="{00000000-0005-0000-0000-000015140000}"/>
    <cellStyle name="Calculation 2 2 6 12 4" xfId="14791" xr:uid="{00000000-0005-0000-0000-000016140000}"/>
    <cellStyle name="Calculation 2 2 6 12 5" xfId="21054" xr:uid="{00000000-0005-0000-0000-000017140000}"/>
    <cellStyle name="Calculation 2 2 6 12 6" xfId="54538" xr:uid="{00000000-0005-0000-0000-000018140000}"/>
    <cellStyle name="Calculation 2 2 6 13" xfId="2193" xr:uid="{00000000-0005-0000-0000-000019140000}"/>
    <cellStyle name="Calculation 2 2 6 13 2" xfId="6445" xr:uid="{00000000-0005-0000-0000-00001A140000}"/>
    <cellStyle name="Calculation 2 2 6 13 3" xfId="10694" xr:uid="{00000000-0005-0000-0000-00001B140000}"/>
    <cellStyle name="Calculation 2 2 6 13 4" xfId="14943" xr:uid="{00000000-0005-0000-0000-00001C140000}"/>
    <cellStyle name="Calculation 2 2 6 13 5" xfId="20871" xr:uid="{00000000-0005-0000-0000-00001D140000}"/>
    <cellStyle name="Calculation 2 2 6 13 6" xfId="54687" xr:uid="{00000000-0005-0000-0000-00001E140000}"/>
    <cellStyle name="Calculation 2 2 6 14" xfId="2343" xr:uid="{00000000-0005-0000-0000-00001F140000}"/>
    <cellStyle name="Calculation 2 2 6 14 2" xfId="6595" xr:uid="{00000000-0005-0000-0000-000020140000}"/>
    <cellStyle name="Calculation 2 2 6 14 3" xfId="10844" xr:uid="{00000000-0005-0000-0000-000021140000}"/>
    <cellStyle name="Calculation 2 2 6 14 4" xfId="15093" xr:uid="{00000000-0005-0000-0000-000022140000}"/>
    <cellStyle name="Calculation 2 2 6 14 5" xfId="21536" xr:uid="{00000000-0005-0000-0000-000023140000}"/>
    <cellStyle name="Calculation 2 2 6 14 6" xfId="54842" xr:uid="{00000000-0005-0000-0000-000024140000}"/>
    <cellStyle name="Calculation 2 2 6 15" xfId="2492" xr:uid="{00000000-0005-0000-0000-000025140000}"/>
    <cellStyle name="Calculation 2 2 6 15 2" xfId="6744" xr:uid="{00000000-0005-0000-0000-000026140000}"/>
    <cellStyle name="Calculation 2 2 6 15 3" xfId="10993" xr:uid="{00000000-0005-0000-0000-000027140000}"/>
    <cellStyle name="Calculation 2 2 6 15 4" xfId="15242" xr:uid="{00000000-0005-0000-0000-000028140000}"/>
    <cellStyle name="Calculation 2 2 6 15 5" xfId="22190" xr:uid="{00000000-0005-0000-0000-000029140000}"/>
    <cellStyle name="Calculation 2 2 6 15 6" xfId="54997" xr:uid="{00000000-0005-0000-0000-00002A140000}"/>
    <cellStyle name="Calculation 2 2 6 16" xfId="2642" xr:uid="{00000000-0005-0000-0000-00002B140000}"/>
    <cellStyle name="Calculation 2 2 6 16 2" xfId="6894" xr:uid="{00000000-0005-0000-0000-00002C140000}"/>
    <cellStyle name="Calculation 2 2 6 16 3" xfId="11143" xr:uid="{00000000-0005-0000-0000-00002D140000}"/>
    <cellStyle name="Calculation 2 2 6 16 4" xfId="15392" xr:uid="{00000000-0005-0000-0000-00002E140000}"/>
    <cellStyle name="Calculation 2 2 6 16 5" xfId="22536" xr:uid="{00000000-0005-0000-0000-00002F140000}"/>
    <cellStyle name="Calculation 2 2 6 16 6" xfId="55148" xr:uid="{00000000-0005-0000-0000-000030140000}"/>
    <cellStyle name="Calculation 2 2 6 17" xfId="2797" xr:uid="{00000000-0005-0000-0000-000031140000}"/>
    <cellStyle name="Calculation 2 2 6 17 2" xfId="7049" xr:uid="{00000000-0005-0000-0000-000032140000}"/>
    <cellStyle name="Calculation 2 2 6 17 3" xfId="11298" xr:uid="{00000000-0005-0000-0000-000033140000}"/>
    <cellStyle name="Calculation 2 2 6 17 4" xfId="15547" xr:uid="{00000000-0005-0000-0000-000034140000}"/>
    <cellStyle name="Calculation 2 2 6 17 5" xfId="22882" xr:uid="{00000000-0005-0000-0000-000035140000}"/>
    <cellStyle name="Calculation 2 2 6 17 6" xfId="55297" xr:uid="{00000000-0005-0000-0000-000036140000}"/>
    <cellStyle name="Calculation 2 2 6 18" xfId="2947" xr:uid="{00000000-0005-0000-0000-000037140000}"/>
    <cellStyle name="Calculation 2 2 6 18 2" xfId="7199" xr:uid="{00000000-0005-0000-0000-000038140000}"/>
    <cellStyle name="Calculation 2 2 6 18 3" xfId="11448" xr:uid="{00000000-0005-0000-0000-000039140000}"/>
    <cellStyle name="Calculation 2 2 6 18 4" xfId="15697" xr:uid="{00000000-0005-0000-0000-00003A140000}"/>
    <cellStyle name="Calculation 2 2 6 18 5" xfId="23229" xr:uid="{00000000-0005-0000-0000-00003B140000}"/>
    <cellStyle name="Calculation 2 2 6 18 6" xfId="55447" xr:uid="{00000000-0005-0000-0000-00003C140000}"/>
    <cellStyle name="Calculation 2 2 6 19" xfId="3097" xr:uid="{00000000-0005-0000-0000-00003D140000}"/>
    <cellStyle name="Calculation 2 2 6 19 2" xfId="7349" xr:uid="{00000000-0005-0000-0000-00003E140000}"/>
    <cellStyle name="Calculation 2 2 6 19 3" xfId="11598" xr:uid="{00000000-0005-0000-0000-00003F140000}"/>
    <cellStyle name="Calculation 2 2 6 19 4" xfId="15847" xr:uid="{00000000-0005-0000-0000-000040140000}"/>
    <cellStyle name="Calculation 2 2 6 19 5" xfId="23504" xr:uid="{00000000-0005-0000-0000-000041140000}"/>
    <cellStyle name="Calculation 2 2 6 19 6" xfId="55596" xr:uid="{00000000-0005-0000-0000-000042140000}"/>
    <cellStyle name="Calculation 2 2 6 2" xfId="340" xr:uid="{00000000-0005-0000-0000-000043140000}"/>
    <cellStyle name="Calculation 2 2 6 2 10" xfId="3300" xr:uid="{00000000-0005-0000-0000-000044140000}"/>
    <cellStyle name="Calculation 2 2 6 2 10 2" xfId="7552" xr:uid="{00000000-0005-0000-0000-000045140000}"/>
    <cellStyle name="Calculation 2 2 6 2 10 3" xfId="11801" xr:uid="{00000000-0005-0000-0000-000046140000}"/>
    <cellStyle name="Calculation 2 2 6 2 10 4" xfId="16050" xr:uid="{00000000-0005-0000-0000-000047140000}"/>
    <cellStyle name="Calculation 2 2 6 2 10 5" xfId="22240" xr:uid="{00000000-0005-0000-0000-000048140000}"/>
    <cellStyle name="Calculation 2 2 6 2 10 6" xfId="54592" xr:uid="{00000000-0005-0000-0000-000049140000}"/>
    <cellStyle name="Calculation 2 2 6 2 100" xfId="52225" xr:uid="{00000000-0005-0000-0000-00004A140000}"/>
    <cellStyle name="Calculation 2 2 6 2 101" xfId="52478" xr:uid="{00000000-0005-0000-0000-00004B140000}"/>
    <cellStyle name="Calculation 2 2 6 2 102" xfId="52628" xr:uid="{00000000-0005-0000-0000-00004C140000}"/>
    <cellStyle name="Calculation 2 2 6 2 103" xfId="52777" xr:uid="{00000000-0005-0000-0000-00004D140000}"/>
    <cellStyle name="Calculation 2 2 6 2 104" xfId="52927" xr:uid="{00000000-0005-0000-0000-00004E140000}"/>
    <cellStyle name="Calculation 2 2 6 2 105" xfId="53389" xr:uid="{00000000-0005-0000-0000-00004F140000}"/>
    <cellStyle name="Calculation 2 2 6 2 11" xfId="3449" xr:uid="{00000000-0005-0000-0000-000050140000}"/>
    <cellStyle name="Calculation 2 2 6 2 11 2" xfId="7701" xr:uid="{00000000-0005-0000-0000-000051140000}"/>
    <cellStyle name="Calculation 2 2 6 2 11 3" xfId="11950" xr:uid="{00000000-0005-0000-0000-000052140000}"/>
    <cellStyle name="Calculation 2 2 6 2 11 4" xfId="16199" xr:uid="{00000000-0005-0000-0000-000053140000}"/>
    <cellStyle name="Calculation 2 2 6 2 11 5" xfId="22586" xr:uid="{00000000-0005-0000-0000-000054140000}"/>
    <cellStyle name="Calculation 2 2 6 2 11 6" xfId="54741" xr:uid="{00000000-0005-0000-0000-000055140000}"/>
    <cellStyle name="Calculation 2 2 6 2 12" xfId="3599" xr:uid="{00000000-0005-0000-0000-000056140000}"/>
    <cellStyle name="Calculation 2 2 6 2 12 2" xfId="7851" xr:uid="{00000000-0005-0000-0000-000057140000}"/>
    <cellStyle name="Calculation 2 2 6 2 12 3" xfId="12100" xr:uid="{00000000-0005-0000-0000-000058140000}"/>
    <cellStyle name="Calculation 2 2 6 2 12 4" xfId="16349" xr:uid="{00000000-0005-0000-0000-000059140000}"/>
    <cellStyle name="Calculation 2 2 6 2 12 5" xfId="22932" xr:uid="{00000000-0005-0000-0000-00005A140000}"/>
    <cellStyle name="Calculation 2 2 6 2 12 6" xfId="54896" xr:uid="{00000000-0005-0000-0000-00005B140000}"/>
    <cellStyle name="Calculation 2 2 6 2 13" xfId="3749" xr:uid="{00000000-0005-0000-0000-00005C140000}"/>
    <cellStyle name="Calculation 2 2 6 2 13 2" xfId="8001" xr:uid="{00000000-0005-0000-0000-00005D140000}"/>
    <cellStyle name="Calculation 2 2 6 2 13 3" xfId="12250" xr:uid="{00000000-0005-0000-0000-00005E140000}"/>
    <cellStyle name="Calculation 2 2 6 2 13 4" xfId="16499" xr:uid="{00000000-0005-0000-0000-00005F140000}"/>
    <cellStyle name="Calculation 2 2 6 2 13 5" xfId="23279" xr:uid="{00000000-0005-0000-0000-000060140000}"/>
    <cellStyle name="Calculation 2 2 6 2 13 6" xfId="55051" xr:uid="{00000000-0005-0000-0000-000061140000}"/>
    <cellStyle name="Calculation 2 2 6 2 14" xfId="3898" xr:uid="{00000000-0005-0000-0000-000062140000}"/>
    <cellStyle name="Calculation 2 2 6 2 14 2" xfId="8150" xr:uid="{00000000-0005-0000-0000-000063140000}"/>
    <cellStyle name="Calculation 2 2 6 2 14 3" xfId="12399" xr:uid="{00000000-0005-0000-0000-000064140000}"/>
    <cellStyle name="Calculation 2 2 6 2 14 4" xfId="16648" xr:uid="{00000000-0005-0000-0000-000065140000}"/>
    <cellStyle name="Calculation 2 2 6 2 14 5" xfId="23554" xr:uid="{00000000-0005-0000-0000-000066140000}"/>
    <cellStyle name="Calculation 2 2 6 2 14 6" xfId="55202" xr:uid="{00000000-0005-0000-0000-000067140000}"/>
    <cellStyle name="Calculation 2 2 6 2 15" xfId="4047" xr:uid="{00000000-0005-0000-0000-000068140000}"/>
    <cellStyle name="Calculation 2 2 6 2 15 2" xfId="8299" xr:uid="{00000000-0005-0000-0000-000069140000}"/>
    <cellStyle name="Calculation 2 2 6 2 15 3" xfId="12548" xr:uid="{00000000-0005-0000-0000-00006A140000}"/>
    <cellStyle name="Calculation 2 2 6 2 15 4" xfId="16797" xr:uid="{00000000-0005-0000-0000-00006B140000}"/>
    <cellStyle name="Calculation 2 2 6 2 15 5" xfId="23900" xr:uid="{00000000-0005-0000-0000-00006C140000}"/>
    <cellStyle name="Calculation 2 2 6 2 15 6" xfId="55351" xr:uid="{00000000-0005-0000-0000-00006D140000}"/>
    <cellStyle name="Calculation 2 2 6 2 16" xfId="4247" xr:uid="{00000000-0005-0000-0000-00006E140000}"/>
    <cellStyle name="Calculation 2 2 6 2 16 2" xfId="8499" xr:uid="{00000000-0005-0000-0000-00006F140000}"/>
    <cellStyle name="Calculation 2 2 6 2 16 3" xfId="12748" xr:uid="{00000000-0005-0000-0000-000070140000}"/>
    <cellStyle name="Calculation 2 2 6 2 16 4" xfId="16997" xr:uid="{00000000-0005-0000-0000-000071140000}"/>
    <cellStyle name="Calculation 2 2 6 2 16 5" xfId="24250" xr:uid="{00000000-0005-0000-0000-000072140000}"/>
    <cellStyle name="Calculation 2 2 6 2 16 6" xfId="55501" xr:uid="{00000000-0005-0000-0000-000073140000}"/>
    <cellStyle name="Calculation 2 2 6 2 17" xfId="4398" xr:uid="{00000000-0005-0000-0000-000074140000}"/>
    <cellStyle name="Calculation 2 2 6 2 17 2" xfId="8650" xr:uid="{00000000-0005-0000-0000-000075140000}"/>
    <cellStyle name="Calculation 2 2 6 2 17 3" xfId="12899" xr:uid="{00000000-0005-0000-0000-000076140000}"/>
    <cellStyle name="Calculation 2 2 6 2 17 4" xfId="17148" xr:uid="{00000000-0005-0000-0000-000077140000}"/>
    <cellStyle name="Calculation 2 2 6 2 17 5" xfId="24596" xr:uid="{00000000-0005-0000-0000-000078140000}"/>
    <cellStyle name="Calculation 2 2 6 2 17 6" xfId="55650" xr:uid="{00000000-0005-0000-0000-000079140000}"/>
    <cellStyle name="Calculation 2 2 6 2 18" xfId="4501" xr:uid="{00000000-0005-0000-0000-00007A140000}"/>
    <cellStyle name="Calculation 2 2 6 2 18 2" xfId="8753" xr:uid="{00000000-0005-0000-0000-00007B140000}"/>
    <cellStyle name="Calculation 2 2 6 2 18 3" xfId="13002" xr:uid="{00000000-0005-0000-0000-00007C140000}"/>
    <cellStyle name="Calculation 2 2 6 2 18 4" xfId="17251" xr:uid="{00000000-0005-0000-0000-00007D140000}"/>
    <cellStyle name="Calculation 2 2 6 2 18 5" xfId="24871" xr:uid="{00000000-0005-0000-0000-00007E140000}"/>
    <cellStyle name="Calculation 2 2 6 2 18 6" xfId="55872" xr:uid="{00000000-0005-0000-0000-00007F140000}"/>
    <cellStyle name="Calculation 2 2 6 2 19" xfId="4615" xr:uid="{00000000-0005-0000-0000-000080140000}"/>
    <cellStyle name="Calculation 2 2 6 2 19 2" xfId="8867" xr:uid="{00000000-0005-0000-0000-000081140000}"/>
    <cellStyle name="Calculation 2 2 6 2 19 3" xfId="13116" xr:uid="{00000000-0005-0000-0000-000082140000}"/>
    <cellStyle name="Calculation 2 2 6 2 19 4" xfId="17365" xr:uid="{00000000-0005-0000-0000-000083140000}"/>
    <cellStyle name="Calculation 2 2 6 2 19 5" xfId="25310" xr:uid="{00000000-0005-0000-0000-000084140000}"/>
    <cellStyle name="Calculation 2 2 6 2 19 6" xfId="56024" xr:uid="{00000000-0005-0000-0000-000085140000}"/>
    <cellStyle name="Calculation 2 2 6 2 2" xfId="2095" xr:uid="{00000000-0005-0000-0000-000086140000}"/>
    <cellStyle name="Calculation 2 2 6 2 2 2" xfId="6347" xr:uid="{00000000-0005-0000-0000-000087140000}"/>
    <cellStyle name="Calculation 2 2 6 2 2 3" xfId="10596" xr:uid="{00000000-0005-0000-0000-000088140000}"/>
    <cellStyle name="Calculation 2 2 6 2 2 4" xfId="14845" xr:uid="{00000000-0005-0000-0000-000089140000}"/>
    <cellStyle name="Calculation 2 2 6 2 2 5" xfId="18650" xr:uid="{00000000-0005-0000-0000-00008A140000}"/>
    <cellStyle name="Calculation 2 2 6 2 2 6" xfId="19277" xr:uid="{00000000-0005-0000-0000-00008B140000}"/>
    <cellStyle name="Calculation 2 2 6 2 2 7" xfId="53544" xr:uid="{00000000-0005-0000-0000-00008C140000}"/>
    <cellStyle name="Calculation 2 2 6 2 20" xfId="4770" xr:uid="{00000000-0005-0000-0000-00008D140000}"/>
    <cellStyle name="Calculation 2 2 6 2 20 2" xfId="9022" xr:uid="{00000000-0005-0000-0000-00008E140000}"/>
    <cellStyle name="Calculation 2 2 6 2 20 3" xfId="13271" xr:uid="{00000000-0005-0000-0000-00008F140000}"/>
    <cellStyle name="Calculation 2 2 6 2 20 4" xfId="17520" xr:uid="{00000000-0005-0000-0000-000090140000}"/>
    <cellStyle name="Calculation 2 2 6 2 20 5" xfId="25557" xr:uid="{00000000-0005-0000-0000-000091140000}"/>
    <cellStyle name="Calculation 2 2 6 2 20 6" xfId="56176" xr:uid="{00000000-0005-0000-0000-000092140000}"/>
    <cellStyle name="Calculation 2 2 6 2 21" xfId="4920" xr:uid="{00000000-0005-0000-0000-000093140000}"/>
    <cellStyle name="Calculation 2 2 6 2 21 2" xfId="9172" xr:uid="{00000000-0005-0000-0000-000094140000}"/>
    <cellStyle name="Calculation 2 2 6 2 21 3" xfId="13421" xr:uid="{00000000-0005-0000-0000-000095140000}"/>
    <cellStyle name="Calculation 2 2 6 2 21 4" xfId="17670" xr:uid="{00000000-0005-0000-0000-000096140000}"/>
    <cellStyle name="Calculation 2 2 6 2 21 5" xfId="25903" xr:uid="{00000000-0005-0000-0000-000097140000}"/>
    <cellStyle name="Calculation 2 2 6 2 21 6" xfId="56325" xr:uid="{00000000-0005-0000-0000-000098140000}"/>
    <cellStyle name="Calculation 2 2 6 2 22" xfId="5112" xr:uid="{00000000-0005-0000-0000-000099140000}"/>
    <cellStyle name="Calculation 2 2 6 2 22 2" xfId="9364" xr:uid="{00000000-0005-0000-0000-00009A140000}"/>
    <cellStyle name="Calculation 2 2 6 2 22 3" xfId="13613" xr:uid="{00000000-0005-0000-0000-00009B140000}"/>
    <cellStyle name="Calculation 2 2 6 2 22 4" xfId="17862" xr:uid="{00000000-0005-0000-0000-00009C140000}"/>
    <cellStyle name="Calculation 2 2 6 2 22 5" xfId="26249" xr:uid="{00000000-0005-0000-0000-00009D140000}"/>
    <cellStyle name="Calculation 2 2 6 2 22 6" xfId="56481" xr:uid="{00000000-0005-0000-0000-00009E140000}"/>
    <cellStyle name="Calculation 2 2 6 2 23" xfId="5222" xr:uid="{00000000-0005-0000-0000-00009F140000}"/>
    <cellStyle name="Calculation 2 2 6 2 23 2" xfId="9474" xr:uid="{00000000-0005-0000-0000-0000A0140000}"/>
    <cellStyle name="Calculation 2 2 6 2 23 3" xfId="13723" xr:uid="{00000000-0005-0000-0000-0000A1140000}"/>
    <cellStyle name="Calculation 2 2 6 2 23 4" xfId="17972" xr:uid="{00000000-0005-0000-0000-0000A2140000}"/>
    <cellStyle name="Calculation 2 2 6 2 23 5" xfId="26594" xr:uid="{00000000-0005-0000-0000-0000A3140000}"/>
    <cellStyle name="Calculation 2 2 6 2 23 6" xfId="56732" xr:uid="{00000000-0005-0000-0000-0000A4140000}"/>
    <cellStyle name="Calculation 2 2 6 2 24" xfId="5334" xr:uid="{00000000-0005-0000-0000-0000A5140000}"/>
    <cellStyle name="Calculation 2 2 6 2 24 2" xfId="9586" xr:uid="{00000000-0005-0000-0000-0000A6140000}"/>
    <cellStyle name="Calculation 2 2 6 2 24 3" xfId="13835" xr:uid="{00000000-0005-0000-0000-0000A7140000}"/>
    <cellStyle name="Calculation 2 2 6 2 24 4" xfId="18084" xr:uid="{00000000-0005-0000-0000-0000A8140000}"/>
    <cellStyle name="Calculation 2 2 6 2 24 5" xfId="25121" xr:uid="{00000000-0005-0000-0000-0000A9140000}"/>
    <cellStyle name="Calculation 2 2 6 2 24 6" xfId="56891" xr:uid="{00000000-0005-0000-0000-0000AA140000}"/>
    <cellStyle name="Calculation 2 2 6 2 25" xfId="5485" xr:uid="{00000000-0005-0000-0000-0000AB140000}"/>
    <cellStyle name="Calculation 2 2 6 2 25 2" xfId="9737" xr:uid="{00000000-0005-0000-0000-0000AC140000}"/>
    <cellStyle name="Calculation 2 2 6 2 25 3" xfId="13986" xr:uid="{00000000-0005-0000-0000-0000AD140000}"/>
    <cellStyle name="Calculation 2 2 6 2 25 4" xfId="18235" xr:uid="{00000000-0005-0000-0000-0000AE140000}"/>
    <cellStyle name="Calculation 2 2 6 2 25 5" xfId="27118" xr:uid="{00000000-0005-0000-0000-0000AF140000}"/>
    <cellStyle name="Calculation 2 2 6 2 25 6" xfId="57041" xr:uid="{00000000-0005-0000-0000-0000B0140000}"/>
    <cellStyle name="Calculation 2 2 6 2 26" xfId="5640" xr:uid="{00000000-0005-0000-0000-0000B1140000}"/>
    <cellStyle name="Calculation 2 2 6 2 26 2" xfId="9892" xr:uid="{00000000-0005-0000-0000-0000B2140000}"/>
    <cellStyle name="Calculation 2 2 6 2 26 3" xfId="14141" xr:uid="{00000000-0005-0000-0000-0000B3140000}"/>
    <cellStyle name="Calculation 2 2 6 2 26 4" xfId="18390" xr:uid="{00000000-0005-0000-0000-0000B4140000}"/>
    <cellStyle name="Calculation 2 2 6 2 26 5" xfId="27302" xr:uid="{00000000-0005-0000-0000-0000B5140000}"/>
    <cellStyle name="Calculation 2 2 6 2 26 6" xfId="57159" xr:uid="{00000000-0005-0000-0000-0000B6140000}"/>
    <cellStyle name="Calculation 2 2 6 2 27" xfId="1640" xr:uid="{00000000-0005-0000-0000-0000B7140000}"/>
    <cellStyle name="Calculation 2 2 6 2 27 2" xfId="27645" xr:uid="{00000000-0005-0000-0000-0000B8140000}"/>
    <cellStyle name="Calculation 2 2 6 2 27 3" xfId="57309" xr:uid="{00000000-0005-0000-0000-0000B9140000}"/>
    <cellStyle name="Calculation 2 2 6 2 28" xfId="5892" xr:uid="{00000000-0005-0000-0000-0000BA140000}"/>
    <cellStyle name="Calculation 2 2 6 2 28 2" xfId="27986" xr:uid="{00000000-0005-0000-0000-0000BB140000}"/>
    <cellStyle name="Calculation 2 2 6 2 28 3" xfId="57458" xr:uid="{00000000-0005-0000-0000-0000BC140000}"/>
    <cellStyle name="Calculation 2 2 6 2 29" xfId="10141" xr:uid="{00000000-0005-0000-0000-0000BD140000}"/>
    <cellStyle name="Calculation 2 2 6 2 29 2" xfId="28327" xr:uid="{00000000-0005-0000-0000-0000BE140000}"/>
    <cellStyle name="Calculation 2 2 6 2 29 3" xfId="57608" xr:uid="{00000000-0005-0000-0000-0000BF140000}"/>
    <cellStyle name="Calculation 2 2 6 2 3" xfId="2247" xr:uid="{00000000-0005-0000-0000-0000C0140000}"/>
    <cellStyle name="Calculation 2 2 6 2 3 2" xfId="6499" xr:uid="{00000000-0005-0000-0000-0000C1140000}"/>
    <cellStyle name="Calculation 2 2 6 2 3 3" xfId="10748" xr:uid="{00000000-0005-0000-0000-0000C2140000}"/>
    <cellStyle name="Calculation 2 2 6 2 3 4" xfId="14997" xr:uid="{00000000-0005-0000-0000-0000C3140000}"/>
    <cellStyle name="Calculation 2 2 6 2 3 5" xfId="18947" xr:uid="{00000000-0005-0000-0000-0000C4140000}"/>
    <cellStyle name="Calculation 2 2 6 2 3 6" xfId="53693" xr:uid="{00000000-0005-0000-0000-0000C5140000}"/>
    <cellStyle name="Calculation 2 2 6 2 30" xfId="14391" xr:uid="{00000000-0005-0000-0000-0000C6140000}"/>
    <cellStyle name="Calculation 2 2 6 2 30 2" xfId="28668" xr:uid="{00000000-0005-0000-0000-0000C7140000}"/>
    <cellStyle name="Calculation 2 2 6 2 31" xfId="18542" xr:uid="{00000000-0005-0000-0000-0000C8140000}"/>
    <cellStyle name="Calculation 2 2 6 2 31 2" xfId="29009" xr:uid="{00000000-0005-0000-0000-0000C9140000}"/>
    <cellStyle name="Calculation 2 2 6 2 32" xfId="29238" xr:uid="{00000000-0005-0000-0000-0000CA140000}"/>
    <cellStyle name="Calculation 2 2 6 2 33" xfId="31013" xr:uid="{00000000-0005-0000-0000-0000CB140000}"/>
    <cellStyle name="Calculation 2 2 6 2 34" xfId="31507" xr:uid="{00000000-0005-0000-0000-0000CC140000}"/>
    <cellStyle name="Calculation 2 2 6 2 35" xfId="31847" xr:uid="{00000000-0005-0000-0000-0000CD140000}"/>
    <cellStyle name="Calculation 2 2 6 2 36" xfId="32069" xr:uid="{00000000-0005-0000-0000-0000CE140000}"/>
    <cellStyle name="Calculation 2 2 6 2 37" xfId="32410" xr:uid="{00000000-0005-0000-0000-0000CF140000}"/>
    <cellStyle name="Calculation 2 2 6 2 38" xfId="32751" xr:uid="{00000000-0005-0000-0000-0000D0140000}"/>
    <cellStyle name="Calculation 2 2 6 2 39" xfId="33289" xr:uid="{00000000-0005-0000-0000-0000D1140000}"/>
    <cellStyle name="Calculation 2 2 6 2 4" xfId="2397" xr:uid="{00000000-0005-0000-0000-0000D2140000}"/>
    <cellStyle name="Calculation 2 2 6 2 4 2" xfId="6649" xr:uid="{00000000-0005-0000-0000-0000D3140000}"/>
    <cellStyle name="Calculation 2 2 6 2 4 3" xfId="10898" xr:uid="{00000000-0005-0000-0000-0000D4140000}"/>
    <cellStyle name="Calculation 2 2 6 2 4 4" xfId="15147" xr:uid="{00000000-0005-0000-0000-0000D5140000}"/>
    <cellStyle name="Calculation 2 2 6 2 4 5" xfId="20065" xr:uid="{00000000-0005-0000-0000-0000D6140000}"/>
    <cellStyle name="Calculation 2 2 6 2 4 6" xfId="53815" xr:uid="{00000000-0005-0000-0000-0000D7140000}"/>
    <cellStyle name="Calculation 2 2 6 2 40" xfId="33661" xr:uid="{00000000-0005-0000-0000-0000D8140000}"/>
    <cellStyle name="Calculation 2 2 6 2 41" xfId="33104" xr:uid="{00000000-0005-0000-0000-0000D9140000}"/>
    <cellStyle name="Calculation 2 2 6 2 42" xfId="34454" xr:uid="{00000000-0005-0000-0000-0000DA140000}"/>
    <cellStyle name="Calculation 2 2 6 2 43" xfId="34800" xr:uid="{00000000-0005-0000-0000-0000DB140000}"/>
    <cellStyle name="Calculation 2 2 6 2 44" xfId="35146" xr:uid="{00000000-0005-0000-0000-0000DC140000}"/>
    <cellStyle name="Calculation 2 2 6 2 45" xfId="35493" xr:uid="{00000000-0005-0000-0000-0000DD140000}"/>
    <cellStyle name="Calculation 2 2 6 2 46" xfId="35840" xr:uid="{00000000-0005-0000-0000-0000DE140000}"/>
    <cellStyle name="Calculation 2 2 6 2 47" xfId="36186" xr:uid="{00000000-0005-0000-0000-0000DF140000}"/>
    <cellStyle name="Calculation 2 2 6 2 48" xfId="36532" xr:uid="{00000000-0005-0000-0000-0000E0140000}"/>
    <cellStyle name="Calculation 2 2 6 2 49" xfId="36878" xr:uid="{00000000-0005-0000-0000-0000E1140000}"/>
    <cellStyle name="Calculation 2 2 6 2 5" xfId="2546" xr:uid="{00000000-0005-0000-0000-0000E2140000}"/>
    <cellStyle name="Calculation 2 2 6 2 5 2" xfId="6798" xr:uid="{00000000-0005-0000-0000-0000E3140000}"/>
    <cellStyle name="Calculation 2 2 6 2 5 3" xfId="11047" xr:uid="{00000000-0005-0000-0000-0000E4140000}"/>
    <cellStyle name="Calculation 2 2 6 2 5 4" xfId="15296" xr:uid="{00000000-0005-0000-0000-0000E5140000}"/>
    <cellStyle name="Calculation 2 2 6 2 5 5" xfId="20411" xr:uid="{00000000-0005-0000-0000-0000E6140000}"/>
    <cellStyle name="Calculation 2 2 6 2 5 6" xfId="53921" xr:uid="{00000000-0005-0000-0000-0000E7140000}"/>
    <cellStyle name="Calculation 2 2 6 2 50" xfId="37224" xr:uid="{00000000-0005-0000-0000-0000E8140000}"/>
    <cellStyle name="Calculation 2 2 6 2 51" xfId="37570" xr:uid="{00000000-0005-0000-0000-0000E9140000}"/>
    <cellStyle name="Calculation 2 2 6 2 52" xfId="37845" xr:uid="{00000000-0005-0000-0000-0000EA140000}"/>
    <cellStyle name="Calculation 2 2 6 2 53" xfId="38192" xr:uid="{00000000-0005-0000-0000-0000EB140000}"/>
    <cellStyle name="Calculation 2 2 6 2 54" xfId="38538" xr:uid="{00000000-0005-0000-0000-0000EC140000}"/>
    <cellStyle name="Calculation 2 2 6 2 55" xfId="38884" xr:uid="{00000000-0005-0000-0000-0000ED140000}"/>
    <cellStyle name="Calculation 2 2 6 2 56" xfId="39230" xr:uid="{00000000-0005-0000-0000-0000EE140000}"/>
    <cellStyle name="Calculation 2 2 6 2 57" xfId="39669" xr:uid="{00000000-0005-0000-0000-0000EF140000}"/>
    <cellStyle name="Calculation 2 2 6 2 58" xfId="39878" xr:uid="{00000000-0005-0000-0000-0000F0140000}"/>
    <cellStyle name="Calculation 2 2 6 2 59" xfId="40058" xr:uid="{00000000-0005-0000-0000-0000F1140000}"/>
    <cellStyle name="Calculation 2 2 6 2 6" xfId="2696" xr:uid="{00000000-0005-0000-0000-0000F2140000}"/>
    <cellStyle name="Calculation 2 2 6 2 6 2" xfId="6948" xr:uid="{00000000-0005-0000-0000-0000F3140000}"/>
    <cellStyle name="Calculation 2 2 6 2 6 3" xfId="11197" xr:uid="{00000000-0005-0000-0000-0000F4140000}"/>
    <cellStyle name="Calculation 2 2 6 2 6 4" xfId="15446" xr:uid="{00000000-0005-0000-0000-0000F5140000}"/>
    <cellStyle name="Calculation 2 2 6 2 6 5" xfId="18788" xr:uid="{00000000-0005-0000-0000-0000F6140000}"/>
    <cellStyle name="Calculation 2 2 6 2 6 6" xfId="54071" xr:uid="{00000000-0005-0000-0000-0000F7140000}"/>
    <cellStyle name="Calculation 2 2 6 2 60" xfId="40399" xr:uid="{00000000-0005-0000-0000-0000F8140000}"/>
    <cellStyle name="Calculation 2 2 6 2 61" xfId="40637" xr:uid="{00000000-0005-0000-0000-0000F9140000}"/>
    <cellStyle name="Calculation 2 2 6 2 62" xfId="40763" xr:uid="{00000000-0005-0000-0000-0000FA140000}"/>
    <cellStyle name="Calculation 2 2 6 2 63" xfId="41637" xr:uid="{00000000-0005-0000-0000-0000FB140000}"/>
    <cellStyle name="Calculation 2 2 6 2 64" xfId="41966" xr:uid="{00000000-0005-0000-0000-0000FC140000}"/>
    <cellStyle name="Calculation 2 2 6 2 65" xfId="42312" xr:uid="{00000000-0005-0000-0000-0000FD140000}"/>
    <cellStyle name="Calculation 2 2 6 2 66" xfId="41024" xr:uid="{00000000-0005-0000-0000-0000FE140000}"/>
    <cellStyle name="Calculation 2 2 6 2 67" xfId="42893" xr:uid="{00000000-0005-0000-0000-0000FF140000}"/>
    <cellStyle name="Calculation 2 2 6 2 68" xfId="43234" xr:uid="{00000000-0005-0000-0000-000000150000}"/>
    <cellStyle name="Calculation 2 2 6 2 69" xfId="43575" xr:uid="{00000000-0005-0000-0000-000001150000}"/>
    <cellStyle name="Calculation 2 2 6 2 7" xfId="2851" xr:uid="{00000000-0005-0000-0000-000002150000}"/>
    <cellStyle name="Calculation 2 2 6 2 7 2" xfId="7103" xr:uid="{00000000-0005-0000-0000-000003150000}"/>
    <cellStyle name="Calculation 2 2 6 2 7 3" xfId="11352" xr:uid="{00000000-0005-0000-0000-000004150000}"/>
    <cellStyle name="Calculation 2 2 6 2 7 4" xfId="15601" xr:uid="{00000000-0005-0000-0000-000005150000}"/>
    <cellStyle name="Calculation 2 2 6 2 7 5" xfId="21104" xr:uid="{00000000-0005-0000-0000-000006150000}"/>
    <cellStyle name="Calculation 2 2 6 2 7 6" xfId="53277" xr:uid="{00000000-0005-0000-0000-000007150000}"/>
    <cellStyle name="Calculation 2 2 6 2 70" xfId="44106" xr:uid="{00000000-0005-0000-0000-000008150000}"/>
    <cellStyle name="Calculation 2 2 6 2 71" xfId="44461" xr:uid="{00000000-0005-0000-0000-000009150000}"/>
    <cellStyle name="Calculation 2 2 6 2 72" xfId="44774" xr:uid="{00000000-0005-0000-0000-00000A150000}"/>
    <cellStyle name="Calculation 2 2 6 2 73" xfId="45200" xr:uid="{00000000-0005-0000-0000-00000B150000}"/>
    <cellStyle name="Calculation 2 2 6 2 74" xfId="45807" xr:uid="{00000000-0005-0000-0000-00000C150000}"/>
    <cellStyle name="Calculation 2 2 6 2 75" xfId="46153" xr:uid="{00000000-0005-0000-0000-00000D150000}"/>
    <cellStyle name="Calculation 2 2 6 2 76" xfId="45532" xr:uid="{00000000-0005-0000-0000-00000E150000}"/>
    <cellStyle name="Calculation 2 2 6 2 77" xfId="46976" xr:uid="{00000000-0005-0000-0000-00000F150000}"/>
    <cellStyle name="Calculation 2 2 6 2 78" xfId="47321" xr:uid="{00000000-0005-0000-0000-000010150000}"/>
    <cellStyle name="Calculation 2 2 6 2 79" xfId="45641" xr:uid="{00000000-0005-0000-0000-000011150000}"/>
    <cellStyle name="Calculation 2 2 6 2 8" xfId="3001" xr:uid="{00000000-0005-0000-0000-000012150000}"/>
    <cellStyle name="Calculation 2 2 6 2 8 2" xfId="7253" xr:uid="{00000000-0005-0000-0000-000013150000}"/>
    <cellStyle name="Calculation 2 2 6 2 8 3" xfId="11502" xr:uid="{00000000-0005-0000-0000-000014150000}"/>
    <cellStyle name="Calculation 2 2 6 2 8 4" xfId="15751" xr:uid="{00000000-0005-0000-0000-000015150000}"/>
    <cellStyle name="Calculation 2 2 6 2 8 5" xfId="21546" xr:uid="{00000000-0005-0000-0000-000016150000}"/>
    <cellStyle name="Calculation 2 2 6 2 8 6" xfId="54292" xr:uid="{00000000-0005-0000-0000-000017150000}"/>
    <cellStyle name="Calculation 2 2 6 2 80" xfId="48082" xr:uid="{00000000-0005-0000-0000-000018150000}"/>
    <cellStyle name="Calculation 2 2 6 2 81" xfId="48541" xr:uid="{00000000-0005-0000-0000-000019150000}"/>
    <cellStyle name="Calculation 2 2 6 2 82" xfId="48935" xr:uid="{00000000-0005-0000-0000-00001A150000}"/>
    <cellStyle name="Calculation 2 2 6 2 83" xfId="49492" xr:uid="{00000000-0005-0000-0000-00001B150000}"/>
    <cellStyle name="Calculation 2 2 6 2 84" xfId="49787" xr:uid="{00000000-0005-0000-0000-00001C150000}"/>
    <cellStyle name="Calculation 2 2 6 2 85" xfId="49948" xr:uid="{00000000-0005-0000-0000-00001D150000}"/>
    <cellStyle name="Calculation 2 2 6 2 86" xfId="50098" xr:uid="{00000000-0005-0000-0000-00001E150000}"/>
    <cellStyle name="Calculation 2 2 6 2 87" xfId="50247" xr:uid="{00000000-0005-0000-0000-00001F150000}"/>
    <cellStyle name="Calculation 2 2 6 2 88" xfId="50397" xr:uid="{00000000-0005-0000-0000-000020150000}"/>
    <cellStyle name="Calculation 2 2 6 2 89" xfId="50546" xr:uid="{00000000-0005-0000-0000-000021150000}"/>
    <cellStyle name="Calculation 2 2 6 2 9" xfId="3151" xr:uid="{00000000-0005-0000-0000-000022150000}"/>
    <cellStyle name="Calculation 2 2 6 2 9 2" xfId="7403" xr:uid="{00000000-0005-0000-0000-000023150000}"/>
    <cellStyle name="Calculation 2 2 6 2 9 3" xfId="11652" xr:uid="{00000000-0005-0000-0000-000024150000}"/>
    <cellStyle name="Calculation 2 2 6 2 9 4" xfId="15901" xr:uid="{00000000-0005-0000-0000-000025150000}"/>
    <cellStyle name="Calculation 2 2 6 2 9 5" xfId="21907" xr:uid="{00000000-0005-0000-0000-000026150000}"/>
    <cellStyle name="Calculation 2 2 6 2 9 6" xfId="54442" xr:uid="{00000000-0005-0000-0000-000027150000}"/>
    <cellStyle name="Calculation 2 2 6 2 90" xfId="50695" xr:uid="{00000000-0005-0000-0000-000028150000}"/>
    <cellStyle name="Calculation 2 2 6 2 91" xfId="50845" xr:uid="{00000000-0005-0000-0000-000029150000}"/>
    <cellStyle name="Calculation 2 2 6 2 92" xfId="50994" xr:uid="{00000000-0005-0000-0000-00002A150000}"/>
    <cellStyle name="Calculation 2 2 6 2 93" xfId="51159" xr:uid="{00000000-0005-0000-0000-00002B150000}"/>
    <cellStyle name="Calculation 2 2 6 2 94" xfId="51315" xr:uid="{00000000-0005-0000-0000-00002C150000}"/>
    <cellStyle name="Calculation 2 2 6 2 95" xfId="51465" xr:uid="{00000000-0005-0000-0000-00002D150000}"/>
    <cellStyle name="Calculation 2 2 6 2 96" xfId="51615" xr:uid="{00000000-0005-0000-0000-00002E150000}"/>
    <cellStyle name="Calculation 2 2 6 2 97" xfId="51765" xr:uid="{00000000-0005-0000-0000-00002F150000}"/>
    <cellStyle name="Calculation 2 2 6 2 98" xfId="51920" xr:uid="{00000000-0005-0000-0000-000030150000}"/>
    <cellStyle name="Calculation 2 2 6 2 99" xfId="52075" xr:uid="{00000000-0005-0000-0000-000031150000}"/>
    <cellStyle name="Calculation 2 2 6 20" xfId="3246" xr:uid="{00000000-0005-0000-0000-000032150000}"/>
    <cellStyle name="Calculation 2 2 6 20 2" xfId="7498" xr:uid="{00000000-0005-0000-0000-000033150000}"/>
    <cellStyle name="Calculation 2 2 6 20 3" xfId="11747" xr:uid="{00000000-0005-0000-0000-000034150000}"/>
    <cellStyle name="Calculation 2 2 6 20 4" xfId="15996" xr:uid="{00000000-0005-0000-0000-000035150000}"/>
    <cellStyle name="Calculation 2 2 6 20 5" xfId="23850" xr:uid="{00000000-0005-0000-0000-000036150000}"/>
    <cellStyle name="Calculation 2 2 6 20 6" xfId="55818" xr:uid="{00000000-0005-0000-0000-000037150000}"/>
    <cellStyle name="Calculation 2 2 6 21" xfId="3395" xr:uid="{00000000-0005-0000-0000-000038150000}"/>
    <cellStyle name="Calculation 2 2 6 21 2" xfId="7647" xr:uid="{00000000-0005-0000-0000-000039150000}"/>
    <cellStyle name="Calculation 2 2 6 21 3" xfId="11896" xr:uid="{00000000-0005-0000-0000-00003A150000}"/>
    <cellStyle name="Calculation 2 2 6 21 4" xfId="16145" xr:uid="{00000000-0005-0000-0000-00003B150000}"/>
    <cellStyle name="Calculation 2 2 6 21 5" xfId="24200" xr:uid="{00000000-0005-0000-0000-00003C150000}"/>
    <cellStyle name="Calculation 2 2 6 21 6" xfId="55970" xr:uid="{00000000-0005-0000-0000-00003D150000}"/>
    <cellStyle name="Calculation 2 2 6 22" xfId="3545" xr:uid="{00000000-0005-0000-0000-00003E150000}"/>
    <cellStyle name="Calculation 2 2 6 22 2" xfId="7797" xr:uid="{00000000-0005-0000-0000-00003F150000}"/>
    <cellStyle name="Calculation 2 2 6 22 3" xfId="12046" xr:uid="{00000000-0005-0000-0000-000040150000}"/>
    <cellStyle name="Calculation 2 2 6 22 4" xfId="16295" xr:uid="{00000000-0005-0000-0000-000041150000}"/>
    <cellStyle name="Calculation 2 2 6 22 5" xfId="24546" xr:uid="{00000000-0005-0000-0000-000042150000}"/>
    <cellStyle name="Calculation 2 2 6 22 6" xfId="56122" xr:uid="{00000000-0005-0000-0000-000043150000}"/>
    <cellStyle name="Calculation 2 2 6 23" xfId="3695" xr:uid="{00000000-0005-0000-0000-000044150000}"/>
    <cellStyle name="Calculation 2 2 6 23 2" xfId="7947" xr:uid="{00000000-0005-0000-0000-000045150000}"/>
    <cellStyle name="Calculation 2 2 6 23 3" xfId="12196" xr:uid="{00000000-0005-0000-0000-000046150000}"/>
    <cellStyle name="Calculation 2 2 6 23 4" xfId="16445" xr:uid="{00000000-0005-0000-0000-000047150000}"/>
    <cellStyle name="Calculation 2 2 6 23 5" xfId="24821" xr:uid="{00000000-0005-0000-0000-000048150000}"/>
    <cellStyle name="Calculation 2 2 6 23 6" xfId="56271" xr:uid="{00000000-0005-0000-0000-000049150000}"/>
    <cellStyle name="Calculation 2 2 6 24" xfId="3844" xr:uid="{00000000-0005-0000-0000-00004A150000}"/>
    <cellStyle name="Calculation 2 2 6 24 2" xfId="8096" xr:uid="{00000000-0005-0000-0000-00004B150000}"/>
    <cellStyle name="Calculation 2 2 6 24 3" xfId="12345" xr:uid="{00000000-0005-0000-0000-00004C150000}"/>
    <cellStyle name="Calculation 2 2 6 24 4" xfId="16594" xr:uid="{00000000-0005-0000-0000-00004D150000}"/>
    <cellStyle name="Calculation 2 2 6 24 5" xfId="21971" xr:uid="{00000000-0005-0000-0000-00004E150000}"/>
    <cellStyle name="Calculation 2 2 6 24 6" xfId="56427" xr:uid="{00000000-0005-0000-0000-00004F150000}"/>
    <cellStyle name="Calculation 2 2 6 25" xfId="3993" xr:uid="{00000000-0005-0000-0000-000050150000}"/>
    <cellStyle name="Calculation 2 2 6 25 2" xfId="8245" xr:uid="{00000000-0005-0000-0000-000051150000}"/>
    <cellStyle name="Calculation 2 2 6 25 3" xfId="12494" xr:uid="{00000000-0005-0000-0000-000052150000}"/>
    <cellStyle name="Calculation 2 2 6 25 4" xfId="16743" xr:uid="{00000000-0005-0000-0000-000053150000}"/>
    <cellStyle name="Calculation 2 2 6 25 5" xfId="25507" xr:uid="{00000000-0005-0000-0000-000054150000}"/>
    <cellStyle name="Calculation 2 2 6 25 6" xfId="56577" xr:uid="{00000000-0005-0000-0000-000055150000}"/>
    <cellStyle name="Calculation 2 2 6 26" xfId="4193" xr:uid="{00000000-0005-0000-0000-000056150000}"/>
    <cellStyle name="Calculation 2 2 6 26 2" xfId="8445" xr:uid="{00000000-0005-0000-0000-000057150000}"/>
    <cellStyle name="Calculation 2 2 6 26 3" xfId="12694" xr:uid="{00000000-0005-0000-0000-000058150000}"/>
    <cellStyle name="Calculation 2 2 6 26 4" xfId="16943" xr:uid="{00000000-0005-0000-0000-000059150000}"/>
    <cellStyle name="Calculation 2 2 6 26 5" xfId="25853" xr:uid="{00000000-0005-0000-0000-00005A150000}"/>
    <cellStyle name="Calculation 2 2 6 26 6" xfId="56624" xr:uid="{00000000-0005-0000-0000-00005B150000}"/>
    <cellStyle name="Calculation 2 2 6 27" xfId="4344" xr:uid="{00000000-0005-0000-0000-00005C150000}"/>
    <cellStyle name="Calculation 2 2 6 27 2" xfId="8596" xr:uid="{00000000-0005-0000-0000-00005D150000}"/>
    <cellStyle name="Calculation 2 2 6 27 3" xfId="12845" xr:uid="{00000000-0005-0000-0000-00005E150000}"/>
    <cellStyle name="Calculation 2 2 6 27 4" xfId="17094" xr:uid="{00000000-0005-0000-0000-00005F150000}"/>
    <cellStyle name="Calculation 2 2 6 27 5" xfId="26199" xr:uid="{00000000-0005-0000-0000-000060150000}"/>
    <cellStyle name="Calculation 2 2 6 27 6" xfId="56678" xr:uid="{00000000-0005-0000-0000-000061150000}"/>
    <cellStyle name="Calculation 2 2 6 28" xfId="4561" xr:uid="{00000000-0005-0000-0000-000062150000}"/>
    <cellStyle name="Calculation 2 2 6 28 2" xfId="8813" xr:uid="{00000000-0005-0000-0000-000063150000}"/>
    <cellStyle name="Calculation 2 2 6 28 3" xfId="13062" xr:uid="{00000000-0005-0000-0000-000064150000}"/>
    <cellStyle name="Calculation 2 2 6 28 4" xfId="17311" xr:uid="{00000000-0005-0000-0000-000065150000}"/>
    <cellStyle name="Calculation 2 2 6 28 5" xfId="26544" xr:uid="{00000000-0005-0000-0000-000066150000}"/>
    <cellStyle name="Calculation 2 2 6 28 6" xfId="56837" xr:uid="{00000000-0005-0000-0000-000067150000}"/>
    <cellStyle name="Calculation 2 2 6 29" xfId="4716" xr:uid="{00000000-0005-0000-0000-000068150000}"/>
    <cellStyle name="Calculation 2 2 6 29 2" xfId="8968" xr:uid="{00000000-0005-0000-0000-000069150000}"/>
    <cellStyle name="Calculation 2 2 6 29 3" xfId="13217" xr:uid="{00000000-0005-0000-0000-00006A150000}"/>
    <cellStyle name="Calculation 2 2 6 29 4" xfId="17466" xr:uid="{00000000-0005-0000-0000-00006B150000}"/>
    <cellStyle name="Calculation 2 2 6 29 5" xfId="25256" xr:uid="{00000000-0005-0000-0000-00006C150000}"/>
    <cellStyle name="Calculation 2 2 6 29 6" xfId="56987" xr:uid="{00000000-0005-0000-0000-00006D150000}"/>
    <cellStyle name="Calculation 2 2 6 3" xfId="1688" xr:uid="{00000000-0005-0000-0000-00006E150000}"/>
    <cellStyle name="Calculation 2 2 6 3 10" xfId="3348" xr:uid="{00000000-0005-0000-0000-00006F150000}"/>
    <cellStyle name="Calculation 2 2 6 3 10 2" xfId="7600" xr:uid="{00000000-0005-0000-0000-000070150000}"/>
    <cellStyle name="Calculation 2 2 6 3 10 3" xfId="11849" xr:uid="{00000000-0005-0000-0000-000071150000}"/>
    <cellStyle name="Calculation 2 2 6 3 10 4" xfId="16098" xr:uid="{00000000-0005-0000-0000-000072150000}"/>
    <cellStyle name="Calculation 2 2 6 3 10 5" xfId="22287" xr:uid="{00000000-0005-0000-0000-000073150000}"/>
    <cellStyle name="Calculation 2 2 6 3 10 6" xfId="54640" xr:uid="{00000000-0005-0000-0000-000074150000}"/>
    <cellStyle name="Calculation 2 2 6 3 100" xfId="52273" xr:uid="{00000000-0005-0000-0000-000075150000}"/>
    <cellStyle name="Calculation 2 2 6 3 101" xfId="52526" xr:uid="{00000000-0005-0000-0000-000076150000}"/>
    <cellStyle name="Calculation 2 2 6 3 102" xfId="52676" xr:uid="{00000000-0005-0000-0000-000077150000}"/>
    <cellStyle name="Calculation 2 2 6 3 103" xfId="52825" xr:uid="{00000000-0005-0000-0000-000078150000}"/>
    <cellStyle name="Calculation 2 2 6 3 104" xfId="52975" xr:uid="{00000000-0005-0000-0000-000079150000}"/>
    <cellStyle name="Calculation 2 2 6 3 105" xfId="53437" xr:uid="{00000000-0005-0000-0000-00007A150000}"/>
    <cellStyle name="Calculation 2 2 6 3 11" xfId="3497" xr:uid="{00000000-0005-0000-0000-00007B150000}"/>
    <cellStyle name="Calculation 2 2 6 3 11 2" xfId="7749" xr:uid="{00000000-0005-0000-0000-00007C150000}"/>
    <cellStyle name="Calculation 2 2 6 3 11 3" xfId="11998" xr:uid="{00000000-0005-0000-0000-00007D150000}"/>
    <cellStyle name="Calculation 2 2 6 3 11 4" xfId="16247" xr:uid="{00000000-0005-0000-0000-00007E150000}"/>
    <cellStyle name="Calculation 2 2 6 3 11 5" xfId="22633" xr:uid="{00000000-0005-0000-0000-00007F150000}"/>
    <cellStyle name="Calculation 2 2 6 3 11 6" xfId="54789" xr:uid="{00000000-0005-0000-0000-000080150000}"/>
    <cellStyle name="Calculation 2 2 6 3 12" xfId="3647" xr:uid="{00000000-0005-0000-0000-000081150000}"/>
    <cellStyle name="Calculation 2 2 6 3 12 2" xfId="7899" xr:uid="{00000000-0005-0000-0000-000082150000}"/>
    <cellStyle name="Calculation 2 2 6 3 12 3" xfId="12148" xr:uid="{00000000-0005-0000-0000-000083150000}"/>
    <cellStyle name="Calculation 2 2 6 3 12 4" xfId="16397" xr:uid="{00000000-0005-0000-0000-000084150000}"/>
    <cellStyle name="Calculation 2 2 6 3 12 5" xfId="22979" xr:uid="{00000000-0005-0000-0000-000085150000}"/>
    <cellStyle name="Calculation 2 2 6 3 12 6" xfId="54944" xr:uid="{00000000-0005-0000-0000-000086150000}"/>
    <cellStyle name="Calculation 2 2 6 3 13" xfId="3797" xr:uid="{00000000-0005-0000-0000-000087150000}"/>
    <cellStyle name="Calculation 2 2 6 3 13 2" xfId="8049" xr:uid="{00000000-0005-0000-0000-000088150000}"/>
    <cellStyle name="Calculation 2 2 6 3 13 3" xfId="12298" xr:uid="{00000000-0005-0000-0000-000089150000}"/>
    <cellStyle name="Calculation 2 2 6 3 13 4" xfId="16547" xr:uid="{00000000-0005-0000-0000-00008A150000}"/>
    <cellStyle name="Calculation 2 2 6 3 13 5" xfId="23326" xr:uid="{00000000-0005-0000-0000-00008B150000}"/>
    <cellStyle name="Calculation 2 2 6 3 13 6" xfId="55099" xr:uid="{00000000-0005-0000-0000-00008C150000}"/>
    <cellStyle name="Calculation 2 2 6 3 14" xfId="3946" xr:uid="{00000000-0005-0000-0000-00008D150000}"/>
    <cellStyle name="Calculation 2 2 6 3 14 2" xfId="8198" xr:uid="{00000000-0005-0000-0000-00008E150000}"/>
    <cellStyle name="Calculation 2 2 6 3 14 3" xfId="12447" xr:uid="{00000000-0005-0000-0000-00008F150000}"/>
    <cellStyle name="Calculation 2 2 6 3 14 4" xfId="16696" xr:uid="{00000000-0005-0000-0000-000090150000}"/>
    <cellStyle name="Calculation 2 2 6 3 14 5" xfId="23601" xr:uid="{00000000-0005-0000-0000-000091150000}"/>
    <cellStyle name="Calculation 2 2 6 3 14 6" xfId="55250" xr:uid="{00000000-0005-0000-0000-000092150000}"/>
    <cellStyle name="Calculation 2 2 6 3 15" xfId="4095" xr:uid="{00000000-0005-0000-0000-000093150000}"/>
    <cellStyle name="Calculation 2 2 6 3 15 2" xfId="8347" xr:uid="{00000000-0005-0000-0000-000094150000}"/>
    <cellStyle name="Calculation 2 2 6 3 15 3" xfId="12596" xr:uid="{00000000-0005-0000-0000-000095150000}"/>
    <cellStyle name="Calculation 2 2 6 3 15 4" xfId="16845" xr:uid="{00000000-0005-0000-0000-000096150000}"/>
    <cellStyle name="Calculation 2 2 6 3 15 5" xfId="23947" xr:uid="{00000000-0005-0000-0000-000097150000}"/>
    <cellStyle name="Calculation 2 2 6 3 15 6" xfId="55399" xr:uid="{00000000-0005-0000-0000-000098150000}"/>
    <cellStyle name="Calculation 2 2 6 3 16" xfId="4295" xr:uid="{00000000-0005-0000-0000-000099150000}"/>
    <cellStyle name="Calculation 2 2 6 3 16 2" xfId="8547" xr:uid="{00000000-0005-0000-0000-00009A150000}"/>
    <cellStyle name="Calculation 2 2 6 3 16 3" xfId="12796" xr:uid="{00000000-0005-0000-0000-00009B150000}"/>
    <cellStyle name="Calculation 2 2 6 3 16 4" xfId="17045" xr:uid="{00000000-0005-0000-0000-00009C150000}"/>
    <cellStyle name="Calculation 2 2 6 3 16 5" xfId="24297" xr:uid="{00000000-0005-0000-0000-00009D150000}"/>
    <cellStyle name="Calculation 2 2 6 3 16 6" xfId="55549" xr:uid="{00000000-0005-0000-0000-00009E150000}"/>
    <cellStyle name="Calculation 2 2 6 3 17" xfId="4446" xr:uid="{00000000-0005-0000-0000-00009F150000}"/>
    <cellStyle name="Calculation 2 2 6 3 17 2" xfId="8698" xr:uid="{00000000-0005-0000-0000-0000A0150000}"/>
    <cellStyle name="Calculation 2 2 6 3 17 3" xfId="12947" xr:uid="{00000000-0005-0000-0000-0000A1150000}"/>
    <cellStyle name="Calculation 2 2 6 3 17 4" xfId="17196" xr:uid="{00000000-0005-0000-0000-0000A2150000}"/>
    <cellStyle name="Calculation 2 2 6 3 17 5" xfId="24643" xr:uid="{00000000-0005-0000-0000-0000A3150000}"/>
    <cellStyle name="Calculation 2 2 6 3 17 6" xfId="55698" xr:uid="{00000000-0005-0000-0000-0000A4150000}"/>
    <cellStyle name="Calculation 2 2 6 3 18" xfId="4549" xr:uid="{00000000-0005-0000-0000-0000A5150000}"/>
    <cellStyle name="Calculation 2 2 6 3 18 2" xfId="8801" xr:uid="{00000000-0005-0000-0000-0000A6150000}"/>
    <cellStyle name="Calculation 2 2 6 3 18 3" xfId="13050" xr:uid="{00000000-0005-0000-0000-0000A7150000}"/>
    <cellStyle name="Calculation 2 2 6 3 18 4" xfId="17299" xr:uid="{00000000-0005-0000-0000-0000A8150000}"/>
    <cellStyle name="Calculation 2 2 6 3 18 5" xfId="24918" xr:uid="{00000000-0005-0000-0000-0000A9150000}"/>
    <cellStyle name="Calculation 2 2 6 3 18 6" xfId="55920" xr:uid="{00000000-0005-0000-0000-0000AA150000}"/>
    <cellStyle name="Calculation 2 2 6 3 19" xfId="4663" xr:uid="{00000000-0005-0000-0000-0000AB150000}"/>
    <cellStyle name="Calculation 2 2 6 3 19 2" xfId="8915" xr:uid="{00000000-0005-0000-0000-0000AC150000}"/>
    <cellStyle name="Calculation 2 2 6 3 19 3" xfId="13164" xr:uid="{00000000-0005-0000-0000-0000AD150000}"/>
    <cellStyle name="Calculation 2 2 6 3 19 4" xfId="17413" xr:uid="{00000000-0005-0000-0000-0000AE150000}"/>
    <cellStyle name="Calculation 2 2 6 3 19 5" xfId="21840" xr:uid="{00000000-0005-0000-0000-0000AF150000}"/>
    <cellStyle name="Calculation 2 2 6 3 19 6" xfId="56072" xr:uid="{00000000-0005-0000-0000-0000B0150000}"/>
    <cellStyle name="Calculation 2 2 6 3 2" xfId="2143" xr:uid="{00000000-0005-0000-0000-0000B1150000}"/>
    <cellStyle name="Calculation 2 2 6 3 2 2" xfId="6395" xr:uid="{00000000-0005-0000-0000-0000B2150000}"/>
    <cellStyle name="Calculation 2 2 6 3 2 3" xfId="10644" xr:uid="{00000000-0005-0000-0000-0000B3150000}"/>
    <cellStyle name="Calculation 2 2 6 3 2 4" xfId="14893" xr:uid="{00000000-0005-0000-0000-0000B4150000}"/>
    <cellStyle name="Calculation 2 2 6 3 2 5" xfId="19324" xr:uid="{00000000-0005-0000-0000-0000B5150000}"/>
    <cellStyle name="Calculation 2 2 6 3 2 6" xfId="53592" xr:uid="{00000000-0005-0000-0000-0000B6150000}"/>
    <cellStyle name="Calculation 2 2 6 3 20" xfId="4818" xr:uid="{00000000-0005-0000-0000-0000B7150000}"/>
    <cellStyle name="Calculation 2 2 6 3 20 2" xfId="9070" xr:uid="{00000000-0005-0000-0000-0000B8150000}"/>
    <cellStyle name="Calculation 2 2 6 3 20 3" xfId="13319" xr:uid="{00000000-0005-0000-0000-0000B9150000}"/>
    <cellStyle name="Calculation 2 2 6 3 20 4" xfId="17568" xr:uid="{00000000-0005-0000-0000-0000BA150000}"/>
    <cellStyle name="Calculation 2 2 6 3 20 5" xfId="25604" xr:uid="{00000000-0005-0000-0000-0000BB150000}"/>
    <cellStyle name="Calculation 2 2 6 3 20 6" xfId="56224" xr:uid="{00000000-0005-0000-0000-0000BC150000}"/>
    <cellStyle name="Calculation 2 2 6 3 21" xfId="4968" xr:uid="{00000000-0005-0000-0000-0000BD150000}"/>
    <cellStyle name="Calculation 2 2 6 3 21 2" xfId="9220" xr:uid="{00000000-0005-0000-0000-0000BE150000}"/>
    <cellStyle name="Calculation 2 2 6 3 21 3" xfId="13469" xr:uid="{00000000-0005-0000-0000-0000BF150000}"/>
    <cellStyle name="Calculation 2 2 6 3 21 4" xfId="17718" xr:uid="{00000000-0005-0000-0000-0000C0150000}"/>
    <cellStyle name="Calculation 2 2 6 3 21 5" xfId="25950" xr:uid="{00000000-0005-0000-0000-0000C1150000}"/>
    <cellStyle name="Calculation 2 2 6 3 21 6" xfId="56373" xr:uid="{00000000-0005-0000-0000-0000C2150000}"/>
    <cellStyle name="Calculation 2 2 6 3 22" xfId="5160" xr:uid="{00000000-0005-0000-0000-0000C3150000}"/>
    <cellStyle name="Calculation 2 2 6 3 22 2" xfId="9412" xr:uid="{00000000-0005-0000-0000-0000C4150000}"/>
    <cellStyle name="Calculation 2 2 6 3 22 3" xfId="13661" xr:uid="{00000000-0005-0000-0000-0000C5150000}"/>
    <cellStyle name="Calculation 2 2 6 3 22 4" xfId="17910" xr:uid="{00000000-0005-0000-0000-0000C6150000}"/>
    <cellStyle name="Calculation 2 2 6 3 22 5" xfId="26296" xr:uid="{00000000-0005-0000-0000-0000C7150000}"/>
    <cellStyle name="Calculation 2 2 6 3 22 6" xfId="56529" xr:uid="{00000000-0005-0000-0000-0000C8150000}"/>
    <cellStyle name="Calculation 2 2 6 3 23" xfId="5270" xr:uid="{00000000-0005-0000-0000-0000C9150000}"/>
    <cellStyle name="Calculation 2 2 6 3 23 2" xfId="9522" xr:uid="{00000000-0005-0000-0000-0000CA150000}"/>
    <cellStyle name="Calculation 2 2 6 3 23 3" xfId="13771" xr:uid="{00000000-0005-0000-0000-0000CB150000}"/>
    <cellStyle name="Calculation 2 2 6 3 23 4" xfId="18020" xr:uid="{00000000-0005-0000-0000-0000CC150000}"/>
    <cellStyle name="Calculation 2 2 6 3 23 5" xfId="26641" xr:uid="{00000000-0005-0000-0000-0000CD150000}"/>
    <cellStyle name="Calculation 2 2 6 3 23 6" xfId="56780" xr:uid="{00000000-0005-0000-0000-0000CE150000}"/>
    <cellStyle name="Calculation 2 2 6 3 24" xfId="5382" xr:uid="{00000000-0005-0000-0000-0000CF150000}"/>
    <cellStyle name="Calculation 2 2 6 3 24 2" xfId="9634" xr:uid="{00000000-0005-0000-0000-0000D0150000}"/>
    <cellStyle name="Calculation 2 2 6 3 24 3" xfId="13883" xr:uid="{00000000-0005-0000-0000-0000D1150000}"/>
    <cellStyle name="Calculation 2 2 6 3 24 4" xfId="18132" xr:uid="{00000000-0005-0000-0000-0000D2150000}"/>
    <cellStyle name="Calculation 2 2 6 3 24 5" xfId="26841" xr:uid="{00000000-0005-0000-0000-0000D3150000}"/>
    <cellStyle name="Calculation 2 2 6 3 24 6" xfId="56939" xr:uid="{00000000-0005-0000-0000-0000D4150000}"/>
    <cellStyle name="Calculation 2 2 6 3 25" xfId="5533" xr:uid="{00000000-0005-0000-0000-0000D5150000}"/>
    <cellStyle name="Calculation 2 2 6 3 25 2" xfId="9785" xr:uid="{00000000-0005-0000-0000-0000D6150000}"/>
    <cellStyle name="Calculation 2 2 6 3 25 3" xfId="14034" xr:uid="{00000000-0005-0000-0000-0000D7150000}"/>
    <cellStyle name="Calculation 2 2 6 3 25 4" xfId="18283" xr:uid="{00000000-0005-0000-0000-0000D8150000}"/>
    <cellStyle name="Calculation 2 2 6 3 25 5" xfId="25241" xr:uid="{00000000-0005-0000-0000-0000D9150000}"/>
    <cellStyle name="Calculation 2 2 6 3 25 6" xfId="57089" xr:uid="{00000000-0005-0000-0000-0000DA150000}"/>
    <cellStyle name="Calculation 2 2 6 3 26" xfId="5688" xr:uid="{00000000-0005-0000-0000-0000DB150000}"/>
    <cellStyle name="Calculation 2 2 6 3 26 2" xfId="9940" xr:uid="{00000000-0005-0000-0000-0000DC150000}"/>
    <cellStyle name="Calculation 2 2 6 3 26 3" xfId="14189" xr:uid="{00000000-0005-0000-0000-0000DD150000}"/>
    <cellStyle name="Calculation 2 2 6 3 26 4" xfId="18438" xr:uid="{00000000-0005-0000-0000-0000DE150000}"/>
    <cellStyle name="Calculation 2 2 6 3 26 5" xfId="27349" xr:uid="{00000000-0005-0000-0000-0000DF150000}"/>
    <cellStyle name="Calculation 2 2 6 3 26 6" xfId="57207" xr:uid="{00000000-0005-0000-0000-0000E0150000}"/>
    <cellStyle name="Calculation 2 2 6 3 27" xfId="5940" xr:uid="{00000000-0005-0000-0000-0000E1150000}"/>
    <cellStyle name="Calculation 2 2 6 3 27 2" xfId="27692" xr:uid="{00000000-0005-0000-0000-0000E2150000}"/>
    <cellStyle name="Calculation 2 2 6 3 27 3" xfId="57357" xr:uid="{00000000-0005-0000-0000-0000E3150000}"/>
    <cellStyle name="Calculation 2 2 6 3 28" xfId="10189" xr:uid="{00000000-0005-0000-0000-0000E4150000}"/>
    <cellStyle name="Calculation 2 2 6 3 28 2" xfId="28033" xr:uid="{00000000-0005-0000-0000-0000E5150000}"/>
    <cellStyle name="Calculation 2 2 6 3 28 3" xfId="57506" xr:uid="{00000000-0005-0000-0000-0000E6150000}"/>
    <cellStyle name="Calculation 2 2 6 3 29" xfId="14439" xr:uid="{00000000-0005-0000-0000-0000E7150000}"/>
    <cellStyle name="Calculation 2 2 6 3 29 2" xfId="28374" xr:uid="{00000000-0005-0000-0000-0000E8150000}"/>
    <cellStyle name="Calculation 2 2 6 3 29 3" xfId="57656" xr:uid="{00000000-0005-0000-0000-0000E9150000}"/>
    <cellStyle name="Calculation 2 2 6 3 3" xfId="2295" xr:uid="{00000000-0005-0000-0000-0000EA150000}"/>
    <cellStyle name="Calculation 2 2 6 3 3 2" xfId="6547" xr:uid="{00000000-0005-0000-0000-0000EB150000}"/>
    <cellStyle name="Calculation 2 2 6 3 3 3" xfId="10796" xr:uid="{00000000-0005-0000-0000-0000EC150000}"/>
    <cellStyle name="Calculation 2 2 6 3 3 4" xfId="15045" xr:uid="{00000000-0005-0000-0000-0000ED150000}"/>
    <cellStyle name="Calculation 2 2 6 3 3 5" xfId="19658" xr:uid="{00000000-0005-0000-0000-0000EE150000}"/>
    <cellStyle name="Calculation 2 2 6 3 3 6" xfId="53741" xr:uid="{00000000-0005-0000-0000-0000EF150000}"/>
    <cellStyle name="Calculation 2 2 6 3 30" xfId="18698" xr:uid="{00000000-0005-0000-0000-0000F0150000}"/>
    <cellStyle name="Calculation 2 2 6 3 30 2" xfId="28715" xr:uid="{00000000-0005-0000-0000-0000F1150000}"/>
    <cellStyle name="Calculation 2 2 6 3 31" xfId="29056" xr:uid="{00000000-0005-0000-0000-0000F2150000}"/>
    <cellStyle name="Calculation 2 2 6 3 32" xfId="29425" xr:uid="{00000000-0005-0000-0000-0000F3150000}"/>
    <cellStyle name="Calculation 2 2 6 3 33" xfId="30993" xr:uid="{00000000-0005-0000-0000-0000F4150000}"/>
    <cellStyle name="Calculation 2 2 6 3 34" xfId="31554" xr:uid="{00000000-0005-0000-0000-0000F5150000}"/>
    <cellStyle name="Calculation 2 2 6 3 35" xfId="31894" xr:uid="{00000000-0005-0000-0000-0000F6150000}"/>
    <cellStyle name="Calculation 2 2 6 3 36" xfId="32116" xr:uid="{00000000-0005-0000-0000-0000F7150000}"/>
    <cellStyle name="Calculation 2 2 6 3 37" xfId="32457" xr:uid="{00000000-0005-0000-0000-0000F8150000}"/>
    <cellStyle name="Calculation 2 2 6 3 38" xfId="32798" xr:uid="{00000000-0005-0000-0000-0000F9150000}"/>
    <cellStyle name="Calculation 2 2 6 3 39" xfId="33403" xr:uid="{00000000-0005-0000-0000-0000FA150000}"/>
    <cellStyle name="Calculation 2 2 6 3 4" xfId="2445" xr:uid="{00000000-0005-0000-0000-0000FB150000}"/>
    <cellStyle name="Calculation 2 2 6 3 4 2" xfId="6697" xr:uid="{00000000-0005-0000-0000-0000FC150000}"/>
    <cellStyle name="Calculation 2 2 6 3 4 3" xfId="10946" xr:uid="{00000000-0005-0000-0000-0000FD150000}"/>
    <cellStyle name="Calculation 2 2 6 3 4 4" xfId="15195" xr:uid="{00000000-0005-0000-0000-0000FE150000}"/>
    <cellStyle name="Calculation 2 2 6 3 4 5" xfId="20112" xr:uid="{00000000-0005-0000-0000-0000FF150000}"/>
    <cellStyle name="Calculation 2 2 6 3 4 6" xfId="53863" xr:uid="{00000000-0005-0000-0000-000000160000}"/>
    <cellStyle name="Calculation 2 2 6 3 40" xfId="33708" xr:uid="{00000000-0005-0000-0000-000001160000}"/>
    <cellStyle name="Calculation 2 2 6 3 41" xfId="33953" xr:uid="{00000000-0005-0000-0000-000002160000}"/>
    <cellStyle name="Calculation 2 2 6 3 42" xfId="34501" xr:uid="{00000000-0005-0000-0000-000003160000}"/>
    <cellStyle name="Calculation 2 2 6 3 43" xfId="34847" xr:uid="{00000000-0005-0000-0000-000004160000}"/>
    <cellStyle name="Calculation 2 2 6 3 44" xfId="35193" xr:uid="{00000000-0005-0000-0000-000005160000}"/>
    <cellStyle name="Calculation 2 2 6 3 45" xfId="35540" xr:uid="{00000000-0005-0000-0000-000006160000}"/>
    <cellStyle name="Calculation 2 2 6 3 46" xfId="35887" xr:uid="{00000000-0005-0000-0000-000007160000}"/>
    <cellStyle name="Calculation 2 2 6 3 47" xfId="36233" xr:uid="{00000000-0005-0000-0000-000008160000}"/>
    <cellStyle name="Calculation 2 2 6 3 48" xfId="36579" xr:uid="{00000000-0005-0000-0000-000009160000}"/>
    <cellStyle name="Calculation 2 2 6 3 49" xfId="36925" xr:uid="{00000000-0005-0000-0000-00000A160000}"/>
    <cellStyle name="Calculation 2 2 6 3 5" xfId="2594" xr:uid="{00000000-0005-0000-0000-00000B160000}"/>
    <cellStyle name="Calculation 2 2 6 3 5 2" xfId="6846" xr:uid="{00000000-0005-0000-0000-00000C160000}"/>
    <cellStyle name="Calculation 2 2 6 3 5 3" xfId="11095" xr:uid="{00000000-0005-0000-0000-00000D160000}"/>
    <cellStyle name="Calculation 2 2 6 3 5 4" xfId="15344" xr:uid="{00000000-0005-0000-0000-00000E160000}"/>
    <cellStyle name="Calculation 2 2 6 3 5 5" xfId="20458" xr:uid="{00000000-0005-0000-0000-00000F160000}"/>
    <cellStyle name="Calculation 2 2 6 3 5 6" xfId="53969" xr:uid="{00000000-0005-0000-0000-000010160000}"/>
    <cellStyle name="Calculation 2 2 6 3 50" xfId="37271" xr:uid="{00000000-0005-0000-0000-000011160000}"/>
    <cellStyle name="Calculation 2 2 6 3 51" xfId="37617" xr:uid="{00000000-0005-0000-0000-000012160000}"/>
    <cellStyle name="Calculation 2 2 6 3 52" xfId="37892" xr:uid="{00000000-0005-0000-0000-000013160000}"/>
    <cellStyle name="Calculation 2 2 6 3 53" xfId="38239" xr:uid="{00000000-0005-0000-0000-000014160000}"/>
    <cellStyle name="Calculation 2 2 6 3 54" xfId="38585" xr:uid="{00000000-0005-0000-0000-000015160000}"/>
    <cellStyle name="Calculation 2 2 6 3 55" xfId="38931" xr:uid="{00000000-0005-0000-0000-000016160000}"/>
    <cellStyle name="Calculation 2 2 6 3 56" xfId="39277" xr:uid="{00000000-0005-0000-0000-000017160000}"/>
    <cellStyle name="Calculation 2 2 6 3 57" xfId="34131" xr:uid="{00000000-0005-0000-0000-000018160000}"/>
    <cellStyle name="Calculation 2 2 6 3 58" xfId="39673" xr:uid="{00000000-0005-0000-0000-000019160000}"/>
    <cellStyle name="Calculation 2 2 6 3 59" xfId="40105" xr:uid="{00000000-0005-0000-0000-00001A160000}"/>
    <cellStyle name="Calculation 2 2 6 3 6" xfId="2744" xr:uid="{00000000-0005-0000-0000-00001B160000}"/>
    <cellStyle name="Calculation 2 2 6 3 6 2" xfId="6996" xr:uid="{00000000-0005-0000-0000-00001C160000}"/>
    <cellStyle name="Calculation 2 2 6 3 6 3" xfId="11245" xr:uid="{00000000-0005-0000-0000-00001D160000}"/>
    <cellStyle name="Calculation 2 2 6 3 6 4" xfId="15494" xr:uid="{00000000-0005-0000-0000-00001E160000}"/>
    <cellStyle name="Calculation 2 2 6 3 6 5" xfId="20683" xr:uid="{00000000-0005-0000-0000-00001F160000}"/>
    <cellStyle name="Calculation 2 2 6 3 6 6" xfId="54119" xr:uid="{00000000-0005-0000-0000-000020160000}"/>
    <cellStyle name="Calculation 2 2 6 3 60" xfId="40446" xr:uid="{00000000-0005-0000-0000-000021160000}"/>
    <cellStyle name="Calculation 2 2 6 3 61" xfId="40879" xr:uid="{00000000-0005-0000-0000-000022160000}"/>
    <cellStyle name="Calculation 2 2 6 3 62" xfId="40767" xr:uid="{00000000-0005-0000-0000-000023160000}"/>
    <cellStyle name="Calculation 2 2 6 3 63" xfId="41700" xr:uid="{00000000-0005-0000-0000-000024160000}"/>
    <cellStyle name="Calculation 2 2 6 3 64" xfId="42013" xr:uid="{00000000-0005-0000-0000-000025160000}"/>
    <cellStyle name="Calculation 2 2 6 3 65" xfId="42359" xr:uid="{00000000-0005-0000-0000-000026160000}"/>
    <cellStyle name="Calculation 2 2 6 3 66" xfId="42563" xr:uid="{00000000-0005-0000-0000-000027160000}"/>
    <cellStyle name="Calculation 2 2 6 3 67" xfId="42940" xr:uid="{00000000-0005-0000-0000-000028160000}"/>
    <cellStyle name="Calculation 2 2 6 3 68" xfId="43281" xr:uid="{00000000-0005-0000-0000-000029160000}"/>
    <cellStyle name="Calculation 2 2 6 3 69" xfId="43622" xr:uid="{00000000-0005-0000-0000-00002A160000}"/>
    <cellStyle name="Calculation 2 2 6 3 7" xfId="2899" xr:uid="{00000000-0005-0000-0000-00002B160000}"/>
    <cellStyle name="Calculation 2 2 6 3 7 2" xfId="7151" xr:uid="{00000000-0005-0000-0000-00002C160000}"/>
    <cellStyle name="Calculation 2 2 6 3 7 3" xfId="11400" xr:uid="{00000000-0005-0000-0000-00002D160000}"/>
    <cellStyle name="Calculation 2 2 6 3 7 4" xfId="15649" xr:uid="{00000000-0005-0000-0000-00002E160000}"/>
    <cellStyle name="Calculation 2 2 6 3 7 5" xfId="21151" xr:uid="{00000000-0005-0000-0000-00002F160000}"/>
    <cellStyle name="Calculation 2 2 6 3 7 6" xfId="54237" xr:uid="{00000000-0005-0000-0000-000030160000}"/>
    <cellStyle name="Calculation 2 2 6 3 70" xfId="44153" xr:uid="{00000000-0005-0000-0000-000031160000}"/>
    <cellStyle name="Calculation 2 2 6 3 71" xfId="44512" xr:uid="{00000000-0005-0000-0000-000032160000}"/>
    <cellStyle name="Calculation 2 2 6 3 72" xfId="44821" xr:uid="{00000000-0005-0000-0000-000033160000}"/>
    <cellStyle name="Calculation 2 2 6 3 73" xfId="43962" xr:uid="{00000000-0005-0000-0000-000034160000}"/>
    <cellStyle name="Calculation 2 2 6 3 74" xfId="45601" xr:uid="{00000000-0005-0000-0000-000035160000}"/>
    <cellStyle name="Calculation 2 2 6 3 75" xfId="46200" xr:uid="{00000000-0005-0000-0000-000036160000}"/>
    <cellStyle name="Calculation 2 2 6 3 76" xfId="46678" xr:uid="{00000000-0005-0000-0000-000037160000}"/>
    <cellStyle name="Calculation 2 2 6 3 77" xfId="47023" xr:uid="{00000000-0005-0000-0000-000038160000}"/>
    <cellStyle name="Calculation 2 2 6 3 78" xfId="47368" xr:uid="{00000000-0005-0000-0000-000039160000}"/>
    <cellStyle name="Calculation 2 2 6 3 79" xfId="47792" xr:uid="{00000000-0005-0000-0000-00003A160000}"/>
    <cellStyle name="Calculation 2 2 6 3 8" xfId="3049" xr:uid="{00000000-0005-0000-0000-00003B160000}"/>
    <cellStyle name="Calculation 2 2 6 3 8 2" xfId="7301" xr:uid="{00000000-0005-0000-0000-00003C160000}"/>
    <cellStyle name="Calculation 2 2 6 3 8 3" xfId="11550" xr:uid="{00000000-0005-0000-0000-00003D160000}"/>
    <cellStyle name="Calculation 2 2 6 3 8 4" xfId="15799" xr:uid="{00000000-0005-0000-0000-00003E160000}"/>
    <cellStyle name="Calculation 2 2 6 3 8 5" xfId="20792" xr:uid="{00000000-0005-0000-0000-00003F160000}"/>
    <cellStyle name="Calculation 2 2 6 3 8 6" xfId="54340" xr:uid="{00000000-0005-0000-0000-000040160000}"/>
    <cellStyle name="Calculation 2 2 6 3 80" xfId="48129" xr:uid="{00000000-0005-0000-0000-000041160000}"/>
    <cellStyle name="Calculation 2 2 6 3 81" xfId="48354" xr:uid="{00000000-0005-0000-0000-000042160000}"/>
    <cellStyle name="Calculation 2 2 6 3 82" xfId="48982" xr:uid="{00000000-0005-0000-0000-000043160000}"/>
    <cellStyle name="Calculation 2 2 6 3 83" xfId="49558" xr:uid="{00000000-0005-0000-0000-000044160000}"/>
    <cellStyle name="Calculation 2 2 6 3 84" xfId="49421" xr:uid="{00000000-0005-0000-0000-000045160000}"/>
    <cellStyle name="Calculation 2 2 6 3 85" xfId="49996" xr:uid="{00000000-0005-0000-0000-000046160000}"/>
    <cellStyle name="Calculation 2 2 6 3 86" xfId="50146" xr:uid="{00000000-0005-0000-0000-000047160000}"/>
    <cellStyle name="Calculation 2 2 6 3 87" xfId="50295" xr:uid="{00000000-0005-0000-0000-000048160000}"/>
    <cellStyle name="Calculation 2 2 6 3 88" xfId="50445" xr:uid="{00000000-0005-0000-0000-000049160000}"/>
    <cellStyle name="Calculation 2 2 6 3 89" xfId="50594" xr:uid="{00000000-0005-0000-0000-00004A160000}"/>
    <cellStyle name="Calculation 2 2 6 3 9" xfId="3199" xr:uid="{00000000-0005-0000-0000-00004B160000}"/>
    <cellStyle name="Calculation 2 2 6 3 9 2" xfId="7451" xr:uid="{00000000-0005-0000-0000-00004C160000}"/>
    <cellStyle name="Calculation 2 2 6 3 9 3" xfId="11700" xr:uid="{00000000-0005-0000-0000-00004D160000}"/>
    <cellStyle name="Calculation 2 2 6 3 9 4" xfId="15949" xr:uid="{00000000-0005-0000-0000-00004E160000}"/>
    <cellStyle name="Calculation 2 2 6 3 9 5" xfId="21973" xr:uid="{00000000-0005-0000-0000-00004F160000}"/>
    <cellStyle name="Calculation 2 2 6 3 9 6" xfId="54490" xr:uid="{00000000-0005-0000-0000-000050160000}"/>
    <cellStyle name="Calculation 2 2 6 3 90" xfId="50743" xr:uid="{00000000-0005-0000-0000-000051160000}"/>
    <cellStyle name="Calculation 2 2 6 3 91" xfId="50893" xr:uid="{00000000-0005-0000-0000-000052160000}"/>
    <cellStyle name="Calculation 2 2 6 3 92" xfId="51042" xr:uid="{00000000-0005-0000-0000-000053160000}"/>
    <cellStyle name="Calculation 2 2 6 3 93" xfId="51207" xr:uid="{00000000-0005-0000-0000-000054160000}"/>
    <cellStyle name="Calculation 2 2 6 3 94" xfId="51363" xr:uid="{00000000-0005-0000-0000-000055160000}"/>
    <cellStyle name="Calculation 2 2 6 3 95" xfId="51513" xr:uid="{00000000-0005-0000-0000-000056160000}"/>
    <cellStyle name="Calculation 2 2 6 3 96" xfId="51663" xr:uid="{00000000-0005-0000-0000-000057160000}"/>
    <cellStyle name="Calculation 2 2 6 3 97" xfId="51813" xr:uid="{00000000-0005-0000-0000-000058160000}"/>
    <cellStyle name="Calculation 2 2 6 3 98" xfId="51968" xr:uid="{00000000-0005-0000-0000-000059160000}"/>
    <cellStyle name="Calculation 2 2 6 3 99" xfId="52123" xr:uid="{00000000-0005-0000-0000-00005A160000}"/>
    <cellStyle name="Calculation 2 2 6 30" xfId="4866" xr:uid="{00000000-0005-0000-0000-00005B160000}"/>
    <cellStyle name="Calculation 2 2 6 30 2" xfId="9118" xr:uid="{00000000-0005-0000-0000-00005C160000}"/>
    <cellStyle name="Calculation 2 2 6 30 3" xfId="13367" xr:uid="{00000000-0005-0000-0000-00005D160000}"/>
    <cellStyle name="Calculation 2 2 6 30 4" xfId="17616" xr:uid="{00000000-0005-0000-0000-00005E160000}"/>
    <cellStyle name="Calculation 2 2 6 30 5" xfId="26571" xr:uid="{00000000-0005-0000-0000-00005F160000}"/>
    <cellStyle name="Calculation 2 2 6 30 6" xfId="57138" xr:uid="{00000000-0005-0000-0000-000060160000}"/>
    <cellStyle name="Calculation 2 2 6 31" xfId="5058" xr:uid="{00000000-0005-0000-0000-000061160000}"/>
    <cellStyle name="Calculation 2 2 6 31 2" xfId="9310" xr:uid="{00000000-0005-0000-0000-000062160000}"/>
    <cellStyle name="Calculation 2 2 6 31 3" xfId="13559" xr:uid="{00000000-0005-0000-0000-000063160000}"/>
    <cellStyle name="Calculation 2 2 6 31 4" xfId="17808" xr:uid="{00000000-0005-0000-0000-000064160000}"/>
    <cellStyle name="Calculation 2 2 6 31 5" xfId="27252" xr:uid="{00000000-0005-0000-0000-000065160000}"/>
    <cellStyle name="Calculation 2 2 6 31 6" xfId="56378" xr:uid="{00000000-0005-0000-0000-000066160000}"/>
    <cellStyle name="Calculation 2 2 6 32" xfId="5280" xr:uid="{00000000-0005-0000-0000-000067160000}"/>
    <cellStyle name="Calculation 2 2 6 32 2" xfId="9532" xr:uid="{00000000-0005-0000-0000-000068160000}"/>
    <cellStyle name="Calculation 2 2 6 32 3" xfId="13781" xr:uid="{00000000-0005-0000-0000-000069160000}"/>
    <cellStyle name="Calculation 2 2 6 32 4" xfId="18030" xr:uid="{00000000-0005-0000-0000-00006A160000}"/>
    <cellStyle name="Calculation 2 2 6 32 5" xfId="27595" xr:uid="{00000000-0005-0000-0000-00006B160000}"/>
    <cellStyle name="Calculation 2 2 6 32 6" xfId="57255" xr:uid="{00000000-0005-0000-0000-00006C160000}"/>
    <cellStyle name="Calculation 2 2 6 33" xfId="5431" xr:uid="{00000000-0005-0000-0000-00006D160000}"/>
    <cellStyle name="Calculation 2 2 6 33 2" xfId="9683" xr:uid="{00000000-0005-0000-0000-00006E160000}"/>
    <cellStyle name="Calculation 2 2 6 33 3" xfId="13932" xr:uid="{00000000-0005-0000-0000-00006F160000}"/>
    <cellStyle name="Calculation 2 2 6 33 4" xfId="18181" xr:uid="{00000000-0005-0000-0000-000070160000}"/>
    <cellStyle name="Calculation 2 2 6 33 5" xfId="27936" xr:uid="{00000000-0005-0000-0000-000071160000}"/>
    <cellStyle name="Calculation 2 2 6 33 6" xfId="57404" xr:uid="{00000000-0005-0000-0000-000072160000}"/>
    <cellStyle name="Calculation 2 2 6 34" xfId="5586" xr:uid="{00000000-0005-0000-0000-000073160000}"/>
    <cellStyle name="Calculation 2 2 6 34 2" xfId="9838" xr:uid="{00000000-0005-0000-0000-000074160000}"/>
    <cellStyle name="Calculation 2 2 6 34 3" xfId="14087" xr:uid="{00000000-0005-0000-0000-000075160000}"/>
    <cellStyle name="Calculation 2 2 6 34 4" xfId="18336" xr:uid="{00000000-0005-0000-0000-000076160000}"/>
    <cellStyle name="Calculation 2 2 6 34 5" xfId="28277" xr:uid="{00000000-0005-0000-0000-000077160000}"/>
    <cellStyle name="Calculation 2 2 6 34 6" xfId="57554" xr:uid="{00000000-0005-0000-0000-000078160000}"/>
    <cellStyle name="Calculation 2 2 6 35" xfId="1486" xr:uid="{00000000-0005-0000-0000-000079160000}"/>
    <cellStyle name="Calculation 2 2 6 35 2" xfId="28618" xr:uid="{00000000-0005-0000-0000-00007A160000}"/>
    <cellStyle name="Calculation 2 2 6 36" xfId="5738" xr:uid="{00000000-0005-0000-0000-00007B160000}"/>
    <cellStyle name="Calculation 2 2 6 36 2" xfId="28959" xr:uid="{00000000-0005-0000-0000-00007C160000}"/>
    <cellStyle name="Calculation 2 2 6 37" xfId="9987" xr:uid="{00000000-0005-0000-0000-00007D160000}"/>
    <cellStyle name="Calculation 2 2 6 37 2" xfId="29666" xr:uid="{00000000-0005-0000-0000-00007E160000}"/>
    <cellStyle name="Calculation 2 2 6 38" xfId="14237" xr:uid="{00000000-0005-0000-0000-00007F160000}"/>
    <cellStyle name="Calculation 2 2 6 38 2" xfId="31250" xr:uid="{00000000-0005-0000-0000-000080160000}"/>
    <cellStyle name="Calculation 2 2 6 39" xfId="18493" xr:uid="{00000000-0005-0000-0000-000081160000}"/>
    <cellStyle name="Calculation 2 2 6 39 2" xfId="31457" xr:uid="{00000000-0005-0000-0000-000082160000}"/>
    <cellStyle name="Calculation 2 2 6 4" xfId="1735" xr:uid="{00000000-0005-0000-0000-000083160000}"/>
    <cellStyle name="Calculation 2 2 6 4 10" xfId="22339" xr:uid="{00000000-0005-0000-0000-000084160000}"/>
    <cellStyle name="Calculation 2 2 6 4 11" xfId="22685" xr:uid="{00000000-0005-0000-0000-000085160000}"/>
    <cellStyle name="Calculation 2 2 6 4 12" xfId="23031" xr:uid="{00000000-0005-0000-0000-000086160000}"/>
    <cellStyle name="Calculation 2 2 6 4 13" xfId="23378" xr:uid="{00000000-0005-0000-0000-000087160000}"/>
    <cellStyle name="Calculation 2 2 6 4 14" xfId="23653" xr:uid="{00000000-0005-0000-0000-000088160000}"/>
    <cellStyle name="Calculation 2 2 6 4 15" xfId="23999" xr:uid="{00000000-0005-0000-0000-000089160000}"/>
    <cellStyle name="Calculation 2 2 6 4 16" xfId="24349" xr:uid="{00000000-0005-0000-0000-00008A160000}"/>
    <cellStyle name="Calculation 2 2 6 4 17" xfId="24695" xr:uid="{00000000-0005-0000-0000-00008B160000}"/>
    <cellStyle name="Calculation 2 2 6 4 18" xfId="24970" xr:uid="{00000000-0005-0000-0000-00008C160000}"/>
    <cellStyle name="Calculation 2 2 6 4 19" xfId="25167" xr:uid="{00000000-0005-0000-0000-00008D160000}"/>
    <cellStyle name="Calculation 2 2 6 4 2" xfId="5987" xr:uid="{00000000-0005-0000-0000-00008E160000}"/>
    <cellStyle name="Calculation 2 2 6 4 2 2" xfId="19376" xr:uid="{00000000-0005-0000-0000-00008F160000}"/>
    <cellStyle name="Calculation 2 2 6 4 20" xfId="25656" xr:uid="{00000000-0005-0000-0000-000090160000}"/>
    <cellStyle name="Calculation 2 2 6 4 21" xfId="26002" xr:uid="{00000000-0005-0000-0000-000091160000}"/>
    <cellStyle name="Calculation 2 2 6 4 22" xfId="26348" xr:uid="{00000000-0005-0000-0000-000092160000}"/>
    <cellStyle name="Calculation 2 2 6 4 23" xfId="26693" xr:uid="{00000000-0005-0000-0000-000093160000}"/>
    <cellStyle name="Calculation 2 2 6 4 24" xfId="26893" xr:uid="{00000000-0005-0000-0000-000094160000}"/>
    <cellStyle name="Calculation 2 2 6 4 25" xfId="27055" xr:uid="{00000000-0005-0000-0000-000095160000}"/>
    <cellStyle name="Calculation 2 2 6 4 26" xfId="27401" xr:uid="{00000000-0005-0000-0000-000096160000}"/>
    <cellStyle name="Calculation 2 2 6 4 27" xfId="27744" xr:uid="{00000000-0005-0000-0000-000097160000}"/>
    <cellStyle name="Calculation 2 2 6 4 28" xfId="28085" xr:uid="{00000000-0005-0000-0000-000098160000}"/>
    <cellStyle name="Calculation 2 2 6 4 29" xfId="28426" xr:uid="{00000000-0005-0000-0000-000099160000}"/>
    <cellStyle name="Calculation 2 2 6 4 3" xfId="10236" xr:uid="{00000000-0005-0000-0000-00009A160000}"/>
    <cellStyle name="Calculation 2 2 6 4 3 2" xfId="18786" xr:uid="{00000000-0005-0000-0000-00009B160000}"/>
    <cellStyle name="Calculation 2 2 6 4 30" xfId="28767" xr:uid="{00000000-0005-0000-0000-00009C160000}"/>
    <cellStyle name="Calculation 2 2 6 4 31" xfId="29108" xr:uid="{00000000-0005-0000-0000-00009D160000}"/>
    <cellStyle name="Calculation 2 2 6 4 32" xfId="29330" xr:uid="{00000000-0005-0000-0000-00009E160000}"/>
    <cellStyle name="Calculation 2 2 6 4 33" xfId="31005" xr:uid="{00000000-0005-0000-0000-00009F160000}"/>
    <cellStyle name="Calculation 2 2 6 4 34" xfId="31606" xr:uid="{00000000-0005-0000-0000-0000A0160000}"/>
    <cellStyle name="Calculation 2 2 6 4 35" xfId="31946" xr:uid="{00000000-0005-0000-0000-0000A1160000}"/>
    <cellStyle name="Calculation 2 2 6 4 36" xfId="32168" xr:uid="{00000000-0005-0000-0000-0000A2160000}"/>
    <cellStyle name="Calculation 2 2 6 4 37" xfId="32509" xr:uid="{00000000-0005-0000-0000-0000A3160000}"/>
    <cellStyle name="Calculation 2 2 6 4 38" xfId="32850" xr:uid="{00000000-0005-0000-0000-0000A4160000}"/>
    <cellStyle name="Calculation 2 2 6 4 39" xfId="33213" xr:uid="{00000000-0005-0000-0000-0000A5160000}"/>
    <cellStyle name="Calculation 2 2 6 4 4" xfId="14486" xr:uid="{00000000-0005-0000-0000-0000A6160000}"/>
    <cellStyle name="Calculation 2 2 6 4 4 2" xfId="20164" xr:uid="{00000000-0005-0000-0000-0000A7160000}"/>
    <cellStyle name="Calculation 2 2 6 4 40" xfId="33760" xr:uid="{00000000-0005-0000-0000-0000A8160000}"/>
    <cellStyle name="Calculation 2 2 6 4 41" xfId="33355" xr:uid="{00000000-0005-0000-0000-0000A9160000}"/>
    <cellStyle name="Calculation 2 2 6 4 42" xfId="34553" xr:uid="{00000000-0005-0000-0000-0000AA160000}"/>
    <cellStyle name="Calculation 2 2 6 4 43" xfId="34899" xr:uid="{00000000-0005-0000-0000-0000AB160000}"/>
    <cellStyle name="Calculation 2 2 6 4 44" xfId="35245" xr:uid="{00000000-0005-0000-0000-0000AC160000}"/>
    <cellStyle name="Calculation 2 2 6 4 45" xfId="35592" xr:uid="{00000000-0005-0000-0000-0000AD160000}"/>
    <cellStyle name="Calculation 2 2 6 4 46" xfId="35939" xr:uid="{00000000-0005-0000-0000-0000AE160000}"/>
    <cellStyle name="Calculation 2 2 6 4 47" xfId="36285" xr:uid="{00000000-0005-0000-0000-0000AF160000}"/>
    <cellStyle name="Calculation 2 2 6 4 48" xfId="36631" xr:uid="{00000000-0005-0000-0000-0000B0160000}"/>
    <cellStyle name="Calculation 2 2 6 4 49" xfId="36977" xr:uid="{00000000-0005-0000-0000-0000B1160000}"/>
    <cellStyle name="Calculation 2 2 6 4 5" xfId="18596" xr:uid="{00000000-0005-0000-0000-0000B2160000}"/>
    <cellStyle name="Calculation 2 2 6 4 5 2" xfId="20510" xr:uid="{00000000-0005-0000-0000-0000B3160000}"/>
    <cellStyle name="Calculation 2 2 6 4 50" xfId="37323" xr:uid="{00000000-0005-0000-0000-0000B4160000}"/>
    <cellStyle name="Calculation 2 2 6 4 51" xfId="37669" xr:uid="{00000000-0005-0000-0000-0000B5160000}"/>
    <cellStyle name="Calculation 2 2 6 4 52" xfId="37944" xr:uid="{00000000-0005-0000-0000-0000B6160000}"/>
    <cellStyle name="Calculation 2 2 6 4 53" xfId="38291" xr:uid="{00000000-0005-0000-0000-0000B7160000}"/>
    <cellStyle name="Calculation 2 2 6 4 54" xfId="38637" xr:uid="{00000000-0005-0000-0000-0000B8160000}"/>
    <cellStyle name="Calculation 2 2 6 4 55" xfId="38983" xr:uid="{00000000-0005-0000-0000-0000B9160000}"/>
    <cellStyle name="Calculation 2 2 6 4 56" xfId="39329" xr:uid="{00000000-0005-0000-0000-0000BA160000}"/>
    <cellStyle name="Calculation 2 2 6 4 57" xfId="39529" xr:uid="{00000000-0005-0000-0000-0000BB160000}"/>
    <cellStyle name="Calculation 2 2 6 4 58" xfId="39821" xr:uid="{00000000-0005-0000-0000-0000BC160000}"/>
    <cellStyle name="Calculation 2 2 6 4 59" xfId="40157" xr:uid="{00000000-0005-0000-0000-0000BD160000}"/>
    <cellStyle name="Calculation 2 2 6 4 6" xfId="20281" xr:uid="{00000000-0005-0000-0000-0000BE160000}"/>
    <cellStyle name="Calculation 2 2 6 4 60" xfId="40498" xr:uid="{00000000-0005-0000-0000-0000BF160000}"/>
    <cellStyle name="Calculation 2 2 6 4 61" xfId="40766" xr:uid="{00000000-0005-0000-0000-0000C0160000}"/>
    <cellStyle name="Calculation 2 2 6 4 62" xfId="41019" xr:uid="{00000000-0005-0000-0000-0000C1160000}"/>
    <cellStyle name="Calculation 2 2 6 4 63" xfId="40682" xr:uid="{00000000-0005-0000-0000-0000C2160000}"/>
    <cellStyle name="Calculation 2 2 6 4 64" xfId="42065" xr:uid="{00000000-0005-0000-0000-0000C3160000}"/>
    <cellStyle name="Calculation 2 2 6 4 65" xfId="42411" xr:uid="{00000000-0005-0000-0000-0000C4160000}"/>
    <cellStyle name="Calculation 2 2 6 4 66" xfId="41564" xr:uid="{00000000-0005-0000-0000-0000C5160000}"/>
    <cellStyle name="Calculation 2 2 6 4 67" xfId="42992" xr:uid="{00000000-0005-0000-0000-0000C6160000}"/>
    <cellStyle name="Calculation 2 2 6 4 68" xfId="43333" xr:uid="{00000000-0005-0000-0000-0000C7160000}"/>
    <cellStyle name="Calculation 2 2 6 4 69" xfId="43674" xr:uid="{00000000-0005-0000-0000-0000C8160000}"/>
    <cellStyle name="Calculation 2 2 6 4 7" xfId="21203" xr:uid="{00000000-0005-0000-0000-0000C9160000}"/>
    <cellStyle name="Calculation 2 2 6 4 70" xfId="44205" xr:uid="{00000000-0005-0000-0000-0000CA160000}"/>
    <cellStyle name="Calculation 2 2 6 4 71" xfId="43794" xr:uid="{00000000-0005-0000-0000-0000CB160000}"/>
    <cellStyle name="Calculation 2 2 6 4 72" xfId="44873" xr:uid="{00000000-0005-0000-0000-0000CC160000}"/>
    <cellStyle name="Calculation 2 2 6 4 73" xfId="45006" xr:uid="{00000000-0005-0000-0000-0000CD160000}"/>
    <cellStyle name="Calculation 2 2 6 4 74" xfId="45681" xr:uid="{00000000-0005-0000-0000-0000CE160000}"/>
    <cellStyle name="Calculation 2 2 6 4 75" xfId="46252" xr:uid="{00000000-0005-0000-0000-0000CF160000}"/>
    <cellStyle name="Calculation 2 2 6 4 76" xfId="46730" xr:uid="{00000000-0005-0000-0000-0000D0160000}"/>
    <cellStyle name="Calculation 2 2 6 4 77" xfId="47075" xr:uid="{00000000-0005-0000-0000-0000D1160000}"/>
    <cellStyle name="Calculation 2 2 6 4 78" xfId="47420" xr:uid="{00000000-0005-0000-0000-0000D2160000}"/>
    <cellStyle name="Calculation 2 2 6 4 79" xfId="47844" xr:uid="{00000000-0005-0000-0000-0000D3160000}"/>
    <cellStyle name="Calculation 2 2 6 4 8" xfId="21402" xr:uid="{00000000-0005-0000-0000-0000D4160000}"/>
    <cellStyle name="Calculation 2 2 6 4 80" xfId="48181" xr:uid="{00000000-0005-0000-0000-0000D5160000}"/>
    <cellStyle name="Calculation 2 2 6 4 81" xfId="48705" xr:uid="{00000000-0005-0000-0000-0000D6160000}"/>
    <cellStyle name="Calculation 2 2 6 4 82" xfId="49034" xr:uid="{00000000-0005-0000-0000-0000D7160000}"/>
    <cellStyle name="Calculation 2 2 6 4 83" xfId="49233" xr:uid="{00000000-0005-0000-0000-0000D8160000}"/>
    <cellStyle name="Calculation 2 2 6 4 84" xfId="49734" xr:uid="{00000000-0005-0000-0000-0000D9160000}"/>
    <cellStyle name="Calculation 2 2 6 4 85" xfId="53335" xr:uid="{00000000-0005-0000-0000-0000DA160000}"/>
    <cellStyle name="Calculation 2 2 6 4 9" xfId="21523" xr:uid="{00000000-0005-0000-0000-0000DB160000}"/>
    <cellStyle name="Calculation 2 2 6 40" xfId="31797" xr:uid="{00000000-0005-0000-0000-0000DC160000}"/>
    <cellStyle name="Calculation 2 2 6 41" xfId="32019" xr:uid="{00000000-0005-0000-0000-0000DD160000}"/>
    <cellStyle name="Calculation 2 2 6 42" xfId="32360" xr:uid="{00000000-0005-0000-0000-0000DE160000}"/>
    <cellStyle name="Calculation 2 2 6 43" xfId="32701" xr:uid="{00000000-0005-0000-0000-0000DF160000}"/>
    <cellStyle name="Calculation 2 2 6 44" xfId="33186" xr:uid="{00000000-0005-0000-0000-0000E0160000}"/>
    <cellStyle name="Calculation 2 2 6 45" xfId="33611" xr:uid="{00000000-0005-0000-0000-0000E1160000}"/>
    <cellStyle name="Calculation 2 2 6 46" xfId="33036" xr:uid="{00000000-0005-0000-0000-0000E2160000}"/>
    <cellStyle name="Calculation 2 2 6 47" xfId="34404" xr:uid="{00000000-0005-0000-0000-0000E3160000}"/>
    <cellStyle name="Calculation 2 2 6 48" xfId="34750" xr:uid="{00000000-0005-0000-0000-0000E4160000}"/>
    <cellStyle name="Calculation 2 2 6 49" xfId="35096" xr:uid="{00000000-0005-0000-0000-0000E5160000}"/>
    <cellStyle name="Calculation 2 2 6 5" xfId="1782" xr:uid="{00000000-0005-0000-0000-0000E6160000}"/>
    <cellStyle name="Calculation 2 2 6 5 10" xfId="22392" xr:uid="{00000000-0005-0000-0000-0000E7160000}"/>
    <cellStyle name="Calculation 2 2 6 5 11" xfId="22738" xr:uid="{00000000-0005-0000-0000-0000E8160000}"/>
    <cellStyle name="Calculation 2 2 6 5 12" xfId="23084" xr:uid="{00000000-0005-0000-0000-0000E9160000}"/>
    <cellStyle name="Calculation 2 2 6 5 13" xfId="23431" xr:uid="{00000000-0005-0000-0000-0000EA160000}"/>
    <cellStyle name="Calculation 2 2 6 5 14" xfId="23706" xr:uid="{00000000-0005-0000-0000-0000EB160000}"/>
    <cellStyle name="Calculation 2 2 6 5 15" xfId="24052" xr:uid="{00000000-0005-0000-0000-0000EC160000}"/>
    <cellStyle name="Calculation 2 2 6 5 16" xfId="24402" xr:uid="{00000000-0005-0000-0000-0000ED160000}"/>
    <cellStyle name="Calculation 2 2 6 5 17" xfId="24748" xr:uid="{00000000-0005-0000-0000-0000EE160000}"/>
    <cellStyle name="Calculation 2 2 6 5 18" xfId="25023" xr:uid="{00000000-0005-0000-0000-0000EF160000}"/>
    <cellStyle name="Calculation 2 2 6 5 19" xfId="24119" xr:uid="{00000000-0005-0000-0000-0000F0160000}"/>
    <cellStyle name="Calculation 2 2 6 5 2" xfId="6034" xr:uid="{00000000-0005-0000-0000-0000F1160000}"/>
    <cellStyle name="Calculation 2 2 6 5 2 2" xfId="19429" xr:uid="{00000000-0005-0000-0000-0000F2160000}"/>
    <cellStyle name="Calculation 2 2 6 5 20" xfId="25709" xr:uid="{00000000-0005-0000-0000-0000F3160000}"/>
    <cellStyle name="Calculation 2 2 6 5 21" xfId="26055" xr:uid="{00000000-0005-0000-0000-0000F4160000}"/>
    <cellStyle name="Calculation 2 2 6 5 22" xfId="26401" xr:uid="{00000000-0005-0000-0000-0000F5160000}"/>
    <cellStyle name="Calculation 2 2 6 5 23" xfId="26745" xr:uid="{00000000-0005-0000-0000-0000F6160000}"/>
    <cellStyle name="Calculation 2 2 6 5 24" xfId="26946" xr:uid="{00000000-0005-0000-0000-0000F7160000}"/>
    <cellStyle name="Calculation 2 2 6 5 25" xfId="26675" xr:uid="{00000000-0005-0000-0000-0000F8160000}"/>
    <cellStyle name="Calculation 2 2 6 5 26" xfId="27454" xr:uid="{00000000-0005-0000-0000-0000F9160000}"/>
    <cellStyle name="Calculation 2 2 6 5 27" xfId="27797" xr:uid="{00000000-0005-0000-0000-0000FA160000}"/>
    <cellStyle name="Calculation 2 2 6 5 28" xfId="28138" xr:uid="{00000000-0005-0000-0000-0000FB160000}"/>
    <cellStyle name="Calculation 2 2 6 5 29" xfId="28479" xr:uid="{00000000-0005-0000-0000-0000FC160000}"/>
    <cellStyle name="Calculation 2 2 6 5 3" xfId="10283" xr:uid="{00000000-0005-0000-0000-0000FD160000}"/>
    <cellStyle name="Calculation 2 2 6 5 3 2" xfId="19871" xr:uid="{00000000-0005-0000-0000-0000FE160000}"/>
    <cellStyle name="Calculation 2 2 6 5 30" xfId="28820" xr:uid="{00000000-0005-0000-0000-0000FF160000}"/>
    <cellStyle name="Calculation 2 2 6 5 31" xfId="29161" xr:uid="{00000000-0005-0000-0000-000000170000}"/>
    <cellStyle name="Calculation 2 2 6 5 32" xfId="29451" xr:uid="{00000000-0005-0000-0000-000001170000}"/>
    <cellStyle name="Calculation 2 2 6 5 33" xfId="31140" xr:uid="{00000000-0005-0000-0000-000002170000}"/>
    <cellStyle name="Calculation 2 2 6 5 34" xfId="31659" xr:uid="{00000000-0005-0000-0000-000003170000}"/>
    <cellStyle name="Calculation 2 2 6 5 35" xfId="31999" xr:uid="{00000000-0005-0000-0000-000004170000}"/>
    <cellStyle name="Calculation 2 2 6 5 36" xfId="32221" xr:uid="{00000000-0005-0000-0000-000005170000}"/>
    <cellStyle name="Calculation 2 2 6 5 37" xfId="32562" xr:uid="{00000000-0005-0000-0000-000006170000}"/>
    <cellStyle name="Calculation 2 2 6 5 38" xfId="32903" xr:uid="{00000000-0005-0000-0000-000007170000}"/>
    <cellStyle name="Calculation 2 2 6 5 39" xfId="33394" xr:uid="{00000000-0005-0000-0000-000008170000}"/>
    <cellStyle name="Calculation 2 2 6 5 4" xfId="14533" xr:uid="{00000000-0005-0000-0000-000009170000}"/>
    <cellStyle name="Calculation 2 2 6 5 4 2" xfId="20217" xr:uid="{00000000-0005-0000-0000-00000A170000}"/>
    <cellStyle name="Calculation 2 2 6 5 40" xfId="33813" xr:uid="{00000000-0005-0000-0000-00000B170000}"/>
    <cellStyle name="Calculation 2 2 6 5 41" xfId="34034" xr:uid="{00000000-0005-0000-0000-00000C170000}"/>
    <cellStyle name="Calculation 2 2 6 5 42" xfId="34606" xr:uid="{00000000-0005-0000-0000-00000D170000}"/>
    <cellStyle name="Calculation 2 2 6 5 43" xfId="34952" xr:uid="{00000000-0005-0000-0000-00000E170000}"/>
    <cellStyle name="Calculation 2 2 6 5 44" xfId="35298" xr:uid="{00000000-0005-0000-0000-00000F170000}"/>
    <cellStyle name="Calculation 2 2 6 5 45" xfId="35645" xr:uid="{00000000-0005-0000-0000-000010170000}"/>
    <cellStyle name="Calculation 2 2 6 5 46" xfId="35992" xr:uid="{00000000-0005-0000-0000-000011170000}"/>
    <cellStyle name="Calculation 2 2 6 5 47" xfId="36338" xr:uid="{00000000-0005-0000-0000-000012170000}"/>
    <cellStyle name="Calculation 2 2 6 5 48" xfId="36684" xr:uid="{00000000-0005-0000-0000-000013170000}"/>
    <cellStyle name="Calculation 2 2 6 5 49" xfId="37030" xr:uid="{00000000-0005-0000-0000-000014170000}"/>
    <cellStyle name="Calculation 2 2 6 5 5" xfId="20563" xr:uid="{00000000-0005-0000-0000-000015170000}"/>
    <cellStyle name="Calculation 2 2 6 5 50" xfId="37376" xr:uid="{00000000-0005-0000-0000-000016170000}"/>
    <cellStyle name="Calculation 2 2 6 5 51" xfId="37722" xr:uid="{00000000-0005-0000-0000-000017170000}"/>
    <cellStyle name="Calculation 2 2 6 5 52" xfId="37997" xr:uid="{00000000-0005-0000-0000-000018170000}"/>
    <cellStyle name="Calculation 2 2 6 5 53" xfId="38344" xr:uid="{00000000-0005-0000-0000-000019170000}"/>
    <cellStyle name="Calculation 2 2 6 5 54" xfId="38690" xr:uid="{00000000-0005-0000-0000-00001A170000}"/>
    <cellStyle name="Calculation 2 2 6 5 55" xfId="39036" xr:uid="{00000000-0005-0000-0000-00001B170000}"/>
    <cellStyle name="Calculation 2 2 6 5 56" xfId="39382" xr:uid="{00000000-0005-0000-0000-00001C170000}"/>
    <cellStyle name="Calculation 2 2 6 5 57" xfId="37442" xr:uid="{00000000-0005-0000-0000-00001D170000}"/>
    <cellStyle name="Calculation 2 2 6 5 58" xfId="39727" xr:uid="{00000000-0005-0000-0000-00001E170000}"/>
    <cellStyle name="Calculation 2 2 6 5 59" xfId="40210" xr:uid="{00000000-0005-0000-0000-00001F170000}"/>
    <cellStyle name="Calculation 2 2 6 5 6" xfId="20714" xr:uid="{00000000-0005-0000-0000-000020170000}"/>
    <cellStyle name="Calculation 2 2 6 5 60" xfId="40551" xr:uid="{00000000-0005-0000-0000-000021170000}"/>
    <cellStyle name="Calculation 2 2 6 5 61" xfId="40910" xr:uid="{00000000-0005-0000-0000-000022170000}"/>
    <cellStyle name="Calculation 2 2 6 5 62" xfId="40980" xr:uid="{00000000-0005-0000-0000-000023170000}"/>
    <cellStyle name="Calculation 2 2 6 5 63" xfId="41772" xr:uid="{00000000-0005-0000-0000-000024170000}"/>
    <cellStyle name="Calculation 2 2 6 5 64" xfId="42118" xr:uid="{00000000-0005-0000-0000-000025170000}"/>
    <cellStyle name="Calculation 2 2 6 5 65" xfId="42464" xr:uid="{00000000-0005-0000-0000-000026170000}"/>
    <cellStyle name="Calculation 2 2 6 5 66" xfId="40761" xr:uid="{00000000-0005-0000-0000-000027170000}"/>
    <cellStyle name="Calculation 2 2 6 5 67" xfId="43045" xr:uid="{00000000-0005-0000-0000-000028170000}"/>
    <cellStyle name="Calculation 2 2 6 5 68" xfId="43386" xr:uid="{00000000-0005-0000-0000-000029170000}"/>
    <cellStyle name="Calculation 2 2 6 5 69" xfId="43727" xr:uid="{00000000-0005-0000-0000-00002A170000}"/>
    <cellStyle name="Calculation 2 2 6 5 7" xfId="21256" xr:uid="{00000000-0005-0000-0000-00002B170000}"/>
    <cellStyle name="Calculation 2 2 6 5 70" xfId="44258" xr:uid="{00000000-0005-0000-0000-00002C170000}"/>
    <cellStyle name="Calculation 2 2 6 5 71" xfId="44583" xr:uid="{00000000-0005-0000-0000-00002D170000}"/>
    <cellStyle name="Calculation 2 2 6 5 72" xfId="44926" xr:uid="{00000000-0005-0000-0000-00002E170000}"/>
    <cellStyle name="Calculation 2 2 6 5 73" xfId="45347" xr:uid="{00000000-0005-0000-0000-00002F170000}"/>
    <cellStyle name="Calculation 2 2 6 5 74" xfId="45961" xr:uid="{00000000-0005-0000-0000-000030170000}"/>
    <cellStyle name="Calculation 2 2 6 5 75" xfId="46305" xr:uid="{00000000-0005-0000-0000-000031170000}"/>
    <cellStyle name="Calculation 2 2 6 5 76" xfId="46783" xr:uid="{00000000-0005-0000-0000-000032170000}"/>
    <cellStyle name="Calculation 2 2 6 5 77" xfId="47128" xr:uid="{00000000-0005-0000-0000-000033170000}"/>
    <cellStyle name="Calculation 2 2 6 5 78" xfId="47473" xr:uid="{00000000-0005-0000-0000-000034170000}"/>
    <cellStyle name="Calculation 2 2 6 5 79" xfId="47897" xr:uid="{00000000-0005-0000-0000-000035170000}"/>
    <cellStyle name="Calculation 2 2 6 5 8" xfId="20679" xr:uid="{00000000-0005-0000-0000-000036170000}"/>
    <cellStyle name="Calculation 2 2 6 5 80" xfId="48234" xr:uid="{00000000-0005-0000-0000-000037170000}"/>
    <cellStyle name="Calculation 2 2 6 5 81" xfId="48305" xr:uid="{00000000-0005-0000-0000-000038170000}"/>
    <cellStyle name="Calculation 2 2 6 5 82" xfId="49087" xr:uid="{00000000-0005-0000-0000-000039170000}"/>
    <cellStyle name="Calculation 2 2 6 5 83" xfId="49631" xr:uid="{00000000-0005-0000-0000-00003A170000}"/>
    <cellStyle name="Calculation 2 2 6 5 84" xfId="48794" xr:uid="{00000000-0005-0000-0000-00003B170000}"/>
    <cellStyle name="Calculation 2 2 6 5 85" xfId="19074" xr:uid="{00000000-0005-0000-0000-00003C170000}"/>
    <cellStyle name="Calculation 2 2 6 5 86" xfId="53490" xr:uid="{00000000-0005-0000-0000-00003D170000}"/>
    <cellStyle name="Calculation 2 2 6 5 9" xfId="22046" xr:uid="{00000000-0005-0000-0000-00003E170000}"/>
    <cellStyle name="Calculation 2 2 6 50" xfId="35443" xr:uid="{00000000-0005-0000-0000-00003F170000}"/>
    <cellStyle name="Calculation 2 2 6 51" xfId="35790" xr:uid="{00000000-0005-0000-0000-000040170000}"/>
    <cellStyle name="Calculation 2 2 6 52" xfId="36136" xr:uid="{00000000-0005-0000-0000-000041170000}"/>
    <cellStyle name="Calculation 2 2 6 53" xfId="36482" xr:uid="{00000000-0005-0000-0000-000042170000}"/>
    <cellStyle name="Calculation 2 2 6 54" xfId="36828" xr:uid="{00000000-0005-0000-0000-000043170000}"/>
    <cellStyle name="Calculation 2 2 6 55" xfId="37174" xr:uid="{00000000-0005-0000-0000-000044170000}"/>
    <cellStyle name="Calculation 2 2 6 56" xfId="37520" xr:uid="{00000000-0005-0000-0000-000045170000}"/>
    <cellStyle name="Calculation 2 2 6 57" xfId="37795" xr:uid="{00000000-0005-0000-0000-000046170000}"/>
    <cellStyle name="Calculation 2 2 6 58" xfId="38142" xr:uid="{00000000-0005-0000-0000-000047170000}"/>
    <cellStyle name="Calculation 2 2 6 59" xfId="38488" xr:uid="{00000000-0005-0000-0000-000048170000}"/>
    <cellStyle name="Calculation 2 2 6 6" xfId="1830" xr:uid="{00000000-0005-0000-0000-000049170000}"/>
    <cellStyle name="Calculation 2 2 6 6 2" xfId="6082" xr:uid="{00000000-0005-0000-0000-00004A170000}"/>
    <cellStyle name="Calculation 2 2 6 6 3" xfId="10331" xr:uid="{00000000-0005-0000-0000-00004B170000}"/>
    <cellStyle name="Calculation 2 2 6 6 4" xfId="14581" xr:uid="{00000000-0005-0000-0000-00004C170000}"/>
    <cellStyle name="Calculation 2 2 6 6 5" xfId="19017" xr:uid="{00000000-0005-0000-0000-00004D170000}"/>
    <cellStyle name="Calculation 2 2 6 6 6" xfId="53639" xr:uid="{00000000-0005-0000-0000-00004E170000}"/>
    <cellStyle name="Calculation 2 2 6 60" xfId="38834" xr:uid="{00000000-0005-0000-0000-00004F170000}"/>
    <cellStyle name="Calculation 2 2 6 61" xfId="39180" xr:uid="{00000000-0005-0000-0000-000050170000}"/>
    <cellStyle name="Calculation 2 2 6 62" xfId="37445" xr:uid="{00000000-0005-0000-0000-000051170000}"/>
    <cellStyle name="Calculation 2 2 6 63" xfId="39593" xr:uid="{00000000-0005-0000-0000-000052170000}"/>
    <cellStyle name="Calculation 2 2 6 64" xfId="40008" xr:uid="{00000000-0005-0000-0000-000053170000}"/>
    <cellStyle name="Calculation 2 2 6 65" xfId="40349" xr:uid="{00000000-0005-0000-0000-000054170000}"/>
    <cellStyle name="Calculation 2 2 6 66" xfId="41144" xr:uid="{00000000-0005-0000-0000-000055170000}"/>
    <cellStyle name="Calculation 2 2 6 67" xfId="41386" xr:uid="{00000000-0005-0000-0000-000056170000}"/>
    <cellStyle name="Calculation 2 2 6 68" xfId="40636" xr:uid="{00000000-0005-0000-0000-000057170000}"/>
    <cellStyle name="Calculation 2 2 6 69" xfId="41916" xr:uid="{00000000-0005-0000-0000-000058170000}"/>
    <cellStyle name="Calculation 2 2 6 7" xfId="1877" xr:uid="{00000000-0005-0000-0000-000059170000}"/>
    <cellStyle name="Calculation 2 2 6 7 2" xfId="6129" xr:uid="{00000000-0005-0000-0000-00005A170000}"/>
    <cellStyle name="Calculation 2 2 6 7 3" xfId="10378" xr:uid="{00000000-0005-0000-0000-00005B170000}"/>
    <cellStyle name="Calculation 2 2 6 7 4" xfId="14628" xr:uid="{00000000-0005-0000-0000-00005C170000}"/>
    <cellStyle name="Calculation 2 2 6 7 5" xfId="19227" xr:uid="{00000000-0005-0000-0000-00005D170000}"/>
    <cellStyle name="Calculation 2 2 6 7 6" xfId="53867" xr:uid="{00000000-0005-0000-0000-00005E170000}"/>
    <cellStyle name="Calculation 2 2 6 70" xfId="42262" xr:uid="{00000000-0005-0000-0000-00005F170000}"/>
    <cellStyle name="Calculation 2 2 6 71" xfId="42606" xr:uid="{00000000-0005-0000-0000-000060170000}"/>
    <cellStyle name="Calculation 2 2 6 72" xfId="42843" xr:uid="{00000000-0005-0000-0000-000061170000}"/>
    <cellStyle name="Calculation 2 2 6 73" xfId="43184" xr:uid="{00000000-0005-0000-0000-000062170000}"/>
    <cellStyle name="Calculation 2 2 6 74" xfId="43525" xr:uid="{00000000-0005-0000-0000-000063170000}"/>
    <cellStyle name="Calculation 2 2 6 75" xfId="44056" xr:uid="{00000000-0005-0000-0000-000064170000}"/>
    <cellStyle name="Calculation 2 2 6 76" xfId="43900" xr:uid="{00000000-0005-0000-0000-000065170000}"/>
    <cellStyle name="Calculation 2 2 6 77" xfId="44724" xr:uid="{00000000-0005-0000-0000-000066170000}"/>
    <cellStyle name="Calculation 2 2 6 78" xfId="43863" xr:uid="{00000000-0005-0000-0000-000067170000}"/>
    <cellStyle name="Calculation 2 2 6 79" xfId="45743" xr:uid="{00000000-0005-0000-0000-000068170000}"/>
    <cellStyle name="Calculation 2 2 6 8" xfId="1924" xr:uid="{00000000-0005-0000-0000-000069170000}"/>
    <cellStyle name="Calculation 2 2 6 8 2" xfId="6176" xr:uid="{00000000-0005-0000-0000-00006A170000}"/>
    <cellStyle name="Calculation 2 2 6 8 3" xfId="10425" xr:uid="{00000000-0005-0000-0000-00006B170000}"/>
    <cellStyle name="Calculation 2 2 6 8 4" xfId="14675" xr:uid="{00000000-0005-0000-0000-00006C170000}"/>
    <cellStyle name="Calculation 2 2 6 8 5" xfId="19673" xr:uid="{00000000-0005-0000-0000-00006D170000}"/>
    <cellStyle name="Calculation 2 2 6 8 6" xfId="54017" xr:uid="{00000000-0005-0000-0000-00006E170000}"/>
    <cellStyle name="Calculation 2 2 6 80" xfId="46103" xr:uid="{00000000-0005-0000-0000-00006F170000}"/>
    <cellStyle name="Calculation 2 2 6 81" xfId="46421" xr:uid="{00000000-0005-0000-0000-000070170000}"/>
    <cellStyle name="Calculation 2 2 6 82" xfId="46926" xr:uid="{00000000-0005-0000-0000-000071170000}"/>
    <cellStyle name="Calculation 2 2 6 83" xfId="47271" xr:uid="{00000000-0005-0000-0000-000072170000}"/>
    <cellStyle name="Calculation 2 2 6 84" xfId="47579" xr:uid="{00000000-0005-0000-0000-000073170000}"/>
    <cellStyle name="Calculation 2 2 6 85" xfId="48032" xr:uid="{00000000-0005-0000-0000-000074170000}"/>
    <cellStyle name="Calculation 2 2 6 86" xfId="48444" xr:uid="{00000000-0005-0000-0000-000075170000}"/>
    <cellStyle name="Calculation 2 2 6 87" xfId="48885" xr:uid="{00000000-0005-0000-0000-000076170000}"/>
    <cellStyle name="Calculation 2 2 6 88" xfId="49304" xr:uid="{00000000-0005-0000-0000-000077170000}"/>
    <cellStyle name="Calculation 2 2 6 89" xfId="49499" xr:uid="{00000000-0005-0000-0000-000078170000}"/>
    <cellStyle name="Calculation 2 2 6 9" xfId="1925" xr:uid="{00000000-0005-0000-0000-000079170000}"/>
    <cellStyle name="Calculation 2 2 6 9 2" xfId="6177" xr:uid="{00000000-0005-0000-0000-00007A170000}"/>
    <cellStyle name="Calculation 2 2 6 9 3" xfId="10426" xr:uid="{00000000-0005-0000-0000-00007B170000}"/>
    <cellStyle name="Calculation 2 2 6 9 4" xfId="14676" xr:uid="{00000000-0005-0000-0000-00007C170000}"/>
    <cellStyle name="Calculation 2 2 6 9 5" xfId="20015" xr:uid="{00000000-0005-0000-0000-00007D170000}"/>
    <cellStyle name="Calculation 2 2 6 9 6" xfId="54166" xr:uid="{00000000-0005-0000-0000-00007E170000}"/>
    <cellStyle name="Calculation 2 2 6 90" xfId="49894" xr:uid="{00000000-0005-0000-0000-00007F170000}"/>
    <cellStyle name="Calculation 2 2 6 91" xfId="50044" xr:uid="{00000000-0005-0000-0000-000080170000}"/>
    <cellStyle name="Calculation 2 2 6 92" xfId="50193" xr:uid="{00000000-0005-0000-0000-000081170000}"/>
    <cellStyle name="Calculation 2 2 6 93" xfId="50343" xr:uid="{00000000-0005-0000-0000-000082170000}"/>
    <cellStyle name="Calculation 2 2 6 94" xfId="50492" xr:uid="{00000000-0005-0000-0000-000083170000}"/>
    <cellStyle name="Calculation 2 2 6 95" xfId="50641" xr:uid="{00000000-0005-0000-0000-000084170000}"/>
    <cellStyle name="Calculation 2 2 6 96" xfId="50791" xr:uid="{00000000-0005-0000-0000-000085170000}"/>
    <cellStyle name="Calculation 2 2 6 97" xfId="50940" xr:uid="{00000000-0005-0000-0000-000086170000}"/>
    <cellStyle name="Calculation 2 2 6 98" xfId="51105" xr:uid="{00000000-0005-0000-0000-000087170000}"/>
    <cellStyle name="Calculation 2 2 6 99" xfId="51261" xr:uid="{00000000-0005-0000-0000-000088170000}"/>
    <cellStyle name="Calculation 2 2 60" xfId="1328" xr:uid="{00000000-0005-0000-0000-000089170000}"/>
    <cellStyle name="Calculation 2 2 60 2" xfId="30512" xr:uid="{00000000-0005-0000-0000-00008A170000}"/>
    <cellStyle name="Calculation 2 2 61" xfId="1354" xr:uid="{00000000-0005-0000-0000-00008B170000}"/>
    <cellStyle name="Calculation 2 2 61 2" xfId="30494" xr:uid="{00000000-0005-0000-0000-00008C170000}"/>
    <cellStyle name="Calculation 2 2 62" xfId="1420" xr:uid="{00000000-0005-0000-0000-00008D170000}"/>
    <cellStyle name="Calculation 2 2 62 2" xfId="30518" xr:uid="{00000000-0005-0000-0000-00008E170000}"/>
    <cellStyle name="Calculation 2 2 63" xfId="1438" xr:uid="{00000000-0005-0000-0000-00008F170000}"/>
    <cellStyle name="Calculation 2 2 63 2" xfId="30524" xr:uid="{00000000-0005-0000-0000-000090170000}"/>
    <cellStyle name="Calculation 2 2 64" xfId="1430" xr:uid="{00000000-0005-0000-0000-000091170000}"/>
    <cellStyle name="Calculation 2 2 64 2" xfId="30529" xr:uid="{00000000-0005-0000-0000-000092170000}"/>
    <cellStyle name="Calculation 2 2 65" xfId="18445" xr:uid="{00000000-0005-0000-0000-000093170000}"/>
    <cellStyle name="Calculation 2 2 65 2" xfId="30535" xr:uid="{00000000-0005-0000-0000-000094170000}"/>
    <cellStyle name="Calculation 2 2 66" xfId="30500" xr:uid="{00000000-0005-0000-0000-000095170000}"/>
    <cellStyle name="Calculation 2 2 67" xfId="30643" xr:uid="{00000000-0005-0000-0000-000096170000}"/>
    <cellStyle name="Calculation 2 2 68" xfId="30653" xr:uid="{00000000-0005-0000-0000-000097170000}"/>
    <cellStyle name="Calculation 2 2 69" xfId="30659" xr:uid="{00000000-0005-0000-0000-000098170000}"/>
    <cellStyle name="Calculation 2 2 7" xfId="341" xr:uid="{00000000-0005-0000-0000-000099170000}"/>
    <cellStyle name="Calculation 2 2 7 10" xfId="1944" xr:uid="{00000000-0005-0000-0000-00009A170000}"/>
    <cellStyle name="Calculation 2 2 7 10 2" xfId="6196" xr:uid="{00000000-0005-0000-0000-00009B170000}"/>
    <cellStyle name="Calculation 2 2 7 10 3" xfId="10445" xr:uid="{00000000-0005-0000-0000-00009C170000}"/>
    <cellStyle name="Calculation 2 2 7 10 4" xfId="14695" xr:uid="{00000000-0005-0000-0000-00009D170000}"/>
    <cellStyle name="Calculation 2 2 7 10 5" xfId="20333" xr:uid="{00000000-0005-0000-0000-00009E170000}"/>
    <cellStyle name="Calculation 2 2 7 10 6" xfId="53183" xr:uid="{00000000-0005-0000-0000-00009F170000}"/>
    <cellStyle name="Calculation 2 2 7 100" xfId="51383" xr:uid="{00000000-0005-0000-0000-0000A0170000}"/>
    <cellStyle name="Calculation 2 2 7 101" xfId="51533" xr:uid="{00000000-0005-0000-0000-0000A1170000}"/>
    <cellStyle name="Calculation 2 2 7 102" xfId="51683" xr:uid="{00000000-0005-0000-0000-0000A2170000}"/>
    <cellStyle name="Calculation 2 2 7 103" xfId="51838" xr:uid="{00000000-0005-0000-0000-0000A3170000}"/>
    <cellStyle name="Calculation 2 2 7 104" xfId="51993" xr:uid="{00000000-0005-0000-0000-0000A4170000}"/>
    <cellStyle name="Calculation 2 2 7 105" xfId="52143" xr:uid="{00000000-0005-0000-0000-0000A5170000}"/>
    <cellStyle name="Calculation 2 2 7 106" xfId="52293" xr:uid="{00000000-0005-0000-0000-0000A6170000}"/>
    <cellStyle name="Calculation 2 2 7 107" xfId="52341" xr:uid="{00000000-0005-0000-0000-0000A7170000}"/>
    <cellStyle name="Calculation 2 2 7 108" xfId="52396" xr:uid="{00000000-0005-0000-0000-0000A8170000}"/>
    <cellStyle name="Calculation 2 2 7 109" xfId="52546" xr:uid="{00000000-0005-0000-0000-0000A9170000}"/>
    <cellStyle name="Calculation 2 2 7 11" xfId="1512" xr:uid="{00000000-0005-0000-0000-0000AA170000}"/>
    <cellStyle name="Calculation 2 2 7 11 2" xfId="5764" xr:uid="{00000000-0005-0000-0000-0000AB170000}"/>
    <cellStyle name="Calculation 2 2 7 11 3" xfId="10013" xr:uid="{00000000-0005-0000-0000-0000AC170000}"/>
    <cellStyle name="Calculation 2 2 7 11 4" xfId="14263" xr:uid="{00000000-0005-0000-0000-0000AD170000}"/>
    <cellStyle name="Calculation 2 2 7 11 5" xfId="20907" xr:uid="{00000000-0005-0000-0000-0000AE170000}"/>
    <cellStyle name="Calculation 2 2 7 11 6" xfId="54360" xr:uid="{00000000-0005-0000-0000-0000AF170000}"/>
    <cellStyle name="Calculation 2 2 7 110" xfId="52695" xr:uid="{00000000-0005-0000-0000-0000B0170000}"/>
    <cellStyle name="Calculation 2 2 7 111" xfId="52845" xr:uid="{00000000-0005-0000-0000-0000B1170000}"/>
    <cellStyle name="Calculation 2 2 7 112" xfId="18718" xr:uid="{00000000-0005-0000-0000-0000B2170000}"/>
    <cellStyle name="Calculation 2 2 7 113" xfId="53137" xr:uid="{00000000-0005-0000-0000-0000B3170000}"/>
    <cellStyle name="Calculation 2 2 7 12" xfId="2013" xr:uid="{00000000-0005-0000-0000-0000B4170000}"/>
    <cellStyle name="Calculation 2 2 7 12 2" xfId="6265" xr:uid="{00000000-0005-0000-0000-0000B5170000}"/>
    <cellStyle name="Calculation 2 2 7 12 3" xfId="10514" xr:uid="{00000000-0005-0000-0000-0000B6170000}"/>
    <cellStyle name="Calculation 2 2 7 12 4" xfId="14763" xr:uid="{00000000-0005-0000-0000-0000B7170000}"/>
    <cellStyle name="Calculation 2 2 7 12 5" xfId="21026" xr:uid="{00000000-0005-0000-0000-0000B8170000}"/>
    <cellStyle name="Calculation 2 2 7 12 6" xfId="54510" xr:uid="{00000000-0005-0000-0000-0000B9170000}"/>
    <cellStyle name="Calculation 2 2 7 13" xfId="2165" xr:uid="{00000000-0005-0000-0000-0000BA170000}"/>
    <cellStyle name="Calculation 2 2 7 13 2" xfId="6417" xr:uid="{00000000-0005-0000-0000-0000BB170000}"/>
    <cellStyle name="Calculation 2 2 7 13 3" xfId="10666" xr:uid="{00000000-0005-0000-0000-0000BC170000}"/>
    <cellStyle name="Calculation 2 2 7 13 4" xfId="14915" xr:uid="{00000000-0005-0000-0000-0000BD170000}"/>
    <cellStyle name="Calculation 2 2 7 13 5" xfId="20810" xr:uid="{00000000-0005-0000-0000-0000BE170000}"/>
    <cellStyle name="Calculation 2 2 7 13 6" xfId="54659" xr:uid="{00000000-0005-0000-0000-0000BF170000}"/>
    <cellStyle name="Calculation 2 2 7 14" xfId="2315" xr:uid="{00000000-0005-0000-0000-0000C0170000}"/>
    <cellStyle name="Calculation 2 2 7 14 2" xfId="6567" xr:uid="{00000000-0005-0000-0000-0000C1170000}"/>
    <cellStyle name="Calculation 2 2 7 14 3" xfId="10816" xr:uid="{00000000-0005-0000-0000-0000C2170000}"/>
    <cellStyle name="Calculation 2 2 7 14 4" xfId="15065" xr:uid="{00000000-0005-0000-0000-0000C3170000}"/>
    <cellStyle name="Calculation 2 2 7 14 5" xfId="22004" xr:uid="{00000000-0005-0000-0000-0000C4170000}"/>
    <cellStyle name="Calculation 2 2 7 14 6" xfId="54814" xr:uid="{00000000-0005-0000-0000-0000C5170000}"/>
    <cellStyle name="Calculation 2 2 7 15" xfId="2464" xr:uid="{00000000-0005-0000-0000-0000C6170000}"/>
    <cellStyle name="Calculation 2 2 7 15 2" xfId="6716" xr:uid="{00000000-0005-0000-0000-0000C7170000}"/>
    <cellStyle name="Calculation 2 2 7 15 3" xfId="10965" xr:uid="{00000000-0005-0000-0000-0000C8170000}"/>
    <cellStyle name="Calculation 2 2 7 15 4" xfId="15214" xr:uid="{00000000-0005-0000-0000-0000C9170000}"/>
    <cellStyle name="Calculation 2 2 7 15 5" xfId="22162" xr:uid="{00000000-0005-0000-0000-0000CA170000}"/>
    <cellStyle name="Calculation 2 2 7 15 6" xfId="54969" xr:uid="{00000000-0005-0000-0000-0000CB170000}"/>
    <cellStyle name="Calculation 2 2 7 16" xfId="2614" xr:uid="{00000000-0005-0000-0000-0000CC170000}"/>
    <cellStyle name="Calculation 2 2 7 16 2" xfId="6866" xr:uid="{00000000-0005-0000-0000-0000CD170000}"/>
    <cellStyle name="Calculation 2 2 7 16 3" xfId="11115" xr:uid="{00000000-0005-0000-0000-0000CE170000}"/>
    <cellStyle name="Calculation 2 2 7 16 4" xfId="15364" xr:uid="{00000000-0005-0000-0000-0000CF170000}"/>
    <cellStyle name="Calculation 2 2 7 16 5" xfId="22508" xr:uid="{00000000-0005-0000-0000-0000D0170000}"/>
    <cellStyle name="Calculation 2 2 7 16 6" xfId="55120" xr:uid="{00000000-0005-0000-0000-0000D1170000}"/>
    <cellStyle name="Calculation 2 2 7 17" xfId="2769" xr:uid="{00000000-0005-0000-0000-0000D2170000}"/>
    <cellStyle name="Calculation 2 2 7 17 2" xfId="7021" xr:uid="{00000000-0005-0000-0000-0000D3170000}"/>
    <cellStyle name="Calculation 2 2 7 17 3" xfId="11270" xr:uid="{00000000-0005-0000-0000-0000D4170000}"/>
    <cellStyle name="Calculation 2 2 7 17 4" xfId="15519" xr:uid="{00000000-0005-0000-0000-0000D5170000}"/>
    <cellStyle name="Calculation 2 2 7 17 5" xfId="22854" xr:uid="{00000000-0005-0000-0000-0000D6170000}"/>
    <cellStyle name="Calculation 2 2 7 17 6" xfId="55269" xr:uid="{00000000-0005-0000-0000-0000D7170000}"/>
    <cellStyle name="Calculation 2 2 7 18" xfId="2919" xr:uid="{00000000-0005-0000-0000-0000D8170000}"/>
    <cellStyle name="Calculation 2 2 7 18 2" xfId="7171" xr:uid="{00000000-0005-0000-0000-0000D9170000}"/>
    <cellStyle name="Calculation 2 2 7 18 3" xfId="11420" xr:uid="{00000000-0005-0000-0000-0000DA170000}"/>
    <cellStyle name="Calculation 2 2 7 18 4" xfId="15669" xr:uid="{00000000-0005-0000-0000-0000DB170000}"/>
    <cellStyle name="Calculation 2 2 7 18 5" xfId="23201" xr:uid="{00000000-0005-0000-0000-0000DC170000}"/>
    <cellStyle name="Calculation 2 2 7 18 6" xfId="55419" xr:uid="{00000000-0005-0000-0000-0000DD170000}"/>
    <cellStyle name="Calculation 2 2 7 19" xfId="3069" xr:uid="{00000000-0005-0000-0000-0000DE170000}"/>
    <cellStyle name="Calculation 2 2 7 19 2" xfId="7321" xr:uid="{00000000-0005-0000-0000-0000DF170000}"/>
    <cellStyle name="Calculation 2 2 7 19 3" xfId="11570" xr:uid="{00000000-0005-0000-0000-0000E0170000}"/>
    <cellStyle name="Calculation 2 2 7 19 4" xfId="15819" xr:uid="{00000000-0005-0000-0000-0000E1170000}"/>
    <cellStyle name="Calculation 2 2 7 19 5" xfId="21815" xr:uid="{00000000-0005-0000-0000-0000E2170000}"/>
    <cellStyle name="Calculation 2 2 7 19 6" xfId="55568" xr:uid="{00000000-0005-0000-0000-0000E3170000}"/>
    <cellStyle name="Calculation 2 2 7 2" xfId="342" xr:uid="{00000000-0005-0000-0000-0000E4170000}"/>
    <cellStyle name="Calculation 2 2 7 2 10" xfId="3272" xr:uid="{00000000-0005-0000-0000-0000E5170000}"/>
    <cellStyle name="Calculation 2 2 7 2 10 2" xfId="7524" xr:uid="{00000000-0005-0000-0000-0000E6170000}"/>
    <cellStyle name="Calculation 2 2 7 2 10 3" xfId="11773" xr:uid="{00000000-0005-0000-0000-0000E7170000}"/>
    <cellStyle name="Calculation 2 2 7 2 10 4" xfId="16022" xr:uid="{00000000-0005-0000-0000-0000E8170000}"/>
    <cellStyle name="Calculation 2 2 7 2 10 5" xfId="22212" xr:uid="{00000000-0005-0000-0000-0000E9170000}"/>
    <cellStyle name="Calculation 2 2 7 2 10 6" xfId="54564" xr:uid="{00000000-0005-0000-0000-0000EA170000}"/>
    <cellStyle name="Calculation 2 2 7 2 100" xfId="52197" xr:uid="{00000000-0005-0000-0000-0000EB170000}"/>
    <cellStyle name="Calculation 2 2 7 2 101" xfId="52450" xr:uid="{00000000-0005-0000-0000-0000EC170000}"/>
    <cellStyle name="Calculation 2 2 7 2 102" xfId="52600" xr:uid="{00000000-0005-0000-0000-0000ED170000}"/>
    <cellStyle name="Calculation 2 2 7 2 103" xfId="52749" xr:uid="{00000000-0005-0000-0000-0000EE170000}"/>
    <cellStyle name="Calculation 2 2 7 2 104" xfId="52899" xr:uid="{00000000-0005-0000-0000-0000EF170000}"/>
    <cellStyle name="Calculation 2 2 7 2 105" xfId="53361" xr:uid="{00000000-0005-0000-0000-0000F0170000}"/>
    <cellStyle name="Calculation 2 2 7 2 11" xfId="3421" xr:uid="{00000000-0005-0000-0000-0000F1170000}"/>
    <cellStyle name="Calculation 2 2 7 2 11 2" xfId="7673" xr:uid="{00000000-0005-0000-0000-0000F2170000}"/>
    <cellStyle name="Calculation 2 2 7 2 11 3" xfId="11922" xr:uid="{00000000-0005-0000-0000-0000F3170000}"/>
    <cellStyle name="Calculation 2 2 7 2 11 4" xfId="16171" xr:uid="{00000000-0005-0000-0000-0000F4170000}"/>
    <cellStyle name="Calculation 2 2 7 2 11 5" xfId="22558" xr:uid="{00000000-0005-0000-0000-0000F5170000}"/>
    <cellStyle name="Calculation 2 2 7 2 11 6" xfId="54713" xr:uid="{00000000-0005-0000-0000-0000F6170000}"/>
    <cellStyle name="Calculation 2 2 7 2 12" xfId="3571" xr:uid="{00000000-0005-0000-0000-0000F7170000}"/>
    <cellStyle name="Calculation 2 2 7 2 12 2" xfId="7823" xr:uid="{00000000-0005-0000-0000-0000F8170000}"/>
    <cellStyle name="Calculation 2 2 7 2 12 3" xfId="12072" xr:uid="{00000000-0005-0000-0000-0000F9170000}"/>
    <cellStyle name="Calculation 2 2 7 2 12 4" xfId="16321" xr:uid="{00000000-0005-0000-0000-0000FA170000}"/>
    <cellStyle name="Calculation 2 2 7 2 12 5" xfId="22904" xr:uid="{00000000-0005-0000-0000-0000FB170000}"/>
    <cellStyle name="Calculation 2 2 7 2 12 6" xfId="54868" xr:uid="{00000000-0005-0000-0000-0000FC170000}"/>
    <cellStyle name="Calculation 2 2 7 2 13" xfId="3721" xr:uid="{00000000-0005-0000-0000-0000FD170000}"/>
    <cellStyle name="Calculation 2 2 7 2 13 2" xfId="7973" xr:uid="{00000000-0005-0000-0000-0000FE170000}"/>
    <cellStyle name="Calculation 2 2 7 2 13 3" xfId="12222" xr:uid="{00000000-0005-0000-0000-0000FF170000}"/>
    <cellStyle name="Calculation 2 2 7 2 13 4" xfId="16471" xr:uid="{00000000-0005-0000-0000-000000180000}"/>
    <cellStyle name="Calculation 2 2 7 2 13 5" xfId="23251" xr:uid="{00000000-0005-0000-0000-000001180000}"/>
    <cellStyle name="Calculation 2 2 7 2 13 6" xfId="55023" xr:uid="{00000000-0005-0000-0000-000002180000}"/>
    <cellStyle name="Calculation 2 2 7 2 14" xfId="3870" xr:uid="{00000000-0005-0000-0000-000003180000}"/>
    <cellStyle name="Calculation 2 2 7 2 14 2" xfId="8122" xr:uid="{00000000-0005-0000-0000-000004180000}"/>
    <cellStyle name="Calculation 2 2 7 2 14 3" xfId="12371" xr:uid="{00000000-0005-0000-0000-000005180000}"/>
    <cellStyle name="Calculation 2 2 7 2 14 4" xfId="16620" xr:uid="{00000000-0005-0000-0000-000006180000}"/>
    <cellStyle name="Calculation 2 2 7 2 14 5" xfId="23526" xr:uid="{00000000-0005-0000-0000-000007180000}"/>
    <cellStyle name="Calculation 2 2 7 2 14 6" xfId="55174" xr:uid="{00000000-0005-0000-0000-000008180000}"/>
    <cellStyle name="Calculation 2 2 7 2 15" xfId="4019" xr:uid="{00000000-0005-0000-0000-000009180000}"/>
    <cellStyle name="Calculation 2 2 7 2 15 2" xfId="8271" xr:uid="{00000000-0005-0000-0000-00000A180000}"/>
    <cellStyle name="Calculation 2 2 7 2 15 3" xfId="12520" xr:uid="{00000000-0005-0000-0000-00000B180000}"/>
    <cellStyle name="Calculation 2 2 7 2 15 4" xfId="16769" xr:uid="{00000000-0005-0000-0000-00000C180000}"/>
    <cellStyle name="Calculation 2 2 7 2 15 5" xfId="23872" xr:uid="{00000000-0005-0000-0000-00000D180000}"/>
    <cellStyle name="Calculation 2 2 7 2 15 6" xfId="55323" xr:uid="{00000000-0005-0000-0000-00000E180000}"/>
    <cellStyle name="Calculation 2 2 7 2 16" xfId="4219" xr:uid="{00000000-0005-0000-0000-00000F180000}"/>
    <cellStyle name="Calculation 2 2 7 2 16 2" xfId="8471" xr:uid="{00000000-0005-0000-0000-000010180000}"/>
    <cellStyle name="Calculation 2 2 7 2 16 3" xfId="12720" xr:uid="{00000000-0005-0000-0000-000011180000}"/>
    <cellStyle name="Calculation 2 2 7 2 16 4" xfId="16969" xr:uid="{00000000-0005-0000-0000-000012180000}"/>
    <cellStyle name="Calculation 2 2 7 2 16 5" xfId="24222" xr:uid="{00000000-0005-0000-0000-000013180000}"/>
    <cellStyle name="Calculation 2 2 7 2 16 6" xfId="55473" xr:uid="{00000000-0005-0000-0000-000014180000}"/>
    <cellStyle name="Calculation 2 2 7 2 17" xfId="4370" xr:uid="{00000000-0005-0000-0000-000015180000}"/>
    <cellStyle name="Calculation 2 2 7 2 17 2" xfId="8622" xr:uid="{00000000-0005-0000-0000-000016180000}"/>
    <cellStyle name="Calculation 2 2 7 2 17 3" xfId="12871" xr:uid="{00000000-0005-0000-0000-000017180000}"/>
    <cellStyle name="Calculation 2 2 7 2 17 4" xfId="17120" xr:uid="{00000000-0005-0000-0000-000018180000}"/>
    <cellStyle name="Calculation 2 2 7 2 17 5" xfId="24568" xr:uid="{00000000-0005-0000-0000-000019180000}"/>
    <cellStyle name="Calculation 2 2 7 2 17 6" xfId="55622" xr:uid="{00000000-0005-0000-0000-00001A180000}"/>
    <cellStyle name="Calculation 2 2 7 2 18" xfId="4473" xr:uid="{00000000-0005-0000-0000-00001B180000}"/>
    <cellStyle name="Calculation 2 2 7 2 18 2" xfId="8725" xr:uid="{00000000-0005-0000-0000-00001C180000}"/>
    <cellStyle name="Calculation 2 2 7 2 18 3" xfId="12974" xr:uid="{00000000-0005-0000-0000-00001D180000}"/>
    <cellStyle name="Calculation 2 2 7 2 18 4" xfId="17223" xr:uid="{00000000-0005-0000-0000-00001E180000}"/>
    <cellStyle name="Calculation 2 2 7 2 18 5" xfId="24843" xr:uid="{00000000-0005-0000-0000-00001F180000}"/>
    <cellStyle name="Calculation 2 2 7 2 18 6" xfId="55844" xr:uid="{00000000-0005-0000-0000-000020180000}"/>
    <cellStyle name="Calculation 2 2 7 2 19" xfId="4587" xr:uid="{00000000-0005-0000-0000-000021180000}"/>
    <cellStyle name="Calculation 2 2 7 2 19 2" xfId="8839" xr:uid="{00000000-0005-0000-0000-000022180000}"/>
    <cellStyle name="Calculation 2 2 7 2 19 3" xfId="13088" xr:uid="{00000000-0005-0000-0000-000023180000}"/>
    <cellStyle name="Calculation 2 2 7 2 19 4" xfId="17337" xr:uid="{00000000-0005-0000-0000-000024180000}"/>
    <cellStyle name="Calculation 2 2 7 2 19 5" xfId="21405" xr:uid="{00000000-0005-0000-0000-000025180000}"/>
    <cellStyle name="Calculation 2 2 7 2 19 6" xfId="55996" xr:uid="{00000000-0005-0000-0000-000026180000}"/>
    <cellStyle name="Calculation 2 2 7 2 2" xfId="2067" xr:uid="{00000000-0005-0000-0000-000027180000}"/>
    <cellStyle name="Calculation 2 2 7 2 2 2" xfId="6319" xr:uid="{00000000-0005-0000-0000-000028180000}"/>
    <cellStyle name="Calculation 2 2 7 2 2 3" xfId="10568" xr:uid="{00000000-0005-0000-0000-000029180000}"/>
    <cellStyle name="Calculation 2 2 7 2 2 4" xfId="14817" xr:uid="{00000000-0005-0000-0000-00002A180000}"/>
    <cellStyle name="Calculation 2 2 7 2 2 5" xfId="18622" xr:uid="{00000000-0005-0000-0000-00002B180000}"/>
    <cellStyle name="Calculation 2 2 7 2 2 6" xfId="19249" xr:uid="{00000000-0005-0000-0000-00002C180000}"/>
    <cellStyle name="Calculation 2 2 7 2 2 7" xfId="53516" xr:uid="{00000000-0005-0000-0000-00002D180000}"/>
    <cellStyle name="Calculation 2 2 7 2 20" xfId="4742" xr:uid="{00000000-0005-0000-0000-00002E180000}"/>
    <cellStyle name="Calculation 2 2 7 2 20 2" xfId="8994" xr:uid="{00000000-0005-0000-0000-00002F180000}"/>
    <cellStyle name="Calculation 2 2 7 2 20 3" xfId="13243" xr:uid="{00000000-0005-0000-0000-000030180000}"/>
    <cellStyle name="Calculation 2 2 7 2 20 4" xfId="17492" xr:uid="{00000000-0005-0000-0000-000031180000}"/>
    <cellStyle name="Calculation 2 2 7 2 20 5" xfId="25529" xr:uid="{00000000-0005-0000-0000-000032180000}"/>
    <cellStyle name="Calculation 2 2 7 2 20 6" xfId="56148" xr:uid="{00000000-0005-0000-0000-000033180000}"/>
    <cellStyle name="Calculation 2 2 7 2 21" xfId="4892" xr:uid="{00000000-0005-0000-0000-000034180000}"/>
    <cellStyle name="Calculation 2 2 7 2 21 2" xfId="9144" xr:uid="{00000000-0005-0000-0000-000035180000}"/>
    <cellStyle name="Calculation 2 2 7 2 21 3" xfId="13393" xr:uid="{00000000-0005-0000-0000-000036180000}"/>
    <cellStyle name="Calculation 2 2 7 2 21 4" xfId="17642" xr:uid="{00000000-0005-0000-0000-000037180000}"/>
    <cellStyle name="Calculation 2 2 7 2 21 5" xfId="25875" xr:uid="{00000000-0005-0000-0000-000038180000}"/>
    <cellStyle name="Calculation 2 2 7 2 21 6" xfId="56297" xr:uid="{00000000-0005-0000-0000-000039180000}"/>
    <cellStyle name="Calculation 2 2 7 2 22" xfId="5084" xr:uid="{00000000-0005-0000-0000-00003A180000}"/>
    <cellStyle name="Calculation 2 2 7 2 22 2" xfId="9336" xr:uid="{00000000-0005-0000-0000-00003B180000}"/>
    <cellStyle name="Calculation 2 2 7 2 22 3" xfId="13585" xr:uid="{00000000-0005-0000-0000-00003C180000}"/>
    <cellStyle name="Calculation 2 2 7 2 22 4" xfId="17834" xr:uid="{00000000-0005-0000-0000-00003D180000}"/>
    <cellStyle name="Calculation 2 2 7 2 22 5" xfId="26221" xr:uid="{00000000-0005-0000-0000-00003E180000}"/>
    <cellStyle name="Calculation 2 2 7 2 22 6" xfId="56453" xr:uid="{00000000-0005-0000-0000-00003F180000}"/>
    <cellStyle name="Calculation 2 2 7 2 23" xfId="5194" xr:uid="{00000000-0005-0000-0000-000040180000}"/>
    <cellStyle name="Calculation 2 2 7 2 23 2" xfId="9446" xr:uid="{00000000-0005-0000-0000-000041180000}"/>
    <cellStyle name="Calculation 2 2 7 2 23 3" xfId="13695" xr:uid="{00000000-0005-0000-0000-000042180000}"/>
    <cellStyle name="Calculation 2 2 7 2 23 4" xfId="17944" xr:uid="{00000000-0005-0000-0000-000043180000}"/>
    <cellStyle name="Calculation 2 2 7 2 23 5" xfId="26566" xr:uid="{00000000-0005-0000-0000-000044180000}"/>
    <cellStyle name="Calculation 2 2 7 2 23 6" xfId="56704" xr:uid="{00000000-0005-0000-0000-000045180000}"/>
    <cellStyle name="Calculation 2 2 7 2 24" xfId="5306" xr:uid="{00000000-0005-0000-0000-000046180000}"/>
    <cellStyle name="Calculation 2 2 7 2 24 2" xfId="9558" xr:uid="{00000000-0005-0000-0000-000047180000}"/>
    <cellStyle name="Calculation 2 2 7 2 24 3" xfId="13807" xr:uid="{00000000-0005-0000-0000-000048180000}"/>
    <cellStyle name="Calculation 2 2 7 2 24 4" xfId="18056" xr:uid="{00000000-0005-0000-0000-000049180000}"/>
    <cellStyle name="Calculation 2 2 7 2 24 5" xfId="25224" xr:uid="{00000000-0005-0000-0000-00004A180000}"/>
    <cellStyle name="Calculation 2 2 7 2 24 6" xfId="56863" xr:uid="{00000000-0005-0000-0000-00004B180000}"/>
    <cellStyle name="Calculation 2 2 7 2 25" xfId="5457" xr:uid="{00000000-0005-0000-0000-00004C180000}"/>
    <cellStyle name="Calculation 2 2 7 2 25 2" xfId="9709" xr:uid="{00000000-0005-0000-0000-00004D180000}"/>
    <cellStyle name="Calculation 2 2 7 2 25 3" xfId="13958" xr:uid="{00000000-0005-0000-0000-00004E180000}"/>
    <cellStyle name="Calculation 2 2 7 2 25 4" xfId="18207" xr:uid="{00000000-0005-0000-0000-00004F180000}"/>
    <cellStyle name="Calculation 2 2 7 2 25 5" xfId="26117" xr:uid="{00000000-0005-0000-0000-000050180000}"/>
    <cellStyle name="Calculation 2 2 7 2 25 6" xfId="57013" xr:uid="{00000000-0005-0000-0000-000051180000}"/>
    <cellStyle name="Calculation 2 2 7 2 26" xfId="5612" xr:uid="{00000000-0005-0000-0000-000052180000}"/>
    <cellStyle name="Calculation 2 2 7 2 26 2" xfId="9864" xr:uid="{00000000-0005-0000-0000-000053180000}"/>
    <cellStyle name="Calculation 2 2 7 2 26 3" xfId="14113" xr:uid="{00000000-0005-0000-0000-000054180000}"/>
    <cellStyle name="Calculation 2 2 7 2 26 4" xfId="18362" xr:uid="{00000000-0005-0000-0000-000055180000}"/>
    <cellStyle name="Calculation 2 2 7 2 26 5" xfId="27274" xr:uid="{00000000-0005-0000-0000-000056180000}"/>
    <cellStyle name="Calculation 2 2 7 2 26 6" xfId="56625" xr:uid="{00000000-0005-0000-0000-000057180000}"/>
    <cellStyle name="Calculation 2 2 7 2 27" xfId="1612" xr:uid="{00000000-0005-0000-0000-000058180000}"/>
    <cellStyle name="Calculation 2 2 7 2 27 2" xfId="27617" xr:uid="{00000000-0005-0000-0000-000059180000}"/>
    <cellStyle name="Calculation 2 2 7 2 27 3" xfId="57281" xr:uid="{00000000-0005-0000-0000-00005A180000}"/>
    <cellStyle name="Calculation 2 2 7 2 28" xfId="5864" xr:uid="{00000000-0005-0000-0000-00005B180000}"/>
    <cellStyle name="Calculation 2 2 7 2 28 2" xfId="27958" xr:uid="{00000000-0005-0000-0000-00005C180000}"/>
    <cellStyle name="Calculation 2 2 7 2 28 3" xfId="57430" xr:uid="{00000000-0005-0000-0000-00005D180000}"/>
    <cellStyle name="Calculation 2 2 7 2 29" xfId="10113" xr:uid="{00000000-0005-0000-0000-00005E180000}"/>
    <cellStyle name="Calculation 2 2 7 2 29 2" xfId="28299" xr:uid="{00000000-0005-0000-0000-00005F180000}"/>
    <cellStyle name="Calculation 2 2 7 2 29 3" xfId="57580" xr:uid="{00000000-0005-0000-0000-000060180000}"/>
    <cellStyle name="Calculation 2 2 7 2 3" xfId="2219" xr:uid="{00000000-0005-0000-0000-000061180000}"/>
    <cellStyle name="Calculation 2 2 7 2 3 2" xfId="6471" xr:uid="{00000000-0005-0000-0000-000062180000}"/>
    <cellStyle name="Calculation 2 2 7 2 3 3" xfId="10720" xr:uid="{00000000-0005-0000-0000-000063180000}"/>
    <cellStyle name="Calculation 2 2 7 2 3 4" xfId="14969" xr:uid="{00000000-0005-0000-0000-000064180000}"/>
    <cellStyle name="Calculation 2 2 7 2 3 5" xfId="18914" xr:uid="{00000000-0005-0000-0000-000065180000}"/>
    <cellStyle name="Calculation 2 2 7 2 3 6" xfId="53665" xr:uid="{00000000-0005-0000-0000-000066180000}"/>
    <cellStyle name="Calculation 2 2 7 2 30" xfId="14363" xr:uid="{00000000-0005-0000-0000-000067180000}"/>
    <cellStyle name="Calculation 2 2 7 2 30 2" xfId="28640" xr:uid="{00000000-0005-0000-0000-000068180000}"/>
    <cellStyle name="Calculation 2 2 7 2 31" xfId="18514" xr:uid="{00000000-0005-0000-0000-000069180000}"/>
    <cellStyle name="Calculation 2 2 7 2 31 2" xfId="28981" xr:uid="{00000000-0005-0000-0000-00006A180000}"/>
    <cellStyle name="Calculation 2 2 7 2 32" xfId="29668" xr:uid="{00000000-0005-0000-0000-00006B180000}"/>
    <cellStyle name="Calculation 2 2 7 2 33" xfId="31290" xr:uid="{00000000-0005-0000-0000-00006C180000}"/>
    <cellStyle name="Calculation 2 2 7 2 34" xfId="31479" xr:uid="{00000000-0005-0000-0000-00006D180000}"/>
    <cellStyle name="Calculation 2 2 7 2 35" xfId="31819" xr:uid="{00000000-0005-0000-0000-00006E180000}"/>
    <cellStyle name="Calculation 2 2 7 2 36" xfId="32041" xr:uid="{00000000-0005-0000-0000-00006F180000}"/>
    <cellStyle name="Calculation 2 2 7 2 37" xfId="32382" xr:uid="{00000000-0005-0000-0000-000070180000}"/>
    <cellStyle name="Calculation 2 2 7 2 38" xfId="32723" xr:uid="{00000000-0005-0000-0000-000071180000}"/>
    <cellStyle name="Calculation 2 2 7 2 39" xfId="33400" xr:uid="{00000000-0005-0000-0000-000072180000}"/>
    <cellStyle name="Calculation 2 2 7 2 4" xfId="2369" xr:uid="{00000000-0005-0000-0000-000073180000}"/>
    <cellStyle name="Calculation 2 2 7 2 4 2" xfId="6621" xr:uid="{00000000-0005-0000-0000-000074180000}"/>
    <cellStyle name="Calculation 2 2 7 2 4 3" xfId="10870" xr:uid="{00000000-0005-0000-0000-000075180000}"/>
    <cellStyle name="Calculation 2 2 7 2 4 4" xfId="15119" xr:uid="{00000000-0005-0000-0000-000076180000}"/>
    <cellStyle name="Calculation 2 2 7 2 4 5" xfId="20037" xr:uid="{00000000-0005-0000-0000-000077180000}"/>
    <cellStyle name="Calculation 2 2 7 2 4 6" xfId="53787" xr:uid="{00000000-0005-0000-0000-000078180000}"/>
    <cellStyle name="Calculation 2 2 7 2 40" xfId="33633" xr:uid="{00000000-0005-0000-0000-000079180000}"/>
    <cellStyle name="Calculation 2 2 7 2 41" xfId="33238" xr:uid="{00000000-0005-0000-0000-00007A180000}"/>
    <cellStyle name="Calculation 2 2 7 2 42" xfId="34426" xr:uid="{00000000-0005-0000-0000-00007B180000}"/>
    <cellStyle name="Calculation 2 2 7 2 43" xfId="34772" xr:uid="{00000000-0005-0000-0000-00007C180000}"/>
    <cellStyle name="Calculation 2 2 7 2 44" xfId="35118" xr:uid="{00000000-0005-0000-0000-00007D180000}"/>
    <cellStyle name="Calculation 2 2 7 2 45" xfId="35465" xr:uid="{00000000-0005-0000-0000-00007E180000}"/>
    <cellStyle name="Calculation 2 2 7 2 46" xfId="35812" xr:uid="{00000000-0005-0000-0000-00007F180000}"/>
    <cellStyle name="Calculation 2 2 7 2 47" xfId="36158" xr:uid="{00000000-0005-0000-0000-000080180000}"/>
    <cellStyle name="Calculation 2 2 7 2 48" xfId="36504" xr:uid="{00000000-0005-0000-0000-000081180000}"/>
    <cellStyle name="Calculation 2 2 7 2 49" xfId="36850" xr:uid="{00000000-0005-0000-0000-000082180000}"/>
    <cellStyle name="Calculation 2 2 7 2 5" xfId="2518" xr:uid="{00000000-0005-0000-0000-000083180000}"/>
    <cellStyle name="Calculation 2 2 7 2 5 2" xfId="6770" xr:uid="{00000000-0005-0000-0000-000084180000}"/>
    <cellStyle name="Calculation 2 2 7 2 5 3" xfId="11019" xr:uid="{00000000-0005-0000-0000-000085180000}"/>
    <cellStyle name="Calculation 2 2 7 2 5 4" xfId="15268" xr:uid="{00000000-0005-0000-0000-000086180000}"/>
    <cellStyle name="Calculation 2 2 7 2 5 5" xfId="20383" xr:uid="{00000000-0005-0000-0000-000087180000}"/>
    <cellStyle name="Calculation 2 2 7 2 5 6" xfId="53893" xr:uid="{00000000-0005-0000-0000-000088180000}"/>
    <cellStyle name="Calculation 2 2 7 2 50" xfId="37196" xr:uid="{00000000-0005-0000-0000-000089180000}"/>
    <cellStyle name="Calculation 2 2 7 2 51" xfId="37542" xr:uid="{00000000-0005-0000-0000-00008A180000}"/>
    <cellStyle name="Calculation 2 2 7 2 52" xfId="37817" xr:uid="{00000000-0005-0000-0000-00008B180000}"/>
    <cellStyle name="Calculation 2 2 7 2 53" xfId="38164" xr:uid="{00000000-0005-0000-0000-00008C180000}"/>
    <cellStyle name="Calculation 2 2 7 2 54" xfId="38510" xr:uid="{00000000-0005-0000-0000-00008D180000}"/>
    <cellStyle name="Calculation 2 2 7 2 55" xfId="38856" xr:uid="{00000000-0005-0000-0000-00008E180000}"/>
    <cellStyle name="Calculation 2 2 7 2 56" xfId="39202" xr:uid="{00000000-0005-0000-0000-00008F180000}"/>
    <cellStyle name="Calculation 2 2 7 2 57" xfId="37727" xr:uid="{00000000-0005-0000-0000-000090180000}"/>
    <cellStyle name="Calculation 2 2 7 2 58" xfId="39497" xr:uid="{00000000-0005-0000-0000-000091180000}"/>
    <cellStyle name="Calculation 2 2 7 2 59" xfId="40030" xr:uid="{00000000-0005-0000-0000-000092180000}"/>
    <cellStyle name="Calculation 2 2 7 2 6" xfId="2668" xr:uid="{00000000-0005-0000-0000-000093180000}"/>
    <cellStyle name="Calculation 2 2 7 2 6 2" xfId="6920" xr:uid="{00000000-0005-0000-0000-000094180000}"/>
    <cellStyle name="Calculation 2 2 7 2 6 3" xfId="11169" xr:uid="{00000000-0005-0000-0000-000095180000}"/>
    <cellStyle name="Calculation 2 2 7 2 6 4" xfId="15418" xr:uid="{00000000-0005-0000-0000-000096180000}"/>
    <cellStyle name="Calculation 2 2 7 2 6 5" xfId="20957" xr:uid="{00000000-0005-0000-0000-000097180000}"/>
    <cellStyle name="Calculation 2 2 7 2 6 6" xfId="54043" xr:uid="{00000000-0005-0000-0000-000098180000}"/>
    <cellStyle name="Calculation 2 2 7 2 60" xfId="40371" xr:uid="{00000000-0005-0000-0000-000099180000}"/>
    <cellStyle name="Calculation 2 2 7 2 61" xfId="41148" xr:uid="{00000000-0005-0000-0000-00009A180000}"/>
    <cellStyle name="Calculation 2 2 7 2 62" xfId="41390" xr:uid="{00000000-0005-0000-0000-00009B180000}"/>
    <cellStyle name="Calculation 2 2 7 2 63" xfId="40729" xr:uid="{00000000-0005-0000-0000-00009C180000}"/>
    <cellStyle name="Calculation 2 2 7 2 64" xfId="41938" xr:uid="{00000000-0005-0000-0000-00009D180000}"/>
    <cellStyle name="Calculation 2 2 7 2 65" xfId="42284" xr:uid="{00000000-0005-0000-0000-00009E180000}"/>
    <cellStyle name="Calculation 2 2 7 2 66" xfId="42579" xr:uid="{00000000-0005-0000-0000-00009F180000}"/>
    <cellStyle name="Calculation 2 2 7 2 67" xfId="42865" xr:uid="{00000000-0005-0000-0000-0000A0180000}"/>
    <cellStyle name="Calculation 2 2 7 2 68" xfId="43206" xr:uid="{00000000-0005-0000-0000-0000A1180000}"/>
    <cellStyle name="Calculation 2 2 7 2 69" xfId="43547" xr:uid="{00000000-0005-0000-0000-0000A2180000}"/>
    <cellStyle name="Calculation 2 2 7 2 7" xfId="2823" xr:uid="{00000000-0005-0000-0000-0000A3180000}"/>
    <cellStyle name="Calculation 2 2 7 2 7 2" xfId="7075" xr:uid="{00000000-0005-0000-0000-0000A4180000}"/>
    <cellStyle name="Calculation 2 2 7 2 7 3" xfId="11324" xr:uid="{00000000-0005-0000-0000-0000A5180000}"/>
    <cellStyle name="Calculation 2 2 7 2 7 4" xfId="15573" xr:uid="{00000000-0005-0000-0000-0000A6180000}"/>
    <cellStyle name="Calculation 2 2 7 2 7 5" xfId="21076" xr:uid="{00000000-0005-0000-0000-0000A7180000}"/>
    <cellStyle name="Calculation 2 2 7 2 7 6" xfId="53266" xr:uid="{00000000-0005-0000-0000-0000A8180000}"/>
    <cellStyle name="Calculation 2 2 7 2 70" xfId="44078" xr:uid="{00000000-0005-0000-0000-0000A9180000}"/>
    <cellStyle name="Calculation 2 2 7 2 71" xfId="43955" xr:uid="{00000000-0005-0000-0000-0000AA180000}"/>
    <cellStyle name="Calculation 2 2 7 2 72" xfId="44746" xr:uid="{00000000-0005-0000-0000-0000AB180000}"/>
    <cellStyle name="Calculation 2 2 7 2 73" xfId="43882" xr:uid="{00000000-0005-0000-0000-0000AC180000}"/>
    <cellStyle name="Calculation 2 2 7 2 74" xfId="45664" xr:uid="{00000000-0005-0000-0000-0000AD180000}"/>
    <cellStyle name="Calculation 2 2 7 2 75" xfId="46125" xr:uid="{00000000-0005-0000-0000-0000AE180000}"/>
    <cellStyle name="Calculation 2 2 7 2 76" xfId="45682" xr:uid="{00000000-0005-0000-0000-0000AF180000}"/>
    <cellStyle name="Calculation 2 2 7 2 77" xfId="46948" xr:uid="{00000000-0005-0000-0000-0000B0180000}"/>
    <cellStyle name="Calculation 2 2 7 2 78" xfId="47293" xr:uid="{00000000-0005-0000-0000-0000B1180000}"/>
    <cellStyle name="Calculation 2 2 7 2 79" xfId="46573" xr:uid="{00000000-0005-0000-0000-0000B2180000}"/>
    <cellStyle name="Calculation 2 2 7 2 8" xfId="2973" xr:uid="{00000000-0005-0000-0000-0000B3180000}"/>
    <cellStyle name="Calculation 2 2 7 2 8 2" xfId="7225" xr:uid="{00000000-0005-0000-0000-0000B4180000}"/>
    <cellStyle name="Calculation 2 2 7 2 8 3" xfId="11474" xr:uid="{00000000-0005-0000-0000-0000B5180000}"/>
    <cellStyle name="Calculation 2 2 7 2 8 4" xfId="15723" xr:uid="{00000000-0005-0000-0000-0000B6180000}"/>
    <cellStyle name="Calculation 2 2 7 2 8 5" xfId="20909" xr:uid="{00000000-0005-0000-0000-0000B7180000}"/>
    <cellStyle name="Calculation 2 2 7 2 8 6" xfId="54264" xr:uid="{00000000-0005-0000-0000-0000B8180000}"/>
    <cellStyle name="Calculation 2 2 7 2 80" xfId="48054" xr:uid="{00000000-0005-0000-0000-0000B9180000}"/>
    <cellStyle name="Calculation 2 2 7 2 81" xfId="48361" xr:uid="{00000000-0005-0000-0000-0000BA180000}"/>
    <cellStyle name="Calculation 2 2 7 2 82" xfId="48907" xr:uid="{00000000-0005-0000-0000-0000BB180000}"/>
    <cellStyle name="Calculation 2 2 7 2 83" xfId="48784" xr:uid="{00000000-0005-0000-0000-0000BC180000}"/>
    <cellStyle name="Calculation 2 2 7 2 84" xfId="49514" xr:uid="{00000000-0005-0000-0000-0000BD180000}"/>
    <cellStyle name="Calculation 2 2 7 2 85" xfId="49920" xr:uid="{00000000-0005-0000-0000-0000BE180000}"/>
    <cellStyle name="Calculation 2 2 7 2 86" xfId="50070" xr:uid="{00000000-0005-0000-0000-0000BF180000}"/>
    <cellStyle name="Calculation 2 2 7 2 87" xfId="50219" xr:uid="{00000000-0005-0000-0000-0000C0180000}"/>
    <cellStyle name="Calculation 2 2 7 2 88" xfId="50369" xr:uid="{00000000-0005-0000-0000-0000C1180000}"/>
    <cellStyle name="Calculation 2 2 7 2 89" xfId="50518" xr:uid="{00000000-0005-0000-0000-0000C2180000}"/>
    <cellStyle name="Calculation 2 2 7 2 9" xfId="3123" xr:uid="{00000000-0005-0000-0000-0000C3180000}"/>
    <cellStyle name="Calculation 2 2 7 2 9 2" xfId="7375" xr:uid="{00000000-0005-0000-0000-0000C4180000}"/>
    <cellStyle name="Calculation 2 2 7 2 9 3" xfId="11624" xr:uid="{00000000-0005-0000-0000-0000C5180000}"/>
    <cellStyle name="Calculation 2 2 7 2 9 4" xfId="15873" xr:uid="{00000000-0005-0000-0000-0000C6180000}"/>
    <cellStyle name="Calculation 2 2 7 2 9 5" xfId="21469" xr:uid="{00000000-0005-0000-0000-0000C7180000}"/>
    <cellStyle name="Calculation 2 2 7 2 9 6" xfId="54414" xr:uid="{00000000-0005-0000-0000-0000C8180000}"/>
    <cellStyle name="Calculation 2 2 7 2 90" xfId="50667" xr:uid="{00000000-0005-0000-0000-0000C9180000}"/>
    <cellStyle name="Calculation 2 2 7 2 91" xfId="50817" xr:uid="{00000000-0005-0000-0000-0000CA180000}"/>
    <cellStyle name="Calculation 2 2 7 2 92" xfId="50966" xr:uid="{00000000-0005-0000-0000-0000CB180000}"/>
    <cellStyle name="Calculation 2 2 7 2 93" xfId="51131" xr:uid="{00000000-0005-0000-0000-0000CC180000}"/>
    <cellStyle name="Calculation 2 2 7 2 94" xfId="51287" xr:uid="{00000000-0005-0000-0000-0000CD180000}"/>
    <cellStyle name="Calculation 2 2 7 2 95" xfId="51437" xr:uid="{00000000-0005-0000-0000-0000CE180000}"/>
    <cellStyle name="Calculation 2 2 7 2 96" xfId="51587" xr:uid="{00000000-0005-0000-0000-0000CF180000}"/>
    <cellStyle name="Calculation 2 2 7 2 97" xfId="51737" xr:uid="{00000000-0005-0000-0000-0000D0180000}"/>
    <cellStyle name="Calculation 2 2 7 2 98" xfId="51892" xr:uid="{00000000-0005-0000-0000-0000D1180000}"/>
    <cellStyle name="Calculation 2 2 7 2 99" xfId="52047" xr:uid="{00000000-0005-0000-0000-0000D2180000}"/>
    <cellStyle name="Calculation 2 2 7 20" xfId="3218" xr:uid="{00000000-0005-0000-0000-0000D3180000}"/>
    <cellStyle name="Calculation 2 2 7 20 2" xfId="7470" xr:uid="{00000000-0005-0000-0000-0000D4180000}"/>
    <cellStyle name="Calculation 2 2 7 20 3" xfId="11719" xr:uid="{00000000-0005-0000-0000-0000D5180000}"/>
    <cellStyle name="Calculation 2 2 7 20 4" xfId="15968" xr:uid="{00000000-0005-0000-0000-0000D6180000}"/>
    <cellStyle name="Calculation 2 2 7 20 5" xfId="23822" xr:uid="{00000000-0005-0000-0000-0000D7180000}"/>
    <cellStyle name="Calculation 2 2 7 20 6" xfId="55790" xr:uid="{00000000-0005-0000-0000-0000D8180000}"/>
    <cellStyle name="Calculation 2 2 7 21" xfId="3367" xr:uid="{00000000-0005-0000-0000-0000D9180000}"/>
    <cellStyle name="Calculation 2 2 7 21 2" xfId="7619" xr:uid="{00000000-0005-0000-0000-0000DA180000}"/>
    <cellStyle name="Calculation 2 2 7 21 3" xfId="11868" xr:uid="{00000000-0005-0000-0000-0000DB180000}"/>
    <cellStyle name="Calculation 2 2 7 21 4" xfId="16117" xr:uid="{00000000-0005-0000-0000-0000DC180000}"/>
    <cellStyle name="Calculation 2 2 7 21 5" xfId="24172" xr:uid="{00000000-0005-0000-0000-0000DD180000}"/>
    <cellStyle name="Calculation 2 2 7 21 6" xfId="55942" xr:uid="{00000000-0005-0000-0000-0000DE180000}"/>
    <cellStyle name="Calculation 2 2 7 22" xfId="3517" xr:uid="{00000000-0005-0000-0000-0000DF180000}"/>
    <cellStyle name="Calculation 2 2 7 22 2" xfId="7769" xr:uid="{00000000-0005-0000-0000-0000E0180000}"/>
    <cellStyle name="Calculation 2 2 7 22 3" xfId="12018" xr:uid="{00000000-0005-0000-0000-0000E1180000}"/>
    <cellStyle name="Calculation 2 2 7 22 4" xfId="16267" xr:uid="{00000000-0005-0000-0000-0000E2180000}"/>
    <cellStyle name="Calculation 2 2 7 22 5" xfId="24518" xr:uid="{00000000-0005-0000-0000-0000E3180000}"/>
    <cellStyle name="Calculation 2 2 7 22 6" xfId="56094" xr:uid="{00000000-0005-0000-0000-0000E4180000}"/>
    <cellStyle name="Calculation 2 2 7 23" xfId="3667" xr:uid="{00000000-0005-0000-0000-0000E5180000}"/>
    <cellStyle name="Calculation 2 2 7 23 2" xfId="7919" xr:uid="{00000000-0005-0000-0000-0000E6180000}"/>
    <cellStyle name="Calculation 2 2 7 23 3" xfId="12168" xr:uid="{00000000-0005-0000-0000-0000E7180000}"/>
    <cellStyle name="Calculation 2 2 7 23 4" xfId="16417" xr:uid="{00000000-0005-0000-0000-0000E8180000}"/>
    <cellStyle name="Calculation 2 2 7 23 5" xfId="23453" xr:uid="{00000000-0005-0000-0000-0000E9180000}"/>
    <cellStyle name="Calculation 2 2 7 23 6" xfId="56243" xr:uid="{00000000-0005-0000-0000-0000EA180000}"/>
    <cellStyle name="Calculation 2 2 7 24" xfId="3816" xr:uid="{00000000-0005-0000-0000-0000EB180000}"/>
    <cellStyle name="Calculation 2 2 7 24 2" xfId="8068" xr:uid="{00000000-0005-0000-0000-0000EC180000}"/>
    <cellStyle name="Calculation 2 2 7 24 3" xfId="12317" xr:uid="{00000000-0005-0000-0000-0000ED180000}"/>
    <cellStyle name="Calculation 2 2 7 24 4" xfId="16566" xr:uid="{00000000-0005-0000-0000-0000EE180000}"/>
    <cellStyle name="Calculation 2 2 7 24 5" xfId="21504" xr:uid="{00000000-0005-0000-0000-0000EF180000}"/>
    <cellStyle name="Calculation 2 2 7 24 6" xfId="56399" xr:uid="{00000000-0005-0000-0000-0000F0180000}"/>
    <cellStyle name="Calculation 2 2 7 25" xfId="3965" xr:uid="{00000000-0005-0000-0000-0000F1180000}"/>
    <cellStyle name="Calculation 2 2 7 25 2" xfId="8217" xr:uid="{00000000-0005-0000-0000-0000F2180000}"/>
    <cellStyle name="Calculation 2 2 7 25 3" xfId="12466" xr:uid="{00000000-0005-0000-0000-0000F3180000}"/>
    <cellStyle name="Calculation 2 2 7 25 4" xfId="16715" xr:uid="{00000000-0005-0000-0000-0000F4180000}"/>
    <cellStyle name="Calculation 2 2 7 25 5" xfId="25479" xr:uid="{00000000-0005-0000-0000-0000F5180000}"/>
    <cellStyle name="Calculation 2 2 7 25 6" xfId="56549" xr:uid="{00000000-0005-0000-0000-0000F6180000}"/>
    <cellStyle name="Calculation 2 2 7 26" xfId="4165" xr:uid="{00000000-0005-0000-0000-0000F7180000}"/>
    <cellStyle name="Calculation 2 2 7 26 2" xfId="8417" xr:uid="{00000000-0005-0000-0000-0000F8180000}"/>
    <cellStyle name="Calculation 2 2 7 26 3" xfId="12666" xr:uid="{00000000-0005-0000-0000-0000F9180000}"/>
    <cellStyle name="Calculation 2 2 7 26 4" xfId="16915" xr:uid="{00000000-0005-0000-0000-0000FA180000}"/>
    <cellStyle name="Calculation 2 2 7 26 5" xfId="25825" xr:uid="{00000000-0005-0000-0000-0000FB180000}"/>
    <cellStyle name="Calculation 2 2 7 26 6" xfId="56596" xr:uid="{00000000-0005-0000-0000-0000FC180000}"/>
    <cellStyle name="Calculation 2 2 7 27" xfId="4316" xr:uid="{00000000-0005-0000-0000-0000FD180000}"/>
    <cellStyle name="Calculation 2 2 7 27 2" xfId="8568" xr:uid="{00000000-0005-0000-0000-0000FE180000}"/>
    <cellStyle name="Calculation 2 2 7 27 3" xfId="12817" xr:uid="{00000000-0005-0000-0000-0000FF180000}"/>
    <cellStyle name="Calculation 2 2 7 27 4" xfId="17066" xr:uid="{00000000-0005-0000-0000-000000190000}"/>
    <cellStyle name="Calculation 2 2 7 27 5" xfId="26171" xr:uid="{00000000-0005-0000-0000-000001190000}"/>
    <cellStyle name="Calculation 2 2 7 27 6" xfId="56650" xr:uid="{00000000-0005-0000-0000-000002190000}"/>
    <cellStyle name="Calculation 2 2 7 28" xfId="4099" xr:uid="{00000000-0005-0000-0000-000003190000}"/>
    <cellStyle name="Calculation 2 2 7 28 2" xfId="8351" xr:uid="{00000000-0005-0000-0000-000004190000}"/>
    <cellStyle name="Calculation 2 2 7 28 3" xfId="12600" xr:uid="{00000000-0005-0000-0000-000005190000}"/>
    <cellStyle name="Calculation 2 2 7 28 4" xfId="16849" xr:uid="{00000000-0005-0000-0000-000006190000}"/>
    <cellStyle name="Calculation 2 2 7 28 5" xfId="26516" xr:uid="{00000000-0005-0000-0000-000007190000}"/>
    <cellStyle name="Calculation 2 2 7 28 6" xfId="56809" xr:uid="{00000000-0005-0000-0000-000008190000}"/>
    <cellStyle name="Calculation 2 2 7 29" xfId="4688" xr:uid="{00000000-0005-0000-0000-000009190000}"/>
    <cellStyle name="Calculation 2 2 7 29 2" xfId="8940" xr:uid="{00000000-0005-0000-0000-00000A190000}"/>
    <cellStyle name="Calculation 2 2 7 29 3" xfId="13189" xr:uid="{00000000-0005-0000-0000-00000B190000}"/>
    <cellStyle name="Calculation 2 2 7 29 4" xfId="17438" xr:uid="{00000000-0005-0000-0000-00000C190000}"/>
    <cellStyle name="Calculation 2 2 7 29 5" xfId="25155" xr:uid="{00000000-0005-0000-0000-00000D190000}"/>
    <cellStyle name="Calculation 2 2 7 29 6" xfId="56959" xr:uid="{00000000-0005-0000-0000-00000E190000}"/>
    <cellStyle name="Calculation 2 2 7 3" xfId="1660" xr:uid="{00000000-0005-0000-0000-00000F190000}"/>
    <cellStyle name="Calculation 2 2 7 3 10" xfId="3320" xr:uid="{00000000-0005-0000-0000-000010190000}"/>
    <cellStyle name="Calculation 2 2 7 3 10 2" xfId="7572" xr:uid="{00000000-0005-0000-0000-000011190000}"/>
    <cellStyle name="Calculation 2 2 7 3 10 3" xfId="11821" xr:uid="{00000000-0005-0000-0000-000012190000}"/>
    <cellStyle name="Calculation 2 2 7 3 10 4" xfId="16070" xr:uid="{00000000-0005-0000-0000-000013190000}"/>
    <cellStyle name="Calculation 2 2 7 3 10 5" xfId="22259" xr:uid="{00000000-0005-0000-0000-000014190000}"/>
    <cellStyle name="Calculation 2 2 7 3 10 6" xfId="54612" xr:uid="{00000000-0005-0000-0000-000015190000}"/>
    <cellStyle name="Calculation 2 2 7 3 100" xfId="52245" xr:uid="{00000000-0005-0000-0000-000016190000}"/>
    <cellStyle name="Calculation 2 2 7 3 101" xfId="52498" xr:uid="{00000000-0005-0000-0000-000017190000}"/>
    <cellStyle name="Calculation 2 2 7 3 102" xfId="52648" xr:uid="{00000000-0005-0000-0000-000018190000}"/>
    <cellStyle name="Calculation 2 2 7 3 103" xfId="52797" xr:uid="{00000000-0005-0000-0000-000019190000}"/>
    <cellStyle name="Calculation 2 2 7 3 104" xfId="52947" xr:uid="{00000000-0005-0000-0000-00001A190000}"/>
    <cellStyle name="Calculation 2 2 7 3 105" xfId="53409" xr:uid="{00000000-0005-0000-0000-00001B190000}"/>
    <cellStyle name="Calculation 2 2 7 3 11" xfId="3469" xr:uid="{00000000-0005-0000-0000-00001C190000}"/>
    <cellStyle name="Calculation 2 2 7 3 11 2" xfId="7721" xr:uid="{00000000-0005-0000-0000-00001D190000}"/>
    <cellStyle name="Calculation 2 2 7 3 11 3" xfId="11970" xr:uid="{00000000-0005-0000-0000-00001E190000}"/>
    <cellStyle name="Calculation 2 2 7 3 11 4" xfId="16219" xr:uid="{00000000-0005-0000-0000-00001F190000}"/>
    <cellStyle name="Calculation 2 2 7 3 11 5" xfId="22605" xr:uid="{00000000-0005-0000-0000-000020190000}"/>
    <cellStyle name="Calculation 2 2 7 3 11 6" xfId="54761" xr:uid="{00000000-0005-0000-0000-000021190000}"/>
    <cellStyle name="Calculation 2 2 7 3 12" xfId="3619" xr:uid="{00000000-0005-0000-0000-000022190000}"/>
    <cellStyle name="Calculation 2 2 7 3 12 2" xfId="7871" xr:uid="{00000000-0005-0000-0000-000023190000}"/>
    <cellStyle name="Calculation 2 2 7 3 12 3" xfId="12120" xr:uid="{00000000-0005-0000-0000-000024190000}"/>
    <cellStyle name="Calculation 2 2 7 3 12 4" xfId="16369" xr:uid="{00000000-0005-0000-0000-000025190000}"/>
    <cellStyle name="Calculation 2 2 7 3 12 5" xfId="22951" xr:uid="{00000000-0005-0000-0000-000026190000}"/>
    <cellStyle name="Calculation 2 2 7 3 12 6" xfId="54916" xr:uid="{00000000-0005-0000-0000-000027190000}"/>
    <cellStyle name="Calculation 2 2 7 3 13" xfId="3769" xr:uid="{00000000-0005-0000-0000-000028190000}"/>
    <cellStyle name="Calculation 2 2 7 3 13 2" xfId="8021" xr:uid="{00000000-0005-0000-0000-000029190000}"/>
    <cellStyle name="Calculation 2 2 7 3 13 3" xfId="12270" xr:uid="{00000000-0005-0000-0000-00002A190000}"/>
    <cellStyle name="Calculation 2 2 7 3 13 4" xfId="16519" xr:uid="{00000000-0005-0000-0000-00002B190000}"/>
    <cellStyle name="Calculation 2 2 7 3 13 5" xfId="23298" xr:uid="{00000000-0005-0000-0000-00002C190000}"/>
    <cellStyle name="Calculation 2 2 7 3 13 6" xfId="55071" xr:uid="{00000000-0005-0000-0000-00002D190000}"/>
    <cellStyle name="Calculation 2 2 7 3 14" xfId="3918" xr:uid="{00000000-0005-0000-0000-00002E190000}"/>
    <cellStyle name="Calculation 2 2 7 3 14 2" xfId="8170" xr:uid="{00000000-0005-0000-0000-00002F190000}"/>
    <cellStyle name="Calculation 2 2 7 3 14 3" xfId="12419" xr:uid="{00000000-0005-0000-0000-000030190000}"/>
    <cellStyle name="Calculation 2 2 7 3 14 4" xfId="16668" xr:uid="{00000000-0005-0000-0000-000031190000}"/>
    <cellStyle name="Calculation 2 2 7 3 14 5" xfId="23573" xr:uid="{00000000-0005-0000-0000-000032190000}"/>
    <cellStyle name="Calculation 2 2 7 3 14 6" xfId="55222" xr:uid="{00000000-0005-0000-0000-000033190000}"/>
    <cellStyle name="Calculation 2 2 7 3 15" xfId="4067" xr:uid="{00000000-0005-0000-0000-000034190000}"/>
    <cellStyle name="Calculation 2 2 7 3 15 2" xfId="8319" xr:uid="{00000000-0005-0000-0000-000035190000}"/>
    <cellStyle name="Calculation 2 2 7 3 15 3" xfId="12568" xr:uid="{00000000-0005-0000-0000-000036190000}"/>
    <cellStyle name="Calculation 2 2 7 3 15 4" xfId="16817" xr:uid="{00000000-0005-0000-0000-000037190000}"/>
    <cellStyle name="Calculation 2 2 7 3 15 5" xfId="23919" xr:uid="{00000000-0005-0000-0000-000038190000}"/>
    <cellStyle name="Calculation 2 2 7 3 15 6" xfId="55371" xr:uid="{00000000-0005-0000-0000-000039190000}"/>
    <cellStyle name="Calculation 2 2 7 3 16" xfId="4267" xr:uid="{00000000-0005-0000-0000-00003A190000}"/>
    <cellStyle name="Calculation 2 2 7 3 16 2" xfId="8519" xr:uid="{00000000-0005-0000-0000-00003B190000}"/>
    <cellStyle name="Calculation 2 2 7 3 16 3" xfId="12768" xr:uid="{00000000-0005-0000-0000-00003C190000}"/>
    <cellStyle name="Calculation 2 2 7 3 16 4" xfId="17017" xr:uid="{00000000-0005-0000-0000-00003D190000}"/>
    <cellStyle name="Calculation 2 2 7 3 16 5" xfId="24269" xr:uid="{00000000-0005-0000-0000-00003E190000}"/>
    <cellStyle name="Calculation 2 2 7 3 16 6" xfId="55521" xr:uid="{00000000-0005-0000-0000-00003F190000}"/>
    <cellStyle name="Calculation 2 2 7 3 17" xfId="4418" xr:uid="{00000000-0005-0000-0000-000040190000}"/>
    <cellStyle name="Calculation 2 2 7 3 17 2" xfId="8670" xr:uid="{00000000-0005-0000-0000-000041190000}"/>
    <cellStyle name="Calculation 2 2 7 3 17 3" xfId="12919" xr:uid="{00000000-0005-0000-0000-000042190000}"/>
    <cellStyle name="Calculation 2 2 7 3 17 4" xfId="17168" xr:uid="{00000000-0005-0000-0000-000043190000}"/>
    <cellStyle name="Calculation 2 2 7 3 17 5" xfId="24615" xr:uid="{00000000-0005-0000-0000-000044190000}"/>
    <cellStyle name="Calculation 2 2 7 3 17 6" xfId="55670" xr:uid="{00000000-0005-0000-0000-000045190000}"/>
    <cellStyle name="Calculation 2 2 7 3 18" xfId="4521" xr:uid="{00000000-0005-0000-0000-000046190000}"/>
    <cellStyle name="Calculation 2 2 7 3 18 2" xfId="8773" xr:uid="{00000000-0005-0000-0000-000047190000}"/>
    <cellStyle name="Calculation 2 2 7 3 18 3" xfId="13022" xr:uid="{00000000-0005-0000-0000-000048190000}"/>
    <cellStyle name="Calculation 2 2 7 3 18 4" xfId="17271" xr:uid="{00000000-0005-0000-0000-000049190000}"/>
    <cellStyle name="Calculation 2 2 7 3 18 5" xfId="24890" xr:uid="{00000000-0005-0000-0000-00004A190000}"/>
    <cellStyle name="Calculation 2 2 7 3 18 6" xfId="55892" xr:uid="{00000000-0005-0000-0000-00004B190000}"/>
    <cellStyle name="Calculation 2 2 7 3 19" xfId="4635" xr:uid="{00000000-0005-0000-0000-00004C190000}"/>
    <cellStyle name="Calculation 2 2 7 3 19 2" xfId="8887" xr:uid="{00000000-0005-0000-0000-00004D190000}"/>
    <cellStyle name="Calculation 2 2 7 3 19 3" xfId="13136" xr:uid="{00000000-0005-0000-0000-00004E190000}"/>
    <cellStyle name="Calculation 2 2 7 3 19 4" xfId="17385" xr:uid="{00000000-0005-0000-0000-00004F190000}"/>
    <cellStyle name="Calculation 2 2 7 3 19 5" xfId="25333" xr:uid="{00000000-0005-0000-0000-000050190000}"/>
    <cellStyle name="Calculation 2 2 7 3 19 6" xfId="56044" xr:uid="{00000000-0005-0000-0000-000051190000}"/>
    <cellStyle name="Calculation 2 2 7 3 2" xfId="2115" xr:uid="{00000000-0005-0000-0000-000052190000}"/>
    <cellStyle name="Calculation 2 2 7 3 2 2" xfId="6367" xr:uid="{00000000-0005-0000-0000-000053190000}"/>
    <cellStyle name="Calculation 2 2 7 3 2 3" xfId="10616" xr:uid="{00000000-0005-0000-0000-000054190000}"/>
    <cellStyle name="Calculation 2 2 7 3 2 4" xfId="14865" xr:uid="{00000000-0005-0000-0000-000055190000}"/>
    <cellStyle name="Calculation 2 2 7 3 2 5" xfId="19296" xr:uid="{00000000-0005-0000-0000-000056190000}"/>
    <cellStyle name="Calculation 2 2 7 3 2 6" xfId="53564" xr:uid="{00000000-0005-0000-0000-000057190000}"/>
    <cellStyle name="Calculation 2 2 7 3 20" xfId="4790" xr:uid="{00000000-0005-0000-0000-000058190000}"/>
    <cellStyle name="Calculation 2 2 7 3 20 2" xfId="9042" xr:uid="{00000000-0005-0000-0000-000059190000}"/>
    <cellStyle name="Calculation 2 2 7 3 20 3" xfId="13291" xr:uid="{00000000-0005-0000-0000-00005A190000}"/>
    <cellStyle name="Calculation 2 2 7 3 20 4" xfId="17540" xr:uid="{00000000-0005-0000-0000-00005B190000}"/>
    <cellStyle name="Calculation 2 2 7 3 20 5" xfId="25576" xr:uid="{00000000-0005-0000-0000-00005C190000}"/>
    <cellStyle name="Calculation 2 2 7 3 20 6" xfId="56196" xr:uid="{00000000-0005-0000-0000-00005D190000}"/>
    <cellStyle name="Calculation 2 2 7 3 21" xfId="4940" xr:uid="{00000000-0005-0000-0000-00005E190000}"/>
    <cellStyle name="Calculation 2 2 7 3 21 2" xfId="9192" xr:uid="{00000000-0005-0000-0000-00005F190000}"/>
    <cellStyle name="Calculation 2 2 7 3 21 3" xfId="13441" xr:uid="{00000000-0005-0000-0000-000060190000}"/>
    <cellStyle name="Calculation 2 2 7 3 21 4" xfId="17690" xr:uid="{00000000-0005-0000-0000-000061190000}"/>
    <cellStyle name="Calculation 2 2 7 3 21 5" xfId="25922" xr:uid="{00000000-0005-0000-0000-000062190000}"/>
    <cellStyle name="Calculation 2 2 7 3 21 6" xfId="56345" xr:uid="{00000000-0005-0000-0000-000063190000}"/>
    <cellStyle name="Calculation 2 2 7 3 22" xfId="5132" xr:uid="{00000000-0005-0000-0000-000064190000}"/>
    <cellStyle name="Calculation 2 2 7 3 22 2" xfId="9384" xr:uid="{00000000-0005-0000-0000-000065190000}"/>
    <cellStyle name="Calculation 2 2 7 3 22 3" xfId="13633" xr:uid="{00000000-0005-0000-0000-000066190000}"/>
    <cellStyle name="Calculation 2 2 7 3 22 4" xfId="17882" xr:uid="{00000000-0005-0000-0000-000067190000}"/>
    <cellStyle name="Calculation 2 2 7 3 22 5" xfId="26268" xr:uid="{00000000-0005-0000-0000-000068190000}"/>
    <cellStyle name="Calculation 2 2 7 3 22 6" xfId="56501" xr:uid="{00000000-0005-0000-0000-000069190000}"/>
    <cellStyle name="Calculation 2 2 7 3 23" xfId="5242" xr:uid="{00000000-0005-0000-0000-00006A190000}"/>
    <cellStyle name="Calculation 2 2 7 3 23 2" xfId="9494" xr:uid="{00000000-0005-0000-0000-00006B190000}"/>
    <cellStyle name="Calculation 2 2 7 3 23 3" xfId="13743" xr:uid="{00000000-0005-0000-0000-00006C190000}"/>
    <cellStyle name="Calculation 2 2 7 3 23 4" xfId="17992" xr:uid="{00000000-0005-0000-0000-00006D190000}"/>
    <cellStyle name="Calculation 2 2 7 3 23 5" xfId="26613" xr:uid="{00000000-0005-0000-0000-00006E190000}"/>
    <cellStyle name="Calculation 2 2 7 3 23 6" xfId="56752" xr:uid="{00000000-0005-0000-0000-00006F190000}"/>
    <cellStyle name="Calculation 2 2 7 3 24" xfId="5354" xr:uid="{00000000-0005-0000-0000-000070190000}"/>
    <cellStyle name="Calculation 2 2 7 3 24 2" xfId="9606" xr:uid="{00000000-0005-0000-0000-000071190000}"/>
    <cellStyle name="Calculation 2 2 7 3 24 3" xfId="13855" xr:uid="{00000000-0005-0000-0000-000072190000}"/>
    <cellStyle name="Calculation 2 2 7 3 24 4" xfId="18104" xr:uid="{00000000-0005-0000-0000-000073190000}"/>
    <cellStyle name="Calculation 2 2 7 3 24 5" xfId="26813" xr:uid="{00000000-0005-0000-0000-000074190000}"/>
    <cellStyle name="Calculation 2 2 7 3 24 6" xfId="56911" xr:uid="{00000000-0005-0000-0000-000075190000}"/>
    <cellStyle name="Calculation 2 2 7 3 25" xfId="5505" xr:uid="{00000000-0005-0000-0000-000076190000}"/>
    <cellStyle name="Calculation 2 2 7 3 25 2" xfId="9757" xr:uid="{00000000-0005-0000-0000-000077190000}"/>
    <cellStyle name="Calculation 2 2 7 3 25 3" xfId="14006" xr:uid="{00000000-0005-0000-0000-000078190000}"/>
    <cellStyle name="Calculation 2 2 7 3 25 4" xfId="18255" xr:uid="{00000000-0005-0000-0000-000079190000}"/>
    <cellStyle name="Calculation 2 2 7 3 25 5" xfId="27129" xr:uid="{00000000-0005-0000-0000-00007A190000}"/>
    <cellStyle name="Calculation 2 2 7 3 25 6" xfId="57061" xr:uid="{00000000-0005-0000-0000-00007B190000}"/>
    <cellStyle name="Calculation 2 2 7 3 26" xfId="5660" xr:uid="{00000000-0005-0000-0000-00007C190000}"/>
    <cellStyle name="Calculation 2 2 7 3 26 2" xfId="9912" xr:uid="{00000000-0005-0000-0000-00007D190000}"/>
    <cellStyle name="Calculation 2 2 7 3 26 3" xfId="14161" xr:uid="{00000000-0005-0000-0000-00007E190000}"/>
    <cellStyle name="Calculation 2 2 7 3 26 4" xfId="18410" xr:uid="{00000000-0005-0000-0000-00007F190000}"/>
    <cellStyle name="Calculation 2 2 7 3 26 5" xfId="27321" xr:uid="{00000000-0005-0000-0000-000080190000}"/>
    <cellStyle name="Calculation 2 2 7 3 26 6" xfId="57179" xr:uid="{00000000-0005-0000-0000-000081190000}"/>
    <cellStyle name="Calculation 2 2 7 3 27" xfId="5912" xr:uid="{00000000-0005-0000-0000-000082190000}"/>
    <cellStyle name="Calculation 2 2 7 3 27 2" xfId="27664" xr:uid="{00000000-0005-0000-0000-000083190000}"/>
    <cellStyle name="Calculation 2 2 7 3 27 3" xfId="57329" xr:uid="{00000000-0005-0000-0000-000084190000}"/>
    <cellStyle name="Calculation 2 2 7 3 28" xfId="10161" xr:uid="{00000000-0005-0000-0000-000085190000}"/>
    <cellStyle name="Calculation 2 2 7 3 28 2" xfId="28005" xr:uid="{00000000-0005-0000-0000-000086190000}"/>
    <cellStyle name="Calculation 2 2 7 3 28 3" xfId="57478" xr:uid="{00000000-0005-0000-0000-000087190000}"/>
    <cellStyle name="Calculation 2 2 7 3 29" xfId="14411" xr:uid="{00000000-0005-0000-0000-000088190000}"/>
    <cellStyle name="Calculation 2 2 7 3 29 2" xfId="28346" xr:uid="{00000000-0005-0000-0000-000089190000}"/>
    <cellStyle name="Calculation 2 2 7 3 29 3" xfId="57628" xr:uid="{00000000-0005-0000-0000-00008A190000}"/>
    <cellStyle name="Calculation 2 2 7 3 3" xfId="2267" xr:uid="{00000000-0005-0000-0000-00008B190000}"/>
    <cellStyle name="Calculation 2 2 7 3 3 2" xfId="6519" xr:uid="{00000000-0005-0000-0000-00008C190000}"/>
    <cellStyle name="Calculation 2 2 7 3 3 3" xfId="10768" xr:uid="{00000000-0005-0000-0000-00008D190000}"/>
    <cellStyle name="Calculation 2 2 7 3 3 4" xfId="15017" xr:uid="{00000000-0005-0000-0000-00008E190000}"/>
    <cellStyle name="Calculation 2 2 7 3 3 5" xfId="19536" xr:uid="{00000000-0005-0000-0000-00008F190000}"/>
    <cellStyle name="Calculation 2 2 7 3 3 6" xfId="53713" xr:uid="{00000000-0005-0000-0000-000090190000}"/>
    <cellStyle name="Calculation 2 2 7 3 30" xfId="18670" xr:uid="{00000000-0005-0000-0000-000091190000}"/>
    <cellStyle name="Calculation 2 2 7 3 30 2" xfId="28687" xr:uid="{00000000-0005-0000-0000-000092190000}"/>
    <cellStyle name="Calculation 2 2 7 3 31" xfId="29028" xr:uid="{00000000-0005-0000-0000-000093190000}"/>
    <cellStyle name="Calculation 2 2 7 3 32" xfId="29292" xr:uid="{00000000-0005-0000-0000-000094190000}"/>
    <cellStyle name="Calculation 2 2 7 3 33" xfId="31045" xr:uid="{00000000-0005-0000-0000-000095190000}"/>
    <cellStyle name="Calculation 2 2 7 3 34" xfId="31526" xr:uid="{00000000-0005-0000-0000-000096190000}"/>
    <cellStyle name="Calculation 2 2 7 3 35" xfId="31866" xr:uid="{00000000-0005-0000-0000-000097190000}"/>
    <cellStyle name="Calculation 2 2 7 3 36" xfId="32088" xr:uid="{00000000-0005-0000-0000-000098190000}"/>
    <cellStyle name="Calculation 2 2 7 3 37" xfId="32429" xr:uid="{00000000-0005-0000-0000-000099190000}"/>
    <cellStyle name="Calculation 2 2 7 3 38" xfId="32770" xr:uid="{00000000-0005-0000-0000-00009A190000}"/>
    <cellStyle name="Calculation 2 2 7 3 39" xfId="33305" xr:uid="{00000000-0005-0000-0000-00009B190000}"/>
    <cellStyle name="Calculation 2 2 7 3 4" xfId="2417" xr:uid="{00000000-0005-0000-0000-00009C190000}"/>
    <cellStyle name="Calculation 2 2 7 3 4 2" xfId="6669" xr:uid="{00000000-0005-0000-0000-00009D190000}"/>
    <cellStyle name="Calculation 2 2 7 3 4 3" xfId="10918" xr:uid="{00000000-0005-0000-0000-00009E190000}"/>
    <cellStyle name="Calculation 2 2 7 3 4 4" xfId="15167" xr:uid="{00000000-0005-0000-0000-00009F190000}"/>
    <cellStyle name="Calculation 2 2 7 3 4 5" xfId="20084" xr:uid="{00000000-0005-0000-0000-0000A0190000}"/>
    <cellStyle name="Calculation 2 2 7 3 4 6" xfId="53835" xr:uid="{00000000-0005-0000-0000-0000A1190000}"/>
    <cellStyle name="Calculation 2 2 7 3 40" xfId="33680" xr:uid="{00000000-0005-0000-0000-0000A2190000}"/>
    <cellStyle name="Calculation 2 2 7 3 41" xfId="34229" xr:uid="{00000000-0005-0000-0000-0000A3190000}"/>
    <cellStyle name="Calculation 2 2 7 3 42" xfId="34473" xr:uid="{00000000-0005-0000-0000-0000A4190000}"/>
    <cellStyle name="Calculation 2 2 7 3 43" xfId="34819" xr:uid="{00000000-0005-0000-0000-0000A5190000}"/>
    <cellStyle name="Calculation 2 2 7 3 44" xfId="35165" xr:uid="{00000000-0005-0000-0000-0000A6190000}"/>
    <cellStyle name="Calculation 2 2 7 3 45" xfId="35512" xr:uid="{00000000-0005-0000-0000-0000A7190000}"/>
    <cellStyle name="Calculation 2 2 7 3 46" xfId="35859" xr:uid="{00000000-0005-0000-0000-0000A8190000}"/>
    <cellStyle name="Calculation 2 2 7 3 47" xfId="36205" xr:uid="{00000000-0005-0000-0000-0000A9190000}"/>
    <cellStyle name="Calculation 2 2 7 3 48" xfId="36551" xr:uid="{00000000-0005-0000-0000-0000AA190000}"/>
    <cellStyle name="Calculation 2 2 7 3 49" xfId="36897" xr:uid="{00000000-0005-0000-0000-0000AB190000}"/>
    <cellStyle name="Calculation 2 2 7 3 5" xfId="2566" xr:uid="{00000000-0005-0000-0000-0000AC190000}"/>
    <cellStyle name="Calculation 2 2 7 3 5 2" xfId="6818" xr:uid="{00000000-0005-0000-0000-0000AD190000}"/>
    <cellStyle name="Calculation 2 2 7 3 5 3" xfId="11067" xr:uid="{00000000-0005-0000-0000-0000AE190000}"/>
    <cellStyle name="Calculation 2 2 7 3 5 4" xfId="15316" xr:uid="{00000000-0005-0000-0000-0000AF190000}"/>
    <cellStyle name="Calculation 2 2 7 3 5 5" xfId="20430" xr:uid="{00000000-0005-0000-0000-0000B0190000}"/>
    <cellStyle name="Calculation 2 2 7 3 5 6" xfId="53941" xr:uid="{00000000-0005-0000-0000-0000B1190000}"/>
    <cellStyle name="Calculation 2 2 7 3 50" xfId="37243" xr:uid="{00000000-0005-0000-0000-0000B2190000}"/>
    <cellStyle name="Calculation 2 2 7 3 51" xfId="37589" xr:uid="{00000000-0005-0000-0000-0000B3190000}"/>
    <cellStyle name="Calculation 2 2 7 3 52" xfId="37864" xr:uid="{00000000-0005-0000-0000-0000B4190000}"/>
    <cellStyle name="Calculation 2 2 7 3 53" xfId="38211" xr:uid="{00000000-0005-0000-0000-0000B5190000}"/>
    <cellStyle name="Calculation 2 2 7 3 54" xfId="38557" xr:uid="{00000000-0005-0000-0000-0000B6190000}"/>
    <cellStyle name="Calculation 2 2 7 3 55" xfId="38903" xr:uid="{00000000-0005-0000-0000-0000B7190000}"/>
    <cellStyle name="Calculation 2 2 7 3 56" xfId="39249" xr:uid="{00000000-0005-0000-0000-0000B8190000}"/>
    <cellStyle name="Calculation 2 2 7 3 57" xfId="39691" xr:uid="{00000000-0005-0000-0000-0000B9190000}"/>
    <cellStyle name="Calculation 2 2 7 3 58" xfId="39887" xr:uid="{00000000-0005-0000-0000-0000BA190000}"/>
    <cellStyle name="Calculation 2 2 7 3 59" xfId="40077" xr:uid="{00000000-0005-0000-0000-0000BB190000}"/>
    <cellStyle name="Calculation 2 2 7 3 6" xfId="2716" xr:uid="{00000000-0005-0000-0000-0000BC190000}"/>
    <cellStyle name="Calculation 2 2 7 3 6 2" xfId="6968" xr:uid="{00000000-0005-0000-0000-0000BD190000}"/>
    <cellStyle name="Calculation 2 2 7 3 6 3" xfId="11217" xr:uid="{00000000-0005-0000-0000-0000BE190000}"/>
    <cellStyle name="Calculation 2 2 7 3 6 4" xfId="15466" xr:uid="{00000000-0005-0000-0000-0000BF190000}"/>
    <cellStyle name="Calculation 2 2 7 3 6 5" xfId="18873" xr:uid="{00000000-0005-0000-0000-0000C0190000}"/>
    <cellStyle name="Calculation 2 2 7 3 6 6" xfId="54091" xr:uid="{00000000-0005-0000-0000-0000C1190000}"/>
    <cellStyle name="Calculation 2 2 7 3 60" xfId="40418" xr:uid="{00000000-0005-0000-0000-0000C2190000}"/>
    <cellStyle name="Calculation 2 2 7 3 61" xfId="40708" xr:uid="{00000000-0005-0000-0000-0000C3190000}"/>
    <cellStyle name="Calculation 2 2 7 3 62" xfId="41075" xr:uid="{00000000-0005-0000-0000-0000C4190000}"/>
    <cellStyle name="Calculation 2 2 7 3 63" xfId="41477" xr:uid="{00000000-0005-0000-0000-0000C5190000}"/>
    <cellStyle name="Calculation 2 2 7 3 64" xfId="41985" xr:uid="{00000000-0005-0000-0000-0000C6190000}"/>
    <cellStyle name="Calculation 2 2 7 3 65" xfId="42331" xr:uid="{00000000-0005-0000-0000-0000C7190000}"/>
    <cellStyle name="Calculation 2 2 7 3 66" xfId="41431" xr:uid="{00000000-0005-0000-0000-0000C8190000}"/>
    <cellStyle name="Calculation 2 2 7 3 67" xfId="42912" xr:uid="{00000000-0005-0000-0000-0000C9190000}"/>
    <cellStyle name="Calculation 2 2 7 3 68" xfId="43253" xr:uid="{00000000-0005-0000-0000-0000CA190000}"/>
    <cellStyle name="Calculation 2 2 7 3 69" xfId="43594" xr:uid="{00000000-0005-0000-0000-0000CB190000}"/>
    <cellStyle name="Calculation 2 2 7 3 7" xfId="2871" xr:uid="{00000000-0005-0000-0000-0000CC190000}"/>
    <cellStyle name="Calculation 2 2 7 3 7 2" xfId="7123" xr:uid="{00000000-0005-0000-0000-0000CD190000}"/>
    <cellStyle name="Calculation 2 2 7 3 7 3" xfId="11372" xr:uid="{00000000-0005-0000-0000-0000CE190000}"/>
    <cellStyle name="Calculation 2 2 7 3 7 4" xfId="15621" xr:uid="{00000000-0005-0000-0000-0000CF190000}"/>
    <cellStyle name="Calculation 2 2 7 3 7 5" xfId="21123" xr:uid="{00000000-0005-0000-0000-0000D0190000}"/>
    <cellStyle name="Calculation 2 2 7 3 7 6" xfId="54209" xr:uid="{00000000-0005-0000-0000-0000D1190000}"/>
    <cellStyle name="Calculation 2 2 7 3 70" xfId="44125" xr:uid="{00000000-0005-0000-0000-0000D2190000}"/>
    <cellStyle name="Calculation 2 2 7 3 71" xfId="44317" xr:uid="{00000000-0005-0000-0000-0000D3190000}"/>
    <cellStyle name="Calculation 2 2 7 3 72" xfId="44793" xr:uid="{00000000-0005-0000-0000-0000D4190000}"/>
    <cellStyle name="Calculation 2 2 7 3 73" xfId="45148" xr:uid="{00000000-0005-0000-0000-0000D5190000}"/>
    <cellStyle name="Calculation 2 2 7 3 74" xfId="45525" xr:uid="{00000000-0005-0000-0000-0000D6190000}"/>
    <cellStyle name="Calculation 2 2 7 3 75" xfId="46172" xr:uid="{00000000-0005-0000-0000-0000D7190000}"/>
    <cellStyle name="Calculation 2 2 7 3 76" xfId="45696" xr:uid="{00000000-0005-0000-0000-0000D8190000}"/>
    <cellStyle name="Calculation 2 2 7 3 77" xfId="46995" xr:uid="{00000000-0005-0000-0000-0000D9190000}"/>
    <cellStyle name="Calculation 2 2 7 3 78" xfId="47340" xr:uid="{00000000-0005-0000-0000-0000DA190000}"/>
    <cellStyle name="Calculation 2 2 7 3 79" xfId="46529" xr:uid="{00000000-0005-0000-0000-0000DB190000}"/>
    <cellStyle name="Calculation 2 2 7 3 8" xfId="3021" xr:uid="{00000000-0005-0000-0000-0000DC190000}"/>
    <cellStyle name="Calculation 2 2 7 3 8 2" xfId="7273" xr:uid="{00000000-0005-0000-0000-0000DD190000}"/>
    <cellStyle name="Calculation 2 2 7 3 8 3" xfId="11522" xr:uid="{00000000-0005-0000-0000-0000DE190000}"/>
    <cellStyle name="Calculation 2 2 7 3 8 4" xfId="15771" xr:uid="{00000000-0005-0000-0000-0000DF190000}"/>
    <cellStyle name="Calculation 2 2 7 3 8 5" xfId="21568" xr:uid="{00000000-0005-0000-0000-0000E0190000}"/>
    <cellStyle name="Calculation 2 2 7 3 8 6" xfId="54312" xr:uid="{00000000-0005-0000-0000-0000E1190000}"/>
    <cellStyle name="Calculation 2 2 7 3 80" xfId="48101" xr:uid="{00000000-0005-0000-0000-0000E2190000}"/>
    <cellStyle name="Calculation 2 2 7 3 81" xfId="48560" xr:uid="{00000000-0005-0000-0000-0000E3190000}"/>
    <cellStyle name="Calculation 2 2 7 3 82" xfId="48954" xr:uid="{00000000-0005-0000-0000-0000E4190000}"/>
    <cellStyle name="Calculation 2 2 7 3 83" xfId="48724" xr:uid="{00000000-0005-0000-0000-0000E5190000}"/>
    <cellStyle name="Calculation 2 2 7 3 84" xfId="49796" xr:uid="{00000000-0005-0000-0000-0000E6190000}"/>
    <cellStyle name="Calculation 2 2 7 3 85" xfId="49968" xr:uid="{00000000-0005-0000-0000-0000E7190000}"/>
    <cellStyle name="Calculation 2 2 7 3 86" xfId="50118" xr:uid="{00000000-0005-0000-0000-0000E8190000}"/>
    <cellStyle name="Calculation 2 2 7 3 87" xfId="50267" xr:uid="{00000000-0005-0000-0000-0000E9190000}"/>
    <cellStyle name="Calculation 2 2 7 3 88" xfId="50417" xr:uid="{00000000-0005-0000-0000-0000EA190000}"/>
    <cellStyle name="Calculation 2 2 7 3 89" xfId="50566" xr:uid="{00000000-0005-0000-0000-0000EB190000}"/>
    <cellStyle name="Calculation 2 2 7 3 9" xfId="3171" xr:uid="{00000000-0005-0000-0000-0000EC190000}"/>
    <cellStyle name="Calculation 2 2 7 3 9 2" xfId="7423" xr:uid="{00000000-0005-0000-0000-0000ED190000}"/>
    <cellStyle name="Calculation 2 2 7 3 9 3" xfId="11672" xr:uid="{00000000-0005-0000-0000-0000EE190000}"/>
    <cellStyle name="Calculation 2 2 7 3 9 4" xfId="15921" xr:uid="{00000000-0005-0000-0000-0000EF190000}"/>
    <cellStyle name="Calculation 2 2 7 3 9 5" xfId="21737" xr:uid="{00000000-0005-0000-0000-0000F0190000}"/>
    <cellStyle name="Calculation 2 2 7 3 9 6" xfId="54462" xr:uid="{00000000-0005-0000-0000-0000F1190000}"/>
    <cellStyle name="Calculation 2 2 7 3 90" xfId="50715" xr:uid="{00000000-0005-0000-0000-0000F2190000}"/>
    <cellStyle name="Calculation 2 2 7 3 91" xfId="50865" xr:uid="{00000000-0005-0000-0000-0000F3190000}"/>
    <cellStyle name="Calculation 2 2 7 3 92" xfId="51014" xr:uid="{00000000-0005-0000-0000-0000F4190000}"/>
    <cellStyle name="Calculation 2 2 7 3 93" xfId="51179" xr:uid="{00000000-0005-0000-0000-0000F5190000}"/>
    <cellStyle name="Calculation 2 2 7 3 94" xfId="51335" xr:uid="{00000000-0005-0000-0000-0000F6190000}"/>
    <cellStyle name="Calculation 2 2 7 3 95" xfId="51485" xr:uid="{00000000-0005-0000-0000-0000F7190000}"/>
    <cellStyle name="Calculation 2 2 7 3 96" xfId="51635" xr:uid="{00000000-0005-0000-0000-0000F8190000}"/>
    <cellStyle name="Calculation 2 2 7 3 97" xfId="51785" xr:uid="{00000000-0005-0000-0000-0000F9190000}"/>
    <cellStyle name="Calculation 2 2 7 3 98" xfId="51940" xr:uid="{00000000-0005-0000-0000-0000FA190000}"/>
    <cellStyle name="Calculation 2 2 7 3 99" xfId="52095" xr:uid="{00000000-0005-0000-0000-0000FB190000}"/>
    <cellStyle name="Calculation 2 2 7 30" xfId="4838" xr:uid="{00000000-0005-0000-0000-0000FC190000}"/>
    <cellStyle name="Calculation 2 2 7 30 2" xfId="9090" xr:uid="{00000000-0005-0000-0000-0000FD190000}"/>
    <cellStyle name="Calculation 2 2 7 30 3" xfId="13339" xr:uid="{00000000-0005-0000-0000-0000FE190000}"/>
    <cellStyle name="Calculation 2 2 7 30 4" xfId="17588" xr:uid="{00000000-0005-0000-0000-0000FF190000}"/>
    <cellStyle name="Calculation 2 2 7 30 5" xfId="26729" xr:uid="{00000000-0005-0000-0000-0000001A0000}"/>
    <cellStyle name="Calculation 2 2 7 30 6" xfId="57110" xr:uid="{00000000-0005-0000-0000-0000011A0000}"/>
    <cellStyle name="Calculation 2 2 7 31" xfId="5030" xr:uid="{00000000-0005-0000-0000-0000021A0000}"/>
    <cellStyle name="Calculation 2 2 7 31 2" xfId="9282" xr:uid="{00000000-0005-0000-0000-0000031A0000}"/>
    <cellStyle name="Calculation 2 2 7 31 3" xfId="13531" xr:uid="{00000000-0005-0000-0000-0000041A0000}"/>
    <cellStyle name="Calculation 2 2 7 31 4" xfId="17780" xr:uid="{00000000-0005-0000-0000-0000051A0000}"/>
    <cellStyle name="Calculation 2 2 7 31 5" xfId="27224" xr:uid="{00000000-0005-0000-0000-0000061A0000}"/>
    <cellStyle name="Calculation 2 2 7 31 6" xfId="57139" xr:uid="{00000000-0005-0000-0000-0000071A0000}"/>
    <cellStyle name="Calculation 2 2 7 32" xfId="4977" xr:uid="{00000000-0005-0000-0000-0000081A0000}"/>
    <cellStyle name="Calculation 2 2 7 32 2" xfId="9229" xr:uid="{00000000-0005-0000-0000-0000091A0000}"/>
    <cellStyle name="Calculation 2 2 7 32 3" xfId="13478" xr:uid="{00000000-0005-0000-0000-00000A1A0000}"/>
    <cellStyle name="Calculation 2 2 7 32 4" xfId="17727" xr:uid="{00000000-0005-0000-0000-00000B1A0000}"/>
    <cellStyle name="Calculation 2 2 7 32 5" xfId="27567" xr:uid="{00000000-0005-0000-0000-00000C1A0000}"/>
    <cellStyle name="Calculation 2 2 7 32 6" xfId="57227" xr:uid="{00000000-0005-0000-0000-00000D1A0000}"/>
    <cellStyle name="Calculation 2 2 7 33" xfId="5403" xr:uid="{00000000-0005-0000-0000-00000E1A0000}"/>
    <cellStyle name="Calculation 2 2 7 33 2" xfId="9655" xr:uid="{00000000-0005-0000-0000-00000F1A0000}"/>
    <cellStyle name="Calculation 2 2 7 33 3" xfId="13904" xr:uid="{00000000-0005-0000-0000-0000101A0000}"/>
    <cellStyle name="Calculation 2 2 7 33 4" xfId="18153" xr:uid="{00000000-0005-0000-0000-0000111A0000}"/>
    <cellStyle name="Calculation 2 2 7 33 5" xfId="27908" xr:uid="{00000000-0005-0000-0000-0000121A0000}"/>
    <cellStyle name="Calculation 2 2 7 33 6" xfId="57376" xr:uid="{00000000-0005-0000-0000-0000131A0000}"/>
    <cellStyle name="Calculation 2 2 7 34" xfId="5558" xr:uid="{00000000-0005-0000-0000-0000141A0000}"/>
    <cellStyle name="Calculation 2 2 7 34 2" xfId="9810" xr:uid="{00000000-0005-0000-0000-0000151A0000}"/>
    <cellStyle name="Calculation 2 2 7 34 3" xfId="14059" xr:uid="{00000000-0005-0000-0000-0000161A0000}"/>
    <cellStyle name="Calculation 2 2 7 34 4" xfId="18308" xr:uid="{00000000-0005-0000-0000-0000171A0000}"/>
    <cellStyle name="Calculation 2 2 7 34 5" xfId="28249" xr:uid="{00000000-0005-0000-0000-0000181A0000}"/>
    <cellStyle name="Calculation 2 2 7 34 6" xfId="57526" xr:uid="{00000000-0005-0000-0000-0000191A0000}"/>
    <cellStyle name="Calculation 2 2 7 35" xfId="1458" xr:uid="{00000000-0005-0000-0000-00001A1A0000}"/>
    <cellStyle name="Calculation 2 2 7 35 2" xfId="28590" xr:uid="{00000000-0005-0000-0000-00001B1A0000}"/>
    <cellStyle name="Calculation 2 2 7 36" xfId="5710" xr:uid="{00000000-0005-0000-0000-00001C1A0000}"/>
    <cellStyle name="Calculation 2 2 7 36 2" xfId="28931" xr:uid="{00000000-0005-0000-0000-00001D1A0000}"/>
    <cellStyle name="Calculation 2 2 7 37" xfId="9959" xr:uid="{00000000-0005-0000-0000-00001E1A0000}"/>
    <cellStyle name="Calculation 2 2 7 37 2" xfId="29626" xr:uid="{00000000-0005-0000-0000-00001F1A0000}"/>
    <cellStyle name="Calculation 2 2 7 38" xfId="14209" xr:uid="{00000000-0005-0000-0000-0000201A0000}"/>
    <cellStyle name="Calculation 2 2 7 38 2" xfId="30982" xr:uid="{00000000-0005-0000-0000-0000211A0000}"/>
    <cellStyle name="Calculation 2 2 7 39" xfId="18465" xr:uid="{00000000-0005-0000-0000-0000221A0000}"/>
    <cellStyle name="Calculation 2 2 7 39 2" xfId="31429" xr:uid="{00000000-0005-0000-0000-0000231A0000}"/>
    <cellStyle name="Calculation 2 2 7 4" xfId="1707" xr:uid="{00000000-0005-0000-0000-0000241A0000}"/>
    <cellStyle name="Calculation 2 2 7 4 10" xfId="22311" xr:uid="{00000000-0005-0000-0000-0000251A0000}"/>
    <cellStyle name="Calculation 2 2 7 4 11" xfId="22657" xr:uid="{00000000-0005-0000-0000-0000261A0000}"/>
    <cellStyle name="Calculation 2 2 7 4 12" xfId="23003" xr:uid="{00000000-0005-0000-0000-0000271A0000}"/>
    <cellStyle name="Calculation 2 2 7 4 13" xfId="23350" xr:uid="{00000000-0005-0000-0000-0000281A0000}"/>
    <cellStyle name="Calculation 2 2 7 4 14" xfId="23625" xr:uid="{00000000-0005-0000-0000-0000291A0000}"/>
    <cellStyle name="Calculation 2 2 7 4 15" xfId="23971" xr:uid="{00000000-0005-0000-0000-00002A1A0000}"/>
    <cellStyle name="Calculation 2 2 7 4 16" xfId="24321" xr:uid="{00000000-0005-0000-0000-00002B1A0000}"/>
    <cellStyle name="Calculation 2 2 7 4 17" xfId="24667" xr:uid="{00000000-0005-0000-0000-00002C1A0000}"/>
    <cellStyle name="Calculation 2 2 7 4 18" xfId="24942" xr:uid="{00000000-0005-0000-0000-00002D1A0000}"/>
    <cellStyle name="Calculation 2 2 7 4 19" xfId="24469" xr:uid="{00000000-0005-0000-0000-00002E1A0000}"/>
    <cellStyle name="Calculation 2 2 7 4 2" xfId="5959" xr:uid="{00000000-0005-0000-0000-00002F1A0000}"/>
    <cellStyle name="Calculation 2 2 7 4 2 2" xfId="19348" xr:uid="{00000000-0005-0000-0000-0000301A0000}"/>
    <cellStyle name="Calculation 2 2 7 4 20" xfId="25628" xr:uid="{00000000-0005-0000-0000-0000311A0000}"/>
    <cellStyle name="Calculation 2 2 7 4 21" xfId="25974" xr:uid="{00000000-0005-0000-0000-0000321A0000}"/>
    <cellStyle name="Calculation 2 2 7 4 22" xfId="26320" xr:uid="{00000000-0005-0000-0000-0000331A0000}"/>
    <cellStyle name="Calculation 2 2 7 4 23" xfId="26665" xr:uid="{00000000-0005-0000-0000-0000341A0000}"/>
    <cellStyle name="Calculation 2 2 7 4 24" xfId="26865" xr:uid="{00000000-0005-0000-0000-0000351A0000}"/>
    <cellStyle name="Calculation 2 2 7 4 25" xfId="26468" xr:uid="{00000000-0005-0000-0000-0000361A0000}"/>
    <cellStyle name="Calculation 2 2 7 4 26" xfId="27373" xr:uid="{00000000-0005-0000-0000-0000371A0000}"/>
    <cellStyle name="Calculation 2 2 7 4 27" xfId="27716" xr:uid="{00000000-0005-0000-0000-0000381A0000}"/>
    <cellStyle name="Calculation 2 2 7 4 28" xfId="28057" xr:uid="{00000000-0005-0000-0000-0000391A0000}"/>
    <cellStyle name="Calculation 2 2 7 4 29" xfId="28398" xr:uid="{00000000-0005-0000-0000-00003A1A0000}"/>
    <cellStyle name="Calculation 2 2 7 4 3" xfId="10208" xr:uid="{00000000-0005-0000-0000-00003B1A0000}"/>
    <cellStyle name="Calculation 2 2 7 4 3 2" xfId="18749" xr:uid="{00000000-0005-0000-0000-00003C1A0000}"/>
    <cellStyle name="Calculation 2 2 7 4 30" xfId="28739" xr:uid="{00000000-0005-0000-0000-00003D1A0000}"/>
    <cellStyle name="Calculation 2 2 7 4 31" xfId="29080" xr:uid="{00000000-0005-0000-0000-00003E1A0000}"/>
    <cellStyle name="Calculation 2 2 7 4 32" xfId="29379" xr:uid="{00000000-0005-0000-0000-00003F1A0000}"/>
    <cellStyle name="Calculation 2 2 7 4 33" xfId="31207" xr:uid="{00000000-0005-0000-0000-0000401A0000}"/>
    <cellStyle name="Calculation 2 2 7 4 34" xfId="31578" xr:uid="{00000000-0005-0000-0000-0000411A0000}"/>
    <cellStyle name="Calculation 2 2 7 4 35" xfId="31918" xr:uid="{00000000-0005-0000-0000-0000421A0000}"/>
    <cellStyle name="Calculation 2 2 7 4 36" xfId="32140" xr:uid="{00000000-0005-0000-0000-0000431A0000}"/>
    <cellStyle name="Calculation 2 2 7 4 37" xfId="32481" xr:uid="{00000000-0005-0000-0000-0000441A0000}"/>
    <cellStyle name="Calculation 2 2 7 4 38" xfId="32822" xr:uid="{00000000-0005-0000-0000-0000451A0000}"/>
    <cellStyle name="Calculation 2 2 7 4 39" xfId="33222" xr:uid="{00000000-0005-0000-0000-0000461A0000}"/>
    <cellStyle name="Calculation 2 2 7 4 4" xfId="14458" xr:uid="{00000000-0005-0000-0000-0000471A0000}"/>
    <cellStyle name="Calculation 2 2 7 4 4 2" xfId="20136" xr:uid="{00000000-0005-0000-0000-0000481A0000}"/>
    <cellStyle name="Calculation 2 2 7 4 40" xfId="33732" xr:uid="{00000000-0005-0000-0000-0000491A0000}"/>
    <cellStyle name="Calculation 2 2 7 4 41" xfId="33993" xr:uid="{00000000-0005-0000-0000-00004A1A0000}"/>
    <cellStyle name="Calculation 2 2 7 4 42" xfId="34525" xr:uid="{00000000-0005-0000-0000-00004B1A0000}"/>
    <cellStyle name="Calculation 2 2 7 4 43" xfId="34871" xr:uid="{00000000-0005-0000-0000-00004C1A0000}"/>
    <cellStyle name="Calculation 2 2 7 4 44" xfId="35217" xr:uid="{00000000-0005-0000-0000-00004D1A0000}"/>
    <cellStyle name="Calculation 2 2 7 4 45" xfId="35564" xr:uid="{00000000-0005-0000-0000-00004E1A0000}"/>
    <cellStyle name="Calculation 2 2 7 4 46" xfId="35911" xr:uid="{00000000-0005-0000-0000-00004F1A0000}"/>
    <cellStyle name="Calculation 2 2 7 4 47" xfId="36257" xr:uid="{00000000-0005-0000-0000-0000501A0000}"/>
    <cellStyle name="Calculation 2 2 7 4 48" xfId="36603" xr:uid="{00000000-0005-0000-0000-0000511A0000}"/>
    <cellStyle name="Calculation 2 2 7 4 49" xfId="36949" xr:uid="{00000000-0005-0000-0000-0000521A0000}"/>
    <cellStyle name="Calculation 2 2 7 4 5" xfId="18568" xr:uid="{00000000-0005-0000-0000-0000531A0000}"/>
    <cellStyle name="Calculation 2 2 7 4 5 2" xfId="20482" xr:uid="{00000000-0005-0000-0000-0000541A0000}"/>
    <cellStyle name="Calculation 2 2 7 4 50" xfId="37295" xr:uid="{00000000-0005-0000-0000-0000551A0000}"/>
    <cellStyle name="Calculation 2 2 7 4 51" xfId="37641" xr:uid="{00000000-0005-0000-0000-0000561A0000}"/>
    <cellStyle name="Calculation 2 2 7 4 52" xfId="37916" xr:uid="{00000000-0005-0000-0000-0000571A0000}"/>
    <cellStyle name="Calculation 2 2 7 4 53" xfId="38263" xr:uid="{00000000-0005-0000-0000-0000581A0000}"/>
    <cellStyle name="Calculation 2 2 7 4 54" xfId="38609" xr:uid="{00000000-0005-0000-0000-0000591A0000}"/>
    <cellStyle name="Calculation 2 2 7 4 55" xfId="38955" xr:uid="{00000000-0005-0000-0000-00005A1A0000}"/>
    <cellStyle name="Calculation 2 2 7 4 56" xfId="39301" xr:uid="{00000000-0005-0000-0000-00005B1A0000}"/>
    <cellStyle name="Calculation 2 2 7 4 57" xfId="37760" xr:uid="{00000000-0005-0000-0000-00005C1A0000}"/>
    <cellStyle name="Calculation 2 2 7 4 58" xfId="39591" xr:uid="{00000000-0005-0000-0000-00005D1A0000}"/>
    <cellStyle name="Calculation 2 2 7 4 59" xfId="40129" xr:uid="{00000000-0005-0000-0000-00005E1A0000}"/>
    <cellStyle name="Calculation 2 2 7 4 6" xfId="20631" xr:uid="{00000000-0005-0000-0000-00005F1A0000}"/>
    <cellStyle name="Calculation 2 2 7 4 60" xfId="40470" xr:uid="{00000000-0005-0000-0000-0000601A0000}"/>
    <cellStyle name="Calculation 2 2 7 4 61" xfId="40829" xr:uid="{00000000-0005-0000-0000-0000611A0000}"/>
    <cellStyle name="Calculation 2 2 7 4 62" xfId="40715" xr:uid="{00000000-0005-0000-0000-0000621A0000}"/>
    <cellStyle name="Calculation 2 2 7 4 63" xfId="41129" xr:uid="{00000000-0005-0000-0000-0000631A0000}"/>
    <cellStyle name="Calculation 2 2 7 4 64" xfId="42037" xr:uid="{00000000-0005-0000-0000-0000641A0000}"/>
    <cellStyle name="Calculation 2 2 7 4 65" xfId="42383" xr:uid="{00000000-0005-0000-0000-0000651A0000}"/>
    <cellStyle name="Calculation 2 2 7 4 66" xfId="42611" xr:uid="{00000000-0005-0000-0000-0000661A0000}"/>
    <cellStyle name="Calculation 2 2 7 4 67" xfId="42964" xr:uid="{00000000-0005-0000-0000-0000671A0000}"/>
    <cellStyle name="Calculation 2 2 7 4 68" xfId="43305" xr:uid="{00000000-0005-0000-0000-0000681A0000}"/>
    <cellStyle name="Calculation 2 2 7 4 69" xfId="43646" xr:uid="{00000000-0005-0000-0000-0000691A0000}"/>
    <cellStyle name="Calculation 2 2 7 4 7" xfId="21175" xr:uid="{00000000-0005-0000-0000-00006A1A0000}"/>
    <cellStyle name="Calculation 2 2 7 4 70" xfId="44177" xr:uid="{00000000-0005-0000-0000-00006B1A0000}"/>
    <cellStyle name="Calculation 2 2 7 4 71" xfId="44263" xr:uid="{00000000-0005-0000-0000-00006C1A0000}"/>
    <cellStyle name="Calculation 2 2 7 4 72" xfId="44845" xr:uid="{00000000-0005-0000-0000-00006D1A0000}"/>
    <cellStyle name="Calculation 2 2 7 4 73" xfId="44502" xr:uid="{00000000-0005-0000-0000-00006E1A0000}"/>
    <cellStyle name="Calculation 2 2 7 4 74" xfId="45900" xr:uid="{00000000-0005-0000-0000-00006F1A0000}"/>
    <cellStyle name="Calculation 2 2 7 4 75" xfId="46224" xr:uid="{00000000-0005-0000-0000-0000701A0000}"/>
    <cellStyle name="Calculation 2 2 7 4 76" xfId="46702" xr:uid="{00000000-0005-0000-0000-0000711A0000}"/>
    <cellStyle name="Calculation 2 2 7 4 77" xfId="47047" xr:uid="{00000000-0005-0000-0000-0000721A0000}"/>
    <cellStyle name="Calculation 2 2 7 4 78" xfId="47392" xr:uid="{00000000-0005-0000-0000-0000731A0000}"/>
    <cellStyle name="Calculation 2 2 7 4 79" xfId="47816" xr:uid="{00000000-0005-0000-0000-0000741A0000}"/>
    <cellStyle name="Calculation 2 2 7 4 8" xfId="20652" xr:uid="{00000000-0005-0000-0000-0000751A0000}"/>
    <cellStyle name="Calculation 2 2 7 4 80" xfId="48153" xr:uid="{00000000-0005-0000-0000-0000761A0000}"/>
    <cellStyle name="Calculation 2 2 7 4 81" xfId="48438" xr:uid="{00000000-0005-0000-0000-0000771A0000}"/>
    <cellStyle name="Calculation 2 2 7 4 82" xfId="49006" xr:uid="{00000000-0005-0000-0000-0000781A0000}"/>
    <cellStyle name="Calculation 2 2 7 4 83" xfId="49470" xr:uid="{00000000-0005-0000-0000-0000791A0000}"/>
    <cellStyle name="Calculation 2 2 7 4 84" xfId="48618" xr:uid="{00000000-0005-0000-0000-00007A1A0000}"/>
    <cellStyle name="Calculation 2 2 7 4 85" xfId="53307" xr:uid="{00000000-0005-0000-0000-00007B1A0000}"/>
    <cellStyle name="Calculation 2 2 7 4 9" xfId="21507" xr:uid="{00000000-0005-0000-0000-00007C1A0000}"/>
    <cellStyle name="Calculation 2 2 7 40" xfId="31769" xr:uid="{00000000-0005-0000-0000-00007D1A0000}"/>
    <cellStyle name="Calculation 2 2 7 41" xfId="31131" xr:uid="{00000000-0005-0000-0000-00007E1A0000}"/>
    <cellStyle name="Calculation 2 2 7 42" xfId="32332" xr:uid="{00000000-0005-0000-0000-00007F1A0000}"/>
    <cellStyle name="Calculation 2 2 7 43" xfId="32673" xr:uid="{00000000-0005-0000-0000-0000801A0000}"/>
    <cellStyle name="Calculation 2 2 7 44" xfId="33069" xr:uid="{00000000-0005-0000-0000-0000811A0000}"/>
    <cellStyle name="Calculation 2 2 7 45" xfId="33583" xr:uid="{00000000-0005-0000-0000-0000821A0000}"/>
    <cellStyle name="Calculation 2 2 7 46" xfId="33538" xr:uid="{00000000-0005-0000-0000-0000831A0000}"/>
    <cellStyle name="Calculation 2 2 7 47" xfId="34376" xr:uid="{00000000-0005-0000-0000-0000841A0000}"/>
    <cellStyle name="Calculation 2 2 7 48" xfId="34722" xr:uid="{00000000-0005-0000-0000-0000851A0000}"/>
    <cellStyle name="Calculation 2 2 7 49" xfId="35068" xr:uid="{00000000-0005-0000-0000-0000861A0000}"/>
    <cellStyle name="Calculation 2 2 7 5" xfId="1754" xr:uid="{00000000-0005-0000-0000-0000871A0000}"/>
    <cellStyle name="Calculation 2 2 7 5 10" xfId="22364" xr:uid="{00000000-0005-0000-0000-0000881A0000}"/>
    <cellStyle name="Calculation 2 2 7 5 11" xfId="22710" xr:uid="{00000000-0005-0000-0000-0000891A0000}"/>
    <cellStyle name="Calculation 2 2 7 5 12" xfId="23056" xr:uid="{00000000-0005-0000-0000-00008A1A0000}"/>
    <cellStyle name="Calculation 2 2 7 5 13" xfId="23403" xr:uid="{00000000-0005-0000-0000-00008B1A0000}"/>
    <cellStyle name="Calculation 2 2 7 5 14" xfId="23678" xr:uid="{00000000-0005-0000-0000-00008C1A0000}"/>
    <cellStyle name="Calculation 2 2 7 5 15" xfId="24024" xr:uid="{00000000-0005-0000-0000-00008D1A0000}"/>
    <cellStyle name="Calculation 2 2 7 5 16" xfId="24374" xr:uid="{00000000-0005-0000-0000-00008E1A0000}"/>
    <cellStyle name="Calculation 2 2 7 5 17" xfId="24720" xr:uid="{00000000-0005-0000-0000-00008F1A0000}"/>
    <cellStyle name="Calculation 2 2 7 5 18" xfId="24995" xr:uid="{00000000-0005-0000-0000-0000901A0000}"/>
    <cellStyle name="Calculation 2 2 7 5 19" xfId="25239" xr:uid="{00000000-0005-0000-0000-0000911A0000}"/>
    <cellStyle name="Calculation 2 2 7 5 2" xfId="6006" xr:uid="{00000000-0005-0000-0000-0000921A0000}"/>
    <cellStyle name="Calculation 2 2 7 5 2 2" xfId="19401" xr:uid="{00000000-0005-0000-0000-0000931A0000}"/>
    <cellStyle name="Calculation 2 2 7 5 20" xfId="25681" xr:uid="{00000000-0005-0000-0000-0000941A0000}"/>
    <cellStyle name="Calculation 2 2 7 5 21" xfId="26027" xr:uid="{00000000-0005-0000-0000-0000951A0000}"/>
    <cellStyle name="Calculation 2 2 7 5 22" xfId="26373" xr:uid="{00000000-0005-0000-0000-0000961A0000}"/>
    <cellStyle name="Calculation 2 2 7 5 23" xfId="26717" xr:uid="{00000000-0005-0000-0000-0000971A0000}"/>
    <cellStyle name="Calculation 2 2 7 5 24" xfId="26918" xr:uid="{00000000-0005-0000-0000-0000981A0000}"/>
    <cellStyle name="Calculation 2 2 7 5 25" xfId="27085" xr:uid="{00000000-0005-0000-0000-0000991A0000}"/>
    <cellStyle name="Calculation 2 2 7 5 26" xfId="27426" xr:uid="{00000000-0005-0000-0000-00009A1A0000}"/>
    <cellStyle name="Calculation 2 2 7 5 27" xfId="27769" xr:uid="{00000000-0005-0000-0000-00009B1A0000}"/>
    <cellStyle name="Calculation 2 2 7 5 28" xfId="28110" xr:uid="{00000000-0005-0000-0000-00009C1A0000}"/>
    <cellStyle name="Calculation 2 2 7 5 29" xfId="28451" xr:uid="{00000000-0005-0000-0000-00009D1A0000}"/>
    <cellStyle name="Calculation 2 2 7 5 3" xfId="10255" xr:uid="{00000000-0005-0000-0000-00009E1A0000}"/>
    <cellStyle name="Calculation 2 2 7 5 3 2" xfId="19843" xr:uid="{00000000-0005-0000-0000-00009F1A0000}"/>
    <cellStyle name="Calculation 2 2 7 5 30" xfId="28792" xr:uid="{00000000-0005-0000-0000-0000A01A0000}"/>
    <cellStyle name="Calculation 2 2 7 5 31" xfId="29133" xr:uid="{00000000-0005-0000-0000-0000A11A0000}"/>
    <cellStyle name="Calculation 2 2 7 5 32" xfId="29385" xr:uid="{00000000-0005-0000-0000-0000A21A0000}"/>
    <cellStyle name="Calculation 2 2 7 5 33" xfId="31316" xr:uid="{00000000-0005-0000-0000-0000A31A0000}"/>
    <cellStyle name="Calculation 2 2 7 5 34" xfId="31631" xr:uid="{00000000-0005-0000-0000-0000A41A0000}"/>
    <cellStyle name="Calculation 2 2 7 5 35" xfId="31971" xr:uid="{00000000-0005-0000-0000-0000A51A0000}"/>
    <cellStyle name="Calculation 2 2 7 5 36" xfId="32193" xr:uid="{00000000-0005-0000-0000-0000A61A0000}"/>
    <cellStyle name="Calculation 2 2 7 5 37" xfId="32534" xr:uid="{00000000-0005-0000-0000-0000A71A0000}"/>
    <cellStyle name="Calculation 2 2 7 5 38" xfId="32875" xr:uid="{00000000-0005-0000-0000-0000A81A0000}"/>
    <cellStyle name="Calculation 2 2 7 5 39" xfId="33122" xr:uid="{00000000-0005-0000-0000-0000A91A0000}"/>
    <cellStyle name="Calculation 2 2 7 5 4" xfId="14505" xr:uid="{00000000-0005-0000-0000-0000AA1A0000}"/>
    <cellStyle name="Calculation 2 2 7 5 4 2" xfId="20189" xr:uid="{00000000-0005-0000-0000-0000AB1A0000}"/>
    <cellStyle name="Calculation 2 2 7 5 40" xfId="33785" xr:uid="{00000000-0005-0000-0000-0000AC1A0000}"/>
    <cellStyle name="Calculation 2 2 7 5 41" xfId="34089" xr:uid="{00000000-0005-0000-0000-0000AD1A0000}"/>
    <cellStyle name="Calculation 2 2 7 5 42" xfId="34578" xr:uid="{00000000-0005-0000-0000-0000AE1A0000}"/>
    <cellStyle name="Calculation 2 2 7 5 43" xfId="34924" xr:uid="{00000000-0005-0000-0000-0000AF1A0000}"/>
    <cellStyle name="Calculation 2 2 7 5 44" xfId="35270" xr:uid="{00000000-0005-0000-0000-0000B01A0000}"/>
    <cellStyle name="Calculation 2 2 7 5 45" xfId="35617" xr:uid="{00000000-0005-0000-0000-0000B11A0000}"/>
    <cellStyle name="Calculation 2 2 7 5 46" xfId="35964" xr:uid="{00000000-0005-0000-0000-0000B21A0000}"/>
    <cellStyle name="Calculation 2 2 7 5 47" xfId="36310" xr:uid="{00000000-0005-0000-0000-0000B31A0000}"/>
    <cellStyle name="Calculation 2 2 7 5 48" xfId="36656" xr:uid="{00000000-0005-0000-0000-0000B41A0000}"/>
    <cellStyle name="Calculation 2 2 7 5 49" xfId="37002" xr:uid="{00000000-0005-0000-0000-0000B51A0000}"/>
    <cellStyle name="Calculation 2 2 7 5 5" xfId="20535" xr:uid="{00000000-0005-0000-0000-0000B61A0000}"/>
    <cellStyle name="Calculation 2 2 7 5 50" xfId="37348" xr:uid="{00000000-0005-0000-0000-0000B71A0000}"/>
    <cellStyle name="Calculation 2 2 7 5 51" xfId="37694" xr:uid="{00000000-0005-0000-0000-0000B81A0000}"/>
    <cellStyle name="Calculation 2 2 7 5 52" xfId="37969" xr:uid="{00000000-0005-0000-0000-0000B91A0000}"/>
    <cellStyle name="Calculation 2 2 7 5 53" xfId="38316" xr:uid="{00000000-0005-0000-0000-0000BA1A0000}"/>
    <cellStyle name="Calculation 2 2 7 5 54" xfId="38662" xr:uid="{00000000-0005-0000-0000-0000BB1A0000}"/>
    <cellStyle name="Calculation 2 2 7 5 55" xfId="39008" xr:uid="{00000000-0005-0000-0000-0000BC1A0000}"/>
    <cellStyle name="Calculation 2 2 7 5 56" xfId="39354" xr:uid="{00000000-0005-0000-0000-0000BD1A0000}"/>
    <cellStyle name="Calculation 2 2 7 5 57" xfId="39602" xr:uid="{00000000-0005-0000-0000-0000BE1A0000}"/>
    <cellStyle name="Calculation 2 2 7 5 58" xfId="39848" xr:uid="{00000000-0005-0000-0000-0000BF1A0000}"/>
    <cellStyle name="Calculation 2 2 7 5 59" xfId="40182" xr:uid="{00000000-0005-0000-0000-0000C01A0000}"/>
    <cellStyle name="Calculation 2 2 7 5 6" xfId="20911" xr:uid="{00000000-0005-0000-0000-0000C11A0000}"/>
    <cellStyle name="Calculation 2 2 7 5 60" xfId="40523" xr:uid="{00000000-0005-0000-0000-0000C21A0000}"/>
    <cellStyle name="Calculation 2 2 7 5 61" xfId="40838" xr:uid="{00000000-0005-0000-0000-0000C31A0000}"/>
    <cellStyle name="Calculation 2 2 7 5 62" xfId="41345" xr:uid="{00000000-0005-0000-0000-0000C41A0000}"/>
    <cellStyle name="Calculation 2 2 7 5 63" xfId="41744" xr:uid="{00000000-0005-0000-0000-0000C51A0000}"/>
    <cellStyle name="Calculation 2 2 7 5 64" xfId="42090" xr:uid="{00000000-0005-0000-0000-0000C61A0000}"/>
    <cellStyle name="Calculation 2 2 7 5 65" xfId="42436" xr:uid="{00000000-0005-0000-0000-0000C71A0000}"/>
    <cellStyle name="Calculation 2 2 7 5 66" xfId="41619" xr:uid="{00000000-0005-0000-0000-0000C81A0000}"/>
    <cellStyle name="Calculation 2 2 7 5 67" xfId="43017" xr:uid="{00000000-0005-0000-0000-0000C91A0000}"/>
    <cellStyle name="Calculation 2 2 7 5 68" xfId="43358" xr:uid="{00000000-0005-0000-0000-0000CA1A0000}"/>
    <cellStyle name="Calculation 2 2 7 5 69" xfId="43699" xr:uid="{00000000-0005-0000-0000-0000CB1A0000}"/>
    <cellStyle name="Calculation 2 2 7 5 7" xfId="21228" xr:uid="{00000000-0005-0000-0000-0000CC1A0000}"/>
    <cellStyle name="Calculation 2 2 7 5 70" xfId="44230" xr:uid="{00000000-0005-0000-0000-0000CD1A0000}"/>
    <cellStyle name="Calculation 2 2 7 5 71" xfId="44555" xr:uid="{00000000-0005-0000-0000-0000CE1A0000}"/>
    <cellStyle name="Calculation 2 2 7 5 72" xfId="44898" xr:uid="{00000000-0005-0000-0000-0000CF1A0000}"/>
    <cellStyle name="Calculation 2 2 7 5 73" xfId="45319" xr:uid="{00000000-0005-0000-0000-0000D01A0000}"/>
    <cellStyle name="Calculation 2 2 7 5 74" xfId="45933" xr:uid="{00000000-0005-0000-0000-0000D11A0000}"/>
    <cellStyle name="Calculation 2 2 7 5 75" xfId="46277" xr:uid="{00000000-0005-0000-0000-0000D21A0000}"/>
    <cellStyle name="Calculation 2 2 7 5 76" xfId="46755" xr:uid="{00000000-0005-0000-0000-0000D31A0000}"/>
    <cellStyle name="Calculation 2 2 7 5 77" xfId="47100" xr:uid="{00000000-0005-0000-0000-0000D41A0000}"/>
    <cellStyle name="Calculation 2 2 7 5 78" xfId="47445" xr:uid="{00000000-0005-0000-0000-0000D51A0000}"/>
    <cellStyle name="Calculation 2 2 7 5 79" xfId="47869" xr:uid="{00000000-0005-0000-0000-0000D61A0000}"/>
    <cellStyle name="Calculation 2 2 7 5 8" xfId="21475" xr:uid="{00000000-0005-0000-0000-0000D71A0000}"/>
    <cellStyle name="Calculation 2 2 7 5 80" xfId="48206" xr:uid="{00000000-0005-0000-0000-0000D81A0000}"/>
    <cellStyle name="Calculation 2 2 7 5 81" xfId="48725" xr:uid="{00000000-0005-0000-0000-0000D91A0000}"/>
    <cellStyle name="Calculation 2 2 7 5 82" xfId="49059" xr:uid="{00000000-0005-0000-0000-0000DA1A0000}"/>
    <cellStyle name="Calculation 2 2 7 5 83" xfId="49603" xr:uid="{00000000-0005-0000-0000-0000DB1A0000}"/>
    <cellStyle name="Calculation 2 2 7 5 84" xfId="49760" xr:uid="{00000000-0005-0000-0000-0000DC1A0000}"/>
    <cellStyle name="Calculation 2 2 7 5 85" xfId="19046" xr:uid="{00000000-0005-0000-0000-0000DD1A0000}"/>
    <cellStyle name="Calculation 2 2 7 5 86" xfId="53462" xr:uid="{00000000-0005-0000-0000-0000DE1A0000}"/>
    <cellStyle name="Calculation 2 2 7 5 9" xfId="22018" xr:uid="{00000000-0005-0000-0000-0000DF1A0000}"/>
    <cellStyle name="Calculation 2 2 7 50" xfId="35415" xr:uid="{00000000-0005-0000-0000-0000E01A0000}"/>
    <cellStyle name="Calculation 2 2 7 51" xfId="35762" xr:uid="{00000000-0005-0000-0000-0000E11A0000}"/>
    <cellStyle name="Calculation 2 2 7 52" xfId="36108" xr:uid="{00000000-0005-0000-0000-0000E21A0000}"/>
    <cellStyle name="Calculation 2 2 7 53" xfId="36454" xr:uid="{00000000-0005-0000-0000-0000E31A0000}"/>
    <cellStyle name="Calculation 2 2 7 54" xfId="36800" xr:uid="{00000000-0005-0000-0000-0000E41A0000}"/>
    <cellStyle name="Calculation 2 2 7 55" xfId="37146" xr:uid="{00000000-0005-0000-0000-0000E51A0000}"/>
    <cellStyle name="Calculation 2 2 7 56" xfId="37492" xr:uid="{00000000-0005-0000-0000-0000E61A0000}"/>
    <cellStyle name="Calculation 2 2 7 57" xfId="33357" xr:uid="{00000000-0005-0000-0000-0000E71A0000}"/>
    <cellStyle name="Calculation 2 2 7 58" xfId="38114" xr:uid="{00000000-0005-0000-0000-0000E81A0000}"/>
    <cellStyle name="Calculation 2 2 7 59" xfId="38460" xr:uid="{00000000-0005-0000-0000-0000E91A0000}"/>
    <cellStyle name="Calculation 2 2 7 6" xfId="1802" xr:uid="{00000000-0005-0000-0000-0000EA1A0000}"/>
    <cellStyle name="Calculation 2 2 7 6 2" xfId="6054" xr:uid="{00000000-0005-0000-0000-0000EB1A0000}"/>
    <cellStyle name="Calculation 2 2 7 6 3" xfId="10303" xr:uid="{00000000-0005-0000-0000-0000EC1A0000}"/>
    <cellStyle name="Calculation 2 2 7 6 4" xfId="14553" xr:uid="{00000000-0005-0000-0000-0000ED1A0000}"/>
    <cellStyle name="Calculation 2 2 7 6 5" xfId="18989" xr:uid="{00000000-0005-0000-0000-0000EE1A0000}"/>
    <cellStyle name="Calculation 2 2 7 6 6" xfId="53611" xr:uid="{00000000-0005-0000-0000-0000EF1A0000}"/>
    <cellStyle name="Calculation 2 2 7 60" xfId="38806" xr:uid="{00000000-0005-0000-0000-0000F01A0000}"/>
    <cellStyle name="Calculation 2 2 7 61" xfId="39152" xr:uid="{00000000-0005-0000-0000-0000F11A0000}"/>
    <cellStyle name="Calculation 2 2 7 62" xfId="33283" xr:uid="{00000000-0005-0000-0000-0000F21A0000}"/>
    <cellStyle name="Calculation 2 2 7 63" xfId="39506" xr:uid="{00000000-0005-0000-0000-0000F31A0000}"/>
    <cellStyle name="Calculation 2 2 7 64" xfId="39980" xr:uid="{00000000-0005-0000-0000-0000F41A0000}"/>
    <cellStyle name="Calculation 2 2 7 65" xfId="40321" xr:uid="{00000000-0005-0000-0000-0000F51A0000}"/>
    <cellStyle name="Calculation 2 2 7 66" xfId="41098" xr:uid="{00000000-0005-0000-0000-0000F61A0000}"/>
    <cellStyle name="Calculation 2 2 7 67" xfId="41342" xr:uid="{00000000-0005-0000-0000-0000F71A0000}"/>
    <cellStyle name="Calculation 2 2 7 68" xfId="41730" xr:uid="{00000000-0005-0000-0000-0000F81A0000}"/>
    <cellStyle name="Calculation 2 2 7 69" xfId="41888" xr:uid="{00000000-0005-0000-0000-0000F91A0000}"/>
    <cellStyle name="Calculation 2 2 7 7" xfId="1849" xr:uid="{00000000-0005-0000-0000-0000FA1A0000}"/>
    <cellStyle name="Calculation 2 2 7 7 2" xfId="6101" xr:uid="{00000000-0005-0000-0000-0000FB1A0000}"/>
    <cellStyle name="Calculation 2 2 7 7 3" xfId="10350" xr:uid="{00000000-0005-0000-0000-0000FC1A0000}"/>
    <cellStyle name="Calculation 2 2 7 7 4" xfId="14600" xr:uid="{00000000-0005-0000-0000-0000FD1A0000}"/>
    <cellStyle name="Calculation 2 2 7 7 5" xfId="19199" xr:uid="{00000000-0005-0000-0000-0000FE1A0000}"/>
    <cellStyle name="Calculation 2 2 7 7 6" xfId="53269" xr:uid="{00000000-0005-0000-0000-0000FF1A0000}"/>
    <cellStyle name="Calculation 2 2 7 70" xfId="42234" xr:uid="{00000000-0005-0000-0000-0000001B0000}"/>
    <cellStyle name="Calculation 2 2 7 71" xfId="41560" xr:uid="{00000000-0005-0000-0000-0000011B0000}"/>
    <cellStyle name="Calculation 2 2 7 72" xfId="42815" xr:uid="{00000000-0005-0000-0000-0000021B0000}"/>
    <cellStyle name="Calculation 2 2 7 73" xfId="43156" xr:uid="{00000000-0005-0000-0000-0000031B0000}"/>
    <cellStyle name="Calculation 2 2 7 74" xfId="43497" xr:uid="{00000000-0005-0000-0000-0000041B0000}"/>
    <cellStyle name="Calculation 2 2 7 75" xfId="44028" xr:uid="{00000000-0005-0000-0000-0000051B0000}"/>
    <cellStyle name="Calculation 2 2 7 76" xfId="44541" xr:uid="{00000000-0005-0000-0000-0000061B0000}"/>
    <cellStyle name="Calculation 2 2 7 77" xfId="44696" xr:uid="{00000000-0005-0000-0000-0000071B0000}"/>
    <cellStyle name="Calculation 2 2 7 78" xfId="45213" xr:uid="{00000000-0005-0000-0000-0000081B0000}"/>
    <cellStyle name="Calculation 2 2 7 79" xfId="45919" xr:uid="{00000000-0005-0000-0000-0000091B0000}"/>
    <cellStyle name="Calculation 2 2 7 8" xfId="1896" xr:uid="{00000000-0005-0000-0000-00000A1B0000}"/>
    <cellStyle name="Calculation 2 2 7 8 2" xfId="6148" xr:uid="{00000000-0005-0000-0000-00000B1B0000}"/>
    <cellStyle name="Calculation 2 2 7 8 3" xfId="10397" xr:uid="{00000000-0005-0000-0000-00000C1B0000}"/>
    <cellStyle name="Calculation 2 2 7 8 4" xfId="14647" xr:uid="{00000000-0005-0000-0000-00000D1B0000}"/>
    <cellStyle name="Calculation 2 2 7 8 5" xfId="19590" xr:uid="{00000000-0005-0000-0000-00000E1B0000}"/>
    <cellStyle name="Calculation 2 2 7 8 6" xfId="53989" xr:uid="{00000000-0005-0000-0000-00000F1B0000}"/>
    <cellStyle name="Calculation 2 2 7 80" xfId="46075" xr:uid="{00000000-0005-0000-0000-0000101B0000}"/>
    <cellStyle name="Calculation 2 2 7 81" xfId="46378" xr:uid="{00000000-0005-0000-0000-0000111B0000}"/>
    <cellStyle name="Calculation 2 2 7 82" xfId="46898" xr:uid="{00000000-0005-0000-0000-0000121B0000}"/>
    <cellStyle name="Calculation 2 2 7 83" xfId="47243" xr:uid="{00000000-0005-0000-0000-0000131B0000}"/>
    <cellStyle name="Calculation 2 2 7 84" xfId="47544" xr:uid="{00000000-0005-0000-0000-0000141B0000}"/>
    <cellStyle name="Calculation 2 2 7 85" xfId="48004" xr:uid="{00000000-0005-0000-0000-0000151B0000}"/>
    <cellStyle name="Calculation 2 2 7 86" xfId="48396" xr:uid="{00000000-0005-0000-0000-0000161B0000}"/>
    <cellStyle name="Calculation 2 2 7 87" xfId="48857" xr:uid="{00000000-0005-0000-0000-0000171B0000}"/>
    <cellStyle name="Calculation 2 2 7 88" xfId="49589" xr:uid="{00000000-0005-0000-0000-0000181B0000}"/>
    <cellStyle name="Calculation 2 2 7 89" xfId="49523" xr:uid="{00000000-0005-0000-0000-0000191B0000}"/>
    <cellStyle name="Calculation 2 2 7 9" xfId="1564" xr:uid="{00000000-0005-0000-0000-00001A1B0000}"/>
    <cellStyle name="Calculation 2 2 7 9 2" xfId="5816" xr:uid="{00000000-0005-0000-0000-00001B1B0000}"/>
    <cellStyle name="Calculation 2 2 7 9 3" xfId="10065" xr:uid="{00000000-0005-0000-0000-00001C1B0000}"/>
    <cellStyle name="Calculation 2 2 7 9 4" xfId="14315" xr:uid="{00000000-0005-0000-0000-00001D1B0000}"/>
    <cellStyle name="Calculation 2 2 7 9 5" xfId="19987" xr:uid="{00000000-0005-0000-0000-00001E1B0000}"/>
    <cellStyle name="Calculation 2 2 7 9 6" xfId="54138" xr:uid="{00000000-0005-0000-0000-00001F1B0000}"/>
    <cellStyle name="Calculation 2 2 7 90" xfId="49866" xr:uid="{00000000-0005-0000-0000-0000201B0000}"/>
    <cellStyle name="Calculation 2 2 7 91" xfId="50016" xr:uid="{00000000-0005-0000-0000-0000211B0000}"/>
    <cellStyle name="Calculation 2 2 7 92" xfId="50165" xr:uid="{00000000-0005-0000-0000-0000221B0000}"/>
    <cellStyle name="Calculation 2 2 7 93" xfId="50315" xr:uid="{00000000-0005-0000-0000-0000231B0000}"/>
    <cellStyle name="Calculation 2 2 7 94" xfId="50464" xr:uid="{00000000-0005-0000-0000-0000241B0000}"/>
    <cellStyle name="Calculation 2 2 7 95" xfId="50613" xr:uid="{00000000-0005-0000-0000-0000251B0000}"/>
    <cellStyle name="Calculation 2 2 7 96" xfId="50763" xr:uid="{00000000-0005-0000-0000-0000261B0000}"/>
    <cellStyle name="Calculation 2 2 7 97" xfId="50912" xr:uid="{00000000-0005-0000-0000-0000271B0000}"/>
    <cellStyle name="Calculation 2 2 7 98" xfId="51077" xr:uid="{00000000-0005-0000-0000-0000281B0000}"/>
    <cellStyle name="Calculation 2 2 7 99" xfId="51233" xr:uid="{00000000-0005-0000-0000-0000291B0000}"/>
    <cellStyle name="Calculation 2 2 70" xfId="30669" xr:uid="{00000000-0005-0000-0000-00002A1B0000}"/>
    <cellStyle name="Calculation 2 2 71" xfId="30676" xr:uid="{00000000-0005-0000-0000-00002B1B0000}"/>
    <cellStyle name="Calculation 2 2 72" xfId="30647" xr:uid="{00000000-0005-0000-0000-00002C1B0000}"/>
    <cellStyle name="Calculation 2 2 73" xfId="30693" xr:uid="{00000000-0005-0000-0000-00002D1B0000}"/>
    <cellStyle name="Calculation 2 2 74" xfId="30550" xr:uid="{00000000-0005-0000-0000-00002E1B0000}"/>
    <cellStyle name="Calculation 2 2 75" xfId="30705" xr:uid="{00000000-0005-0000-0000-00002F1B0000}"/>
    <cellStyle name="Calculation 2 2 76" xfId="30711" xr:uid="{00000000-0005-0000-0000-0000301B0000}"/>
    <cellStyle name="Calculation 2 2 77" xfId="30718" xr:uid="{00000000-0005-0000-0000-0000311B0000}"/>
    <cellStyle name="Calculation 2 2 78" xfId="30723" xr:uid="{00000000-0005-0000-0000-0000321B0000}"/>
    <cellStyle name="Calculation 2 2 79" xfId="30699" xr:uid="{00000000-0005-0000-0000-0000331B0000}"/>
    <cellStyle name="Calculation 2 2 8" xfId="343" xr:uid="{00000000-0005-0000-0000-0000341B0000}"/>
    <cellStyle name="Calculation 2 2 8 10" xfId="1935" xr:uid="{00000000-0005-0000-0000-0000351B0000}"/>
    <cellStyle name="Calculation 2 2 8 10 2" xfId="6187" xr:uid="{00000000-0005-0000-0000-0000361B0000}"/>
    <cellStyle name="Calculation 2 2 8 10 3" xfId="10436" xr:uid="{00000000-0005-0000-0000-0000371B0000}"/>
    <cellStyle name="Calculation 2 2 8 10 4" xfId="14686" xr:uid="{00000000-0005-0000-0000-0000381B0000}"/>
    <cellStyle name="Calculation 2 2 8 10 5" xfId="20324" xr:uid="{00000000-0005-0000-0000-0000391B0000}"/>
    <cellStyle name="Calculation 2 2 8 10 6" xfId="53249" xr:uid="{00000000-0005-0000-0000-00003A1B0000}"/>
    <cellStyle name="Calculation 2 2 8 100" xfId="51374" xr:uid="{00000000-0005-0000-0000-00003B1B0000}"/>
    <cellStyle name="Calculation 2 2 8 101" xfId="51524" xr:uid="{00000000-0005-0000-0000-00003C1B0000}"/>
    <cellStyle name="Calculation 2 2 8 102" xfId="51674" xr:uid="{00000000-0005-0000-0000-00003D1B0000}"/>
    <cellStyle name="Calculation 2 2 8 103" xfId="51829" xr:uid="{00000000-0005-0000-0000-00003E1B0000}"/>
    <cellStyle name="Calculation 2 2 8 104" xfId="51984" xr:uid="{00000000-0005-0000-0000-00003F1B0000}"/>
    <cellStyle name="Calculation 2 2 8 105" xfId="52134" xr:uid="{00000000-0005-0000-0000-0000401B0000}"/>
    <cellStyle name="Calculation 2 2 8 106" xfId="52284" xr:uid="{00000000-0005-0000-0000-0000411B0000}"/>
    <cellStyle name="Calculation 2 2 8 107" xfId="52332" xr:uid="{00000000-0005-0000-0000-0000421B0000}"/>
    <cellStyle name="Calculation 2 2 8 108" xfId="52387" xr:uid="{00000000-0005-0000-0000-0000431B0000}"/>
    <cellStyle name="Calculation 2 2 8 109" xfId="52537" xr:uid="{00000000-0005-0000-0000-0000441B0000}"/>
    <cellStyle name="Calculation 2 2 8 11" xfId="1503" xr:uid="{00000000-0005-0000-0000-0000451B0000}"/>
    <cellStyle name="Calculation 2 2 8 11 2" xfId="5755" xr:uid="{00000000-0005-0000-0000-0000461B0000}"/>
    <cellStyle name="Calculation 2 2 8 11 3" xfId="10004" xr:uid="{00000000-0005-0000-0000-0000471B0000}"/>
    <cellStyle name="Calculation 2 2 8 11 4" xfId="14254" xr:uid="{00000000-0005-0000-0000-0000481B0000}"/>
    <cellStyle name="Calculation 2 2 8 11 5" xfId="20665" xr:uid="{00000000-0005-0000-0000-0000491B0000}"/>
    <cellStyle name="Calculation 2 2 8 11 6" xfId="54351" xr:uid="{00000000-0005-0000-0000-00004A1B0000}"/>
    <cellStyle name="Calculation 2 2 8 110" xfId="52686" xr:uid="{00000000-0005-0000-0000-00004B1B0000}"/>
    <cellStyle name="Calculation 2 2 8 111" xfId="52836" xr:uid="{00000000-0005-0000-0000-00004C1B0000}"/>
    <cellStyle name="Calculation 2 2 8 112" xfId="18709" xr:uid="{00000000-0005-0000-0000-00004D1B0000}"/>
    <cellStyle name="Calculation 2 2 8 113" xfId="53128" xr:uid="{00000000-0005-0000-0000-00004E1B0000}"/>
    <cellStyle name="Calculation 2 2 8 12" xfId="2004" xr:uid="{00000000-0005-0000-0000-00004F1B0000}"/>
    <cellStyle name="Calculation 2 2 8 12 2" xfId="6256" xr:uid="{00000000-0005-0000-0000-0000501B0000}"/>
    <cellStyle name="Calculation 2 2 8 12 3" xfId="10505" xr:uid="{00000000-0005-0000-0000-0000511B0000}"/>
    <cellStyle name="Calculation 2 2 8 12 4" xfId="14754" xr:uid="{00000000-0005-0000-0000-0000521B0000}"/>
    <cellStyle name="Calculation 2 2 8 12 5" xfId="21017" xr:uid="{00000000-0005-0000-0000-0000531B0000}"/>
    <cellStyle name="Calculation 2 2 8 12 6" xfId="54501" xr:uid="{00000000-0005-0000-0000-0000541B0000}"/>
    <cellStyle name="Calculation 2 2 8 13" xfId="2156" xr:uid="{00000000-0005-0000-0000-0000551B0000}"/>
    <cellStyle name="Calculation 2 2 8 13 2" xfId="6408" xr:uid="{00000000-0005-0000-0000-0000561B0000}"/>
    <cellStyle name="Calculation 2 2 8 13 3" xfId="10657" xr:uid="{00000000-0005-0000-0000-0000571B0000}"/>
    <cellStyle name="Calculation 2 2 8 13 4" xfId="14906" xr:uid="{00000000-0005-0000-0000-0000581B0000}"/>
    <cellStyle name="Calculation 2 2 8 13 5" xfId="20659" xr:uid="{00000000-0005-0000-0000-0000591B0000}"/>
    <cellStyle name="Calculation 2 2 8 13 6" xfId="54650" xr:uid="{00000000-0005-0000-0000-00005A1B0000}"/>
    <cellStyle name="Calculation 2 2 8 14" xfId="2306" xr:uid="{00000000-0005-0000-0000-00005B1B0000}"/>
    <cellStyle name="Calculation 2 2 8 14 2" xfId="6558" xr:uid="{00000000-0005-0000-0000-00005C1B0000}"/>
    <cellStyle name="Calculation 2 2 8 14 3" xfId="10807" xr:uid="{00000000-0005-0000-0000-00005D1B0000}"/>
    <cellStyle name="Calculation 2 2 8 14 4" xfId="15056" xr:uid="{00000000-0005-0000-0000-00005E1B0000}"/>
    <cellStyle name="Calculation 2 2 8 14 5" xfId="21883" xr:uid="{00000000-0005-0000-0000-00005F1B0000}"/>
    <cellStyle name="Calculation 2 2 8 14 6" xfId="54805" xr:uid="{00000000-0005-0000-0000-0000601B0000}"/>
    <cellStyle name="Calculation 2 2 8 15" xfId="2455" xr:uid="{00000000-0005-0000-0000-0000611B0000}"/>
    <cellStyle name="Calculation 2 2 8 15 2" xfId="6707" xr:uid="{00000000-0005-0000-0000-0000621B0000}"/>
    <cellStyle name="Calculation 2 2 8 15 3" xfId="10956" xr:uid="{00000000-0005-0000-0000-0000631B0000}"/>
    <cellStyle name="Calculation 2 2 8 15 4" xfId="15205" xr:uid="{00000000-0005-0000-0000-0000641B0000}"/>
    <cellStyle name="Calculation 2 2 8 15 5" xfId="22153" xr:uid="{00000000-0005-0000-0000-0000651B0000}"/>
    <cellStyle name="Calculation 2 2 8 15 6" xfId="54960" xr:uid="{00000000-0005-0000-0000-0000661B0000}"/>
    <cellStyle name="Calculation 2 2 8 16" xfId="2605" xr:uid="{00000000-0005-0000-0000-0000671B0000}"/>
    <cellStyle name="Calculation 2 2 8 16 2" xfId="6857" xr:uid="{00000000-0005-0000-0000-0000681B0000}"/>
    <cellStyle name="Calculation 2 2 8 16 3" xfId="11106" xr:uid="{00000000-0005-0000-0000-0000691B0000}"/>
    <cellStyle name="Calculation 2 2 8 16 4" xfId="15355" xr:uid="{00000000-0005-0000-0000-00006A1B0000}"/>
    <cellStyle name="Calculation 2 2 8 16 5" xfId="22499" xr:uid="{00000000-0005-0000-0000-00006B1B0000}"/>
    <cellStyle name="Calculation 2 2 8 16 6" xfId="55111" xr:uid="{00000000-0005-0000-0000-00006C1B0000}"/>
    <cellStyle name="Calculation 2 2 8 17" xfId="2760" xr:uid="{00000000-0005-0000-0000-00006D1B0000}"/>
    <cellStyle name="Calculation 2 2 8 17 2" xfId="7012" xr:uid="{00000000-0005-0000-0000-00006E1B0000}"/>
    <cellStyle name="Calculation 2 2 8 17 3" xfId="11261" xr:uid="{00000000-0005-0000-0000-00006F1B0000}"/>
    <cellStyle name="Calculation 2 2 8 17 4" xfId="15510" xr:uid="{00000000-0005-0000-0000-0000701B0000}"/>
    <cellStyle name="Calculation 2 2 8 17 5" xfId="22845" xr:uid="{00000000-0005-0000-0000-0000711B0000}"/>
    <cellStyle name="Calculation 2 2 8 17 6" xfId="55260" xr:uid="{00000000-0005-0000-0000-0000721B0000}"/>
    <cellStyle name="Calculation 2 2 8 18" xfId="2910" xr:uid="{00000000-0005-0000-0000-0000731B0000}"/>
    <cellStyle name="Calculation 2 2 8 18 2" xfId="7162" xr:uid="{00000000-0005-0000-0000-0000741B0000}"/>
    <cellStyle name="Calculation 2 2 8 18 3" xfId="11411" xr:uid="{00000000-0005-0000-0000-0000751B0000}"/>
    <cellStyle name="Calculation 2 2 8 18 4" xfId="15660" xr:uid="{00000000-0005-0000-0000-0000761B0000}"/>
    <cellStyle name="Calculation 2 2 8 18 5" xfId="23192" xr:uid="{00000000-0005-0000-0000-0000771B0000}"/>
    <cellStyle name="Calculation 2 2 8 18 6" xfId="55410" xr:uid="{00000000-0005-0000-0000-0000781B0000}"/>
    <cellStyle name="Calculation 2 2 8 19" xfId="3060" xr:uid="{00000000-0005-0000-0000-0000791B0000}"/>
    <cellStyle name="Calculation 2 2 8 19 2" xfId="7312" xr:uid="{00000000-0005-0000-0000-00007A1B0000}"/>
    <cellStyle name="Calculation 2 2 8 19 3" xfId="11561" xr:uid="{00000000-0005-0000-0000-00007B1B0000}"/>
    <cellStyle name="Calculation 2 2 8 19 4" xfId="15810" xr:uid="{00000000-0005-0000-0000-00007C1B0000}"/>
    <cellStyle name="Calculation 2 2 8 19 5" xfId="21701" xr:uid="{00000000-0005-0000-0000-00007D1B0000}"/>
    <cellStyle name="Calculation 2 2 8 19 6" xfId="55559" xr:uid="{00000000-0005-0000-0000-00007E1B0000}"/>
    <cellStyle name="Calculation 2 2 8 2" xfId="344" xr:uid="{00000000-0005-0000-0000-00007F1B0000}"/>
    <cellStyle name="Calculation 2 2 8 2 10" xfId="3263" xr:uid="{00000000-0005-0000-0000-0000801B0000}"/>
    <cellStyle name="Calculation 2 2 8 2 10 2" xfId="7515" xr:uid="{00000000-0005-0000-0000-0000811B0000}"/>
    <cellStyle name="Calculation 2 2 8 2 10 3" xfId="11764" xr:uid="{00000000-0005-0000-0000-0000821B0000}"/>
    <cellStyle name="Calculation 2 2 8 2 10 4" xfId="16013" xr:uid="{00000000-0005-0000-0000-0000831B0000}"/>
    <cellStyle name="Calculation 2 2 8 2 10 5" xfId="22203" xr:uid="{00000000-0005-0000-0000-0000841B0000}"/>
    <cellStyle name="Calculation 2 2 8 2 10 6" xfId="54555" xr:uid="{00000000-0005-0000-0000-0000851B0000}"/>
    <cellStyle name="Calculation 2 2 8 2 100" xfId="52188" xr:uid="{00000000-0005-0000-0000-0000861B0000}"/>
    <cellStyle name="Calculation 2 2 8 2 101" xfId="52441" xr:uid="{00000000-0005-0000-0000-0000871B0000}"/>
    <cellStyle name="Calculation 2 2 8 2 102" xfId="52591" xr:uid="{00000000-0005-0000-0000-0000881B0000}"/>
    <cellStyle name="Calculation 2 2 8 2 103" xfId="52740" xr:uid="{00000000-0005-0000-0000-0000891B0000}"/>
    <cellStyle name="Calculation 2 2 8 2 104" xfId="52890" xr:uid="{00000000-0005-0000-0000-00008A1B0000}"/>
    <cellStyle name="Calculation 2 2 8 2 105" xfId="53352" xr:uid="{00000000-0005-0000-0000-00008B1B0000}"/>
    <cellStyle name="Calculation 2 2 8 2 11" xfId="3412" xr:uid="{00000000-0005-0000-0000-00008C1B0000}"/>
    <cellStyle name="Calculation 2 2 8 2 11 2" xfId="7664" xr:uid="{00000000-0005-0000-0000-00008D1B0000}"/>
    <cellStyle name="Calculation 2 2 8 2 11 3" xfId="11913" xr:uid="{00000000-0005-0000-0000-00008E1B0000}"/>
    <cellStyle name="Calculation 2 2 8 2 11 4" xfId="16162" xr:uid="{00000000-0005-0000-0000-00008F1B0000}"/>
    <cellStyle name="Calculation 2 2 8 2 11 5" xfId="22549" xr:uid="{00000000-0005-0000-0000-0000901B0000}"/>
    <cellStyle name="Calculation 2 2 8 2 11 6" xfId="54704" xr:uid="{00000000-0005-0000-0000-0000911B0000}"/>
    <cellStyle name="Calculation 2 2 8 2 12" xfId="3562" xr:uid="{00000000-0005-0000-0000-0000921B0000}"/>
    <cellStyle name="Calculation 2 2 8 2 12 2" xfId="7814" xr:uid="{00000000-0005-0000-0000-0000931B0000}"/>
    <cellStyle name="Calculation 2 2 8 2 12 3" xfId="12063" xr:uid="{00000000-0005-0000-0000-0000941B0000}"/>
    <cellStyle name="Calculation 2 2 8 2 12 4" xfId="16312" xr:uid="{00000000-0005-0000-0000-0000951B0000}"/>
    <cellStyle name="Calculation 2 2 8 2 12 5" xfId="22895" xr:uid="{00000000-0005-0000-0000-0000961B0000}"/>
    <cellStyle name="Calculation 2 2 8 2 12 6" xfId="54859" xr:uid="{00000000-0005-0000-0000-0000971B0000}"/>
    <cellStyle name="Calculation 2 2 8 2 13" xfId="3712" xr:uid="{00000000-0005-0000-0000-0000981B0000}"/>
    <cellStyle name="Calculation 2 2 8 2 13 2" xfId="7964" xr:uid="{00000000-0005-0000-0000-0000991B0000}"/>
    <cellStyle name="Calculation 2 2 8 2 13 3" xfId="12213" xr:uid="{00000000-0005-0000-0000-00009A1B0000}"/>
    <cellStyle name="Calculation 2 2 8 2 13 4" xfId="16462" xr:uid="{00000000-0005-0000-0000-00009B1B0000}"/>
    <cellStyle name="Calculation 2 2 8 2 13 5" xfId="23242" xr:uid="{00000000-0005-0000-0000-00009C1B0000}"/>
    <cellStyle name="Calculation 2 2 8 2 13 6" xfId="55014" xr:uid="{00000000-0005-0000-0000-00009D1B0000}"/>
    <cellStyle name="Calculation 2 2 8 2 14" xfId="3861" xr:uid="{00000000-0005-0000-0000-00009E1B0000}"/>
    <cellStyle name="Calculation 2 2 8 2 14 2" xfId="8113" xr:uid="{00000000-0005-0000-0000-00009F1B0000}"/>
    <cellStyle name="Calculation 2 2 8 2 14 3" xfId="12362" xr:uid="{00000000-0005-0000-0000-0000A01B0000}"/>
    <cellStyle name="Calculation 2 2 8 2 14 4" xfId="16611" xr:uid="{00000000-0005-0000-0000-0000A11B0000}"/>
    <cellStyle name="Calculation 2 2 8 2 14 5" xfId="23517" xr:uid="{00000000-0005-0000-0000-0000A21B0000}"/>
    <cellStyle name="Calculation 2 2 8 2 14 6" xfId="55165" xr:uid="{00000000-0005-0000-0000-0000A31B0000}"/>
    <cellStyle name="Calculation 2 2 8 2 15" xfId="4010" xr:uid="{00000000-0005-0000-0000-0000A41B0000}"/>
    <cellStyle name="Calculation 2 2 8 2 15 2" xfId="8262" xr:uid="{00000000-0005-0000-0000-0000A51B0000}"/>
    <cellStyle name="Calculation 2 2 8 2 15 3" xfId="12511" xr:uid="{00000000-0005-0000-0000-0000A61B0000}"/>
    <cellStyle name="Calculation 2 2 8 2 15 4" xfId="16760" xr:uid="{00000000-0005-0000-0000-0000A71B0000}"/>
    <cellStyle name="Calculation 2 2 8 2 15 5" xfId="23863" xr:uid="{00000000-0005-0000-0000-0000A81B0000}"/>
    <cellStyle name="Calculation 2 2 8 2 15 6" xfId="55314" xr:uid="{00000000-0005-0000-0000-0000A91B0000}"/>
    <cellStyle name="Calculation 2 2 8 2 16" xfId="4210" xr:uid="{00000000-0005-0000-0000-0000AA1B0000}"/>
    <cellStyle name="Calculation 2 2 8 2 16 2" xfId="8462" xr:uid="{00000000-0005-0000-0000-0000AB1B0000}"/>
    <cellStyle name="Calculation 2 2 8 2 16 3" xfId="12711" xr:uid="{00000000-0005-0000-0000-0000AC1B0000}"/>
    <cellStyle name="Calculation 2 2 8 2 16 4" xfId="16960" xr:uid="{00000000-0005-0000-0000-0000AD1B0000}"/>
    <cellStyle name="Calculation 2 2 8 2 16 5" xfId="24213" xr:uid="{00000000-0005-0000-0000-0000AE1B0000}"/>
    <cellStyle name="Calculation 2 2 8 2 16 6" xfId="55464" xr:uid="{00000000-0005-0000-0000-0000AF1B0000}"/>
    <cellStyle name="Calculation 2 2 8 2 17" xfId="4361" xr:uid="{00000000-0005-0000-0000-0000B01B0000}"/>
    <cellStyle name="Calculation 2 2 8 2 17 2" xfId="8613" xr:uid="{00000000-0005-0000-0000-0000B11B0000}"/>
    <cellStyle name="Calculation 2 2 8 2 17 3" xfId="12862" xr:uid="{00000000-0005-0000-0000-0000B21B0000}"/>
    <cellStyle name="Calculation 2 2 8 2 17 4" xfId="17111" xr:uid="{00000000-0005-0000-0000-0000B31B0000}"/>
    <cellStyle name="Calculation 2 2 8 2 17 5" xfId="24559" xr:uid="{00000000-0005-0000-0000-0000B41B0000}"/>
    <cellStyle name="Calculation 2 2 8 2 17 6" xfId="55613" xr:uid="{00000000-0005-0000-0000-0000B51B0000}"/>
    <cellStyle name="Calculation 2 2 8 2 18" xfId="4464" xr:uid="{00000000-0005-0000-0000-0000B61B0000}"/>
    <cellStyle name="Calculation 2 2 8 2 18 2" xfId="8716" xr:uid="{00000000-0005-0000-0000-0000B71B0000}"/>
    <cellStyle name="Calculation 2 2 8 2 18 3" xfId="12965" xr:uid="{00000000-0005-0000-0000-0000B81B0000}"/>
    <cellStyle name="Calculation 2 2 8 2 18 4" xfId="17214" xr:uid="{00000000-0005-0000-0000-0000B91B0000}"/>
    <cellStyle name="Calculation 2 2 8 2 18 5" xfId="24834" xr:uid="{00000000-0005-0000-0000-0000BA1B0000}"/>
    <cellStyle name="Calculation 2 2 8 2 18 6" xfId="55835" xr:uid="{00000000-0005-0000-0000-0000BB1B0000}"/>
    <cellStyle name="Calculation 2 2 8 2 19" xfId="4578" xr:uid="{00000000-0005-0000-0000-0000BC1B0000}"/>
    <cellStyle name="Calculation 2 2 8 2 19 2" xfId="8830" xr:uid="{00000000-0005-0000-0000-0000BD1B0000}"/>
    <cellStyle name="Calculation 2 2 8 2 19 3" xfId="13079" xr:uid="{00000000-0005-0000-0000-0000BE1B0000}"/>
    <cellStyle name="Calculation 2 2 8 2 19 4" xfId="17328" xr:uid="{00000000-0005-0000-0000-0000BF1B0000}"/>
    <cellStyle name="Calculation 2 2 8 2 19 5" xfId="24773" xr:uid="{00000000-0005-0000-0000-0000C01B0000}"/>
    <cellStyle name="Calculation 2 2 8 2 19 6" xfId="55987" xr:uid="{00000000-0005-0000-0000-0000C11B0000}"/>
    <cellStyle name="Calculation 2 2 8 2 2" xfId="2058" xr:uid="{00000000-0005-0000-0000-0000C21B0000}"/>
    <cellStyle name="Calculation 2 2 8 2 2 2" xfId="6310" xr:uid="{00000000-0005-0000-0000-0000C31B0000}"/>
    <cellStyle name="Calculation 2 2 8 2 2 3" xfId="10559" xr:uid="{00000000-0005-0000-0000-0000C41B0000}"/>
    <cellStyle name="Calculation 2 2 8 2 2 4" xfId="14808" xr:uid="{00000000-0005-0000-0000-0000C51B0000}"/>
    <cellStyle name="Calculation 2 2 8 2 2 5" xfId="18613" xr:uid="{00000000-0005-0000-0000-0000C61B0000}"/>
    <cellStyle name="Calculation 2 2 8 2 2 6" xfId="19240" xr:uid="{00000000-0005-0000-0000-0000C71B0000}"/>
    <cellStyle name="Calculation 2 2 8 2 2 7" xfId="53507" xr:uid="{00000000-0005-0000-0000-0000C81B0000}"/>
    <cellStyle name="Calculation 2 2 8 2 20" xfId="4733" xr:uid="{00000000-0005-0000-0000-0000C91B0000}"/>
    <cellStyle name="Calculation 2 2 8 2 20 2" xfId="8985" xr:uid="{00000000-0005-0000-0000-0000CA1B0000}"/>
    <cellStyle name="Calculation 2 2 8 2 20 3" xfId="13234" xr:uid="{00000000-0005-0000-0000-0000CB1B0000}"/>
    <cellStyle name="Calculation 2 2 8 2 20 4" xfId="17483" xr:uid="{00000000-0005-0000-0000-0000CC1B0000}"/>
    <cellStyle name="Calculation 2 2 8 2 20 5" xfId="25520" xr:uid="{00000000-0005-0000-0000-0000CD1B0000}"/>
    <cellStyle name="Calculation 2 2 8 2 20 6" xfId="56139" xr:uid="{00000000-0005-0000-0000-0000CE1B0000}"/>
    <cellStyle name="Calculation 2 2 8 2 21" xfId="4883" xr:uid="{00000000-0005-0000-0000-0000CF1B0000}"/>
    <cellStyle name="Calculation 2 2 8 2 21 2" xfId="9135" xr:uid="{00000000-0005-0000-0000-0000D01B0000}"/>
    <cellStyle name="Calculation 2 2 8 2 21 3" xfId="13384" xr:uid="{00000000-0005-0000-0000-0000D11B0000}"/>
    <cellStyle name="Calculation 2 2 8 2 21 4" xfId="17633" xr:uid="{00000000-0005-0000-0000-0000D21B0000}"/>
    <cellStyle name="Calculation 2 2 8 2 21 5" xfId="25866" xr:uid="{00000000-0005-0000-0000-0000D31B0000}"/>
    <cellStyle name="Calculation 2 2 8 2 21 6" xfId="56288" xr:uid="{00000000-0005-0000-0000-0000D41B0000}"/>
    <cellStyle name="Calculation 2 2 8 2 22" xfId="5075" xr:uid="{00000000-0005-0000-0000-0000D51B0000}"/>
    <cellStyle name="Calculation 2 2 8 2 22 2" xfId="9327" xr:uid="{00000000-0005-0000-0000-0000D61B0000}"/>
    <cellStyle name="Calculation 2 2 8 2 22 3" xfId="13576" xr:uid="{00000000-0005-0000-0000-0000D71B0000}"/>
    <cellStyle name="Calculation 2 2 8 2 22 4" xfId="17825" xr:uid="{00000000-0005-0000-0000-0000D81B0000}"/>
    <cellStyle name="Calculation 2 2 8 2 22 5" xfId="26212" xr:uid="{00000000-0005-0000-0000-0000D91B0000}"/>
    <cellStyle name="Calculation 2 2 8 2 22 6" xfId="56444" xr:uid="{00000000-0005-0000-0000-0000DA1B0000}"/>
    <cellStyle name="Calculation 2 2 8 2 23" xfId="5185" xr:uid="{00000000-0005-0000-0000-0000DB1B0000}"/>
    <cellStyle name="Calculation 2 2 8 2 23 2" xfId="9437" xr:uid="{00000000-0005-0000-0000-0000DC1B0000}"/>
    <cellStyle name="Calculation 2 2 8 2 23 3" xfId="13686" xr:uid="{00000000-0005-0000-0000-0000DD1B0000}"/>
    <cellStyle name="Calculation 2 2 8 2 23 4" xfId="17935" xr:uid="{00000000-0005-0000-0000-0000DE1B0000}"/>
    <cellStyle name="Calculation 2 2 8 2 23 5" xfId="26557" xr:uid="{00000000-0005-0000-0000-0000DF1B0000}"/>
    <cellStyle name="Calculation 2 2 8 2 23 6" xfId="56695" xr:uid="{00000000-0005-0000-0000-0000E01B0000}"/>
    <cellStyle name="Calculation 2 2 8 2 24" xfId="5297" xr:uid="{00000000-0005-0000-0000-0000E11B0000}"/>
    <cellStyle name="Calculation 2 2 8 2 24 2" xfId="9549" xr:uid="{00000000-0005-0000-0000-0000E21B0000}"/>
    <cellStyle name="Calculation 2 2 8 2 24 3" xfId="13798" xr:uid="{00000000-0005-0000-0000-0000E31B0000}"/>
    <cellStyle name="Calculation 2 2 8 2 24 4" xfId="18047" xr:uid="{00000000-0005-0000-0000-0000E41B0000}"/>
    <cellStyle name="Calculation 2 2 8 2 24 5" xfId="25220" xr:uid="{00000000-0005-0000-0000-0000E51B0000}"/>
    <cellStyle name="Calculation 2 2 8 2 24 6" xfId="56854" xr:uid="{00000000-0005-0000-0000-0000E61B0000}"/>
    <cellStyle name="Calculation 2 2 8 2 25" xfId="5448" xr:uid="{00000000-0005-0000-0000-0000E71B0000}"/>
    <cellStyle name="Calculation 2 2 8 2 25 2" xfId="9700" xr:uid="{00000000-0005-0000-0000-0000E81B0000}"/>
    <cellStyle name="Calculation 2 2 8 2 25 3" xfId="13949" xr:uid="{00000000-0005-0000-0000-0000E91B0000}"/>
    <cellStyle name="Calculation 2 2 8 2 25 4" xfId="18198" xr:uid="{00000000-0005-0000-0000-0000EA1B0000}"/>
    <cellStyle name="Calculation 2 2 8 2 25 5" xfId="26769" xr:uid="{00000000-0005-0000-0000-0000EB1B0000}"/>
    <cellStyle name="Calculation 2 2 8 2 25 6" xfId="57004" xr:uid="{00000000-0005-0000-0000-0000EC1B0000}"/>
    <cellStyle name="Calculation 2 2 8 2 26" xfId="5603" xr:uid="{00000000-0005-0000-0000-0000ED1B0000}"/>
    <cellStyle name="Calculation 2 2 8 2 26 2" xfId="9855" xr:uid="{00000000-0005-0000-0000-0000EE1B0000}"/>
    <cellStyle name="Calculation 2 2 8 2 26 3" xfId="14104" xr:uid="{00000000-0005-0000-0000-0000EF1B0000}"/>
    <cellStyle name="Calculation 2 2 8 2 26 4" xfId="18353" xr:uid="{00000000-0005-0000-0000-0000F01B0000}"/>
    <cellStyle name="Calculation 2 2 8 2 26 5" xfId="27265" xr:uid="{00000000-0005-0000-0000-0000F11B0000}"/>
    <cellStyle name="Calculation 2 2 8 2 26 6" xfId="55741" xr:uid="{00000000-0005-0000-0000-0000F21B0000}"/>
    <cellStyle name="Calculation 2 2 8 2 27" xfId="1603" xr:uid="{00000000-0005-0000-0000-0000F31B0000}"/>
    <cellStyle name="Calculation 2 2 8 2 27 2" xfId="27608" xr:uid="{00000000-0005-0000-0000-0000F41B0000}"/>
    <cellStyle name="Calculation 2 2 8 2 27 3" xfId="57272" xr:uid="{00000000-0005-0000-0000-0000F51B0000}"/>
    <cellStyle name="Calculation 2 2 8 2 28" xfId="5855" xr:uid="{00000000-0005-0000-0000-0000F61B0000}"/>
    <cellStyle name="Calculation 2 2 8 2 28 2" xfId="27949" xr:uid="{00000000-0005-0000-0000-0000F71B0000}"/>
    <cellStyle name="Calculation 2 2 8 2 28 3" xfId="57421" xr:uid="{00000000-0005-0000-0000-0000F81B0000}"/>
    <cellStyle name="Calculation 2 2 8 2 29" xfId="10104" xr:uid="{00000000-0005-0000-0000-0000F91B0000}"/>
    <cellStyle name="Calculation 2 2 8 2 29 2" xfId="28290" xr:uid="{00000000-0005-0000-0000-0000FA1B0000}"/>
    <cellStyle name="Calculation 2 2 8 2 29 3" xfId="57571" xr:uid="{00000000-0005-0000-0000-0000FB1B0000}"/>
    <cellStyle name="Calculation 2 2 8 2 3" xfId="2210" xr:uid="{00000000-0005-0000-0000-0000FC1B0000}"/>
    <cellStyle name="Calculation 2 2 8 2 3 2" xfId="6462" xr:uid="{00000000-0005-0000-0000-0000FD1B0000}"/>
    <cellStyle name="Calculation 2 2 8 2 3 3" xfId="10711" xr:uid="{00000000-0005-0000-0000-0000FE1B0000}"/>
    <cellStyle name="Calculation 2 2 8 2 3 4" xfId="14960" xr:uid="{00000000-0005-0000-0000-0000FF1B0000}"/>
    <cellStyle name="Calculation 2 2 8 2 3 5" xfId="18942" xr:uid="{00000000-0005-0000-0000-0000001C0000}"/>
    <cellStyle name="Calculation 2 2 8 2 3 6" xfId="53656" xr:uid="{00000000-0005-0000-0000-0000011C0000}"/>
    <cellStyle name="Calculation 2 2 8 2 30" xfId="14354" xr:uid="{00000000-0005-0000-0000-0000021C0000}"/>
    <cellStyle name="Calculation 2 2 8 2 30 2" xfId="28631" xr:uid="{00000000-0005-0000-0000-0000031C0000}"/>
    <cellStyle name="Calculation 2 2 8 2 31" xfId="18505" xr:uid="{00000000-0005-0000-0000-0000041C0000}"/>
    <cellStyle name="Calculation 2 2 8 2 31 2" xfId="28972" xr:uid="{00000000-0005-0000-0000-0000051C0000}"/>
    <cellStyle name="Calculation 2 2 8 2 32" xfId="29656" xr:uid="{00000000-0005-0000-0000-0000061C0000}"/>
    <cellStyle name="Calculation 2 2 8 2 33" xfId="31322" xr:uid="{00000000-0005-0000-0000-0000071C0000}"/>
    <cellStyle name="Calculation 2 2 8 2 34" xfId="31470" xr:uid="{00000000-0005-0000-0000-0000081C0000}"/>
    <cellStyle name="Calculation 2 2 8 2 35" xfId="31810" xr:uid="{00000000-0005-0000-0000-0000091C0000}"/>
    <cellStyle name="Calculation 2 2 8 2 36" xfId="32032" xr:uid="{00000000-0005-0000-0000-00000A1C0000}"/>
    <cellStyle name="Calculation 2 2 8 2 37" xfId="32373" xr:uid="{00000000-0005-0000-0000-00000B1C0000}"/>
    <cellStyle name="Calculation 2 2 8 2 38" xfId="32714" xr:uid="{00000000-0005-0000-0000-00000C1C0000}"/>
    <cellStyle name="Calculation 2 2 8 2 39" xfId="33330" xr:uid="{00000000-0005-0000-0000-00000D1C0000}"/>
    <cellStyle name="Calculation 2 2 8 2 4" xfId="2360" xr:uid="{00000000-0005-0000-0000-00000E1C0000}"/>
    <cellStyle name="Calculation 2 2 8 2 4 2" xfId="6612" xr:uid="{00000000-0005-0000-0000-00000F1C0000}"/>
    <cellStyle name="Calculation 2 2 8 2 4 3" xfId="10861" xr:uid="{00000000-0005-0000-0000-0000101C0000}"/>
    <cellStyle name="Calculation 2 2 8 2 4 4" xfId="15110" xr:uid="{00000000-0005-0000-0000-0000111C0000}"/>
    <cellStyle name="Calculation 2 2 8 2 4 5" xfId="20028" xr:uid="{00000000-0005-0000-0000-0000121C0000}"/>
    <cellStyle name="Calculation 2 2 8 2 4 6" xfId="53778" xr:uid="{00000000-0005-0000-0000-0000131C0000}"/>
    <cellStyle name="Calculation 2 2 8 2 40" xfId="33624" xr:uid="{00000000-0005-0000-0000-0000141C0000}"/>
    <cellStyle name="Calculation 2 2 8 2 41" xfId="34166" xr:uid="{00000000-0005-0000-0000-0000151C0000}"/>
    <cellStyle name="Calculation 2 2 8 2 42" xfId="34417" xr:uid="{00000000-0005-0000-0000-0000161C0000}"/>
    <cellStyle name="Calculation 2 2 8 2 43" xfId="34763" xr:uid="{00000000-0005-0000-0000-0000171C0000}"/>
    <cellStyle name="Calculation 2 2 8 2 44" xfId="35109" xr:uid="{00000000-0005-0000-0000-0000181C0000}"/>
    <cellStyle name="Calculation 2 2 8 2 45" xfId="35456" xr:uid="{00000000-0005-0000-0000-0000191C0000}"/>
    <cellStyle name="Calculation 2 2 8 2 46" xfId="35803" xr:uid="{00000000-0005-0000-0000-00001A1C0000}"/>
    <cellStyle name="Calculation 2 2 8 2 47" xfId="36149" xr:uid="{00000000-0005-0000-0000-00001B1C0000}"/>
    <cellStyle name="Calculation 2 2 8 2 48" xfId="36495" xr:uid="{00000000-0005-0000-0000-00001C1C0000}"/>
    <cellStyle name="Calculation 2 2 8 2 49" xfId="36841" xr:uid="{00000000-0005-0000-0000-00001D1C0000}"/>
    <cellStyle name="Calculation 2 2 8 2 5" xfId="2509" xr:uid="{00000000-0005-0000-0000-00001E1C0000}"/>
    <cellStyle name="Calculation 2 2 8 2 5 2" xfId="6761" xr:uid="{00000000-0005-0000-0000-00001F1C0000}"/>
    <cellStyle name="Calculation 2 2 8 2 5 3" xfId="11010" xr:uid="{00000000-0005-0000-0000-0000201C0000}"/>
    <cellStyle name="Calculation 2 2 8 2 5 4" xfId="15259" xr:uid="{00000000-0005-0000-0000-0000211C0000}"/>
    <cellStyle name="Calculation 2 2 8 2 5 5" xfId="20374" xr:uid="{00000000-0005-0000-0000-0000221C0000}"/>
    <cellStyle name="Calculation 2 2 8 2 5 6" xfId="53884" xr:uid="{00000000-0005-0000-0000-0000231C0000}"/>
    <cellStyle name="Calculation 2 2 8 2 50" xfId="37187" xr:uid="{00000000-0005-0000-0000-0000241C0000}"/>
    <cellStyle name="Calculation 2 2 8 2 51" xfId="37533" xr:uid="{00000000-0005-0000-0000-0000251C0000}"/>
    <cellStyle name="Calculation 2 2 8 2 52" xfId="37808" xr:uid="{00000000-0005-0000-0000-0000261C0000}"/>
    <cellStyle name="Calculation 2 2 8 2 53" xfId="38155" xr:uid="{00000000-0005-0000-0000-0000271C0000}"/>
    <cellStyle name="Calculation 2 2 8 2 54" xfId="38501" xr:uid="{00000000-0005-0000-0000-0000281C0000}"/>
    <cellStyle name="Calculation 2 2 8 2 55" xfId="38847" xr:uid="{00000000-0005-0000-0000-0000291C0000}"/>
    <cellStyle name="Calculation 2 2 8 2 56" xfId="39193" xr:uid="{00000000-0005-0000-0000-00002A1C0000}"/>
    <cellStyle name="Calculation 2 2 8 2 57" xfId="34225" xr:uid="{00000000-0005-0000-0000-00002B1C0000}"/>
    <cellStyle name="Calculation 2 2 8 2 58" xfId="39682" xr:uid="{00000000-0005-0000-0000-00002C1C0000}"/>
    <cellStyle name="Calculation 2 2 8 2 59" xfId="40021" xr:uid="{00000000-0005-0000-0000-00002D1C0000}"/>
    <cellStyle name="Calculation 2 2 8 2 6" xfId="2659" xr:uid="{00000000-0005-0000-0000-00002E1C0000}"/>
    <cellStyle name="Calculation 2 2 8 2 6 2" xfId="6911" xr:uid="{00000000-0005-0000-0000-00002F1C0000}"/>
    <cellStyle name="Calculation 2 2 8 2 6 3" xfId="11160" xr:uid="{00000000-0005-0000-0000-0000301C0000}"/>
    <cellStyle name="Calculation 2 2 8 2 6 4" xfId="15409" xr:uid="{00000000-0005-0000-0000-0000311C0000}"/>
    <cellStyle name="Calculation 2 2 8 2 6 5" xfId="20942" xr:uid="{00000000-0005-0000-0000-0000321C0000}"/>
    <cellStyle name="Calculation 2 2 8 2 6 6" xfId="54034" xr:uid="{00000000-0005-0000-0000-0000331C0000}"/>
    <cellStyle name="Calculation 2 2 8 2 60" xfId="40362" xr:uid="{00000000-0005-0000-0000-0000341C0000}"/>
    <cellStyle name="Calculation 2 2 8 2 61" xfId="41133" xr:uid="{00000000-0005-0000-0000-0000351C0000}"/>
    <cellStyle name="Calculation 2 2 8 2 62" xfId="41375" xr:uid="{00000000-0005-0000-0000-0000361C0000}"/>
    <cellStyle name="Calculation 2 2 8 2 63" xfId="41308" xr:uid="{00000000-0005-0000-0000-0000371C0000}"/>
    <cellStyle name="Calculation 2 2 8 2 64" xfId="41929" xr:uid="{00000000-0005-0000-0000-0000381C0000}"/>
    <cellStyle name="Calculation 2 2 8 2 65" xfId="42275" xr:uid="{00000000-0005-0000-0000-0000391C0000}"/>
    <cellStyle name="Calculation 2 2 8 2 66" xfId="42560" xr:uid="{00000000-0005-0000-0000-00003A1C0000}"/>
    <cellStyle name="Calculation 2 2 8 2 67" xfId="42856" xr:uid="{00000000-0005-0000-0000-00003B1C0000}"/>
    <cellStyle name="Calculation 2 2 8 2 68" xfId="43197" xr:uid="{00000000-0005-0000-0000-00003C1C0000}"/>
    <cellStyle name="Calculation 2 2 8 2 69" xfId="43538" xr:uid="{00000000-0005-0000-0000-00003D1C0000}"/>
    <cellStyle name="Calculation 2 2 8 2 7" xfId="2814" xr:uid="{00000000-0005-0000-0000-00003E1C0000}"/>
    <cellStyle name="Calculation 2 2 8 2 7 2" xfId="7066" xr:uid="{00000000-0005-0000-0000-00003F1C0000}"/>
    <cellStyle name="Calculation 2 2 8 2 7 3" xfId="11315" xr:uid="{00000000-0005-0000-0000-0000401C0000}"/>
    <cellStyle name="Calculation 2 2 8 2 7 4" xfId="15564" xr:uid="{00000000-0005-0000-0000-0000411C0000}"/>
    <cellStyle name="Calculation 2 2 8 2 7 5" xfId="21067" xr:uid="{00000000-0005-0000-0000-0000421C0000}"/>
    <cellStyle name="Calculation 2 2 8 2 7 6" xfId="53177" xr:uid="{00000000-0005-0000-0000-0000431C0000}"/>
    <cellStyle name="Calculation 2 2 8 2 70" xfId="44069" xr:uid="{00000000-0005-0000-0000-0000441C0000}"/>
    <cellStyle name="Calculation 2 2 8 2 71" xfId="43904" xr:uid="{00000000-0005-0000-0000-0000451C0000}"/>
    <cellStyle name="Calculation 2 2 8 2 72" xfId="44737" xr:uid="{00000000-0005-0000-0000-0000461C0000}"/>
    <cellStyle name="Calculation 2 2 8 2 73" xfId="45112" xr:uid="{00000000-0005-0000-0000-0000471C0000}"/>
    <cellStyle name="Calculation 2 2 8 2 74" xfId="45695" xr:uid="{00000000-0005-0000-0000-0000481C0000}"/>
    <cellStyle name="Calculation 2 2 8 2 75" xfId="46116" xr:uid="{00000000-0005-0000-0000-0000491C0000}"/>
    <cellStyle name="Calculation 2 2 8 2 76" xfId="46388" xr:uid="{00000000-0005-0000-0000-00004A1C0000}"/>
    <cellStyle name="Calculation 2 2 8 2 77" xfId="46939" xr:uid="{00000000-0005-0000-0000-00004B1C0000}"/>
    <cellStyle name="Calculation 2 2 8 2 78" xfId="47284" xr:uid="{00000000-0005-0000-0000-00004C1C0000}"/>
    <cellStyle name="Calculation 2 2 8 2 79" xfId="47551" xr:uid="{00000000-0005-0000-0000-00004D1C0000}"/>
    <cellStyle name="Calculation 2 2 8 2 8" xfId="2964" xr:uid="{00000000-0005-0000-0000-00004E1C0000}"/>
    <cellStyle name="Calculation 2 2 8 2 8 2" xfId="7216" xr:uid="{00000000-0005-0000-0000-00004F1C0000}"/>
    <cellStyle name="Calculation 2 2 8 2 8 3" xfId="11465" xr:uid="{00000000-0005-0000-0000-0000501C0000}"/>
    <cellStyle name="Calculation 2 2 8 2 8 4" xfId="15714" xr:uid="{00000000-0005-0000-0000-0000511C0000}"/>
    <cellStyle name="Calculation 2 2 8 2 8 5" xfId="19733" xr:uid="{00000000-0005-0000-0000-0000521C0000}"/>
    <cellStyle name="Calculation 2 2 8 2 8 6" xfId="54255" xr:uid="{00000000-0005-0000-0000-0000531C0000}"/>
    <cellStyle name="Calculation 2 2 8 2 80" xfId="48045" xr:uid="{00000000-0005-0000-0000-0000541C0000}"/>
    <cellStyle name="Calculation 2 2 8 2 81" xfId="48364" xr:uid="{00000000-0005-0000-0000-0000551C0000}"/>
    <cellStyle name="Calculation 2 2 8 2 82" xfId="48898" xr:uid="{00000000-0005-0000-0000-0000561C0000}"/>
    <cellStyle name="Calculation 2 2 8 2 83" xfId="49251" xr:uid="{00000000-0005-0000-0000-0000571C0000}"/>
    <cellStyle name="Calculation 2 2 8 2 84" xfId="49556" xr:uid="{00000000-0005-0000-0000-0000581C0000}"/>
    <cellStyle name="Calculation 2 2 8 2 85" xfId="49911" xr:uid="{00000000-0005-0000-0000-0000591C0000}"/>
    <cellStyle name="Calculation 2 2 8 2 86" xfId="50061" xr:uid="{00000000-0005-0000-0000-00005A1C0000}"/>
    <cellStyle name="Calculation 2 2 8 2 87" xfId="50210" xr:uid="{00000000-0005-0000-0000-00005B1C0000}"/>
    <cellStyle name="Calculation 2 2 8 2 88" xfId="50360" xr:uid="{00000000-0005-0000-0000-00005C1C0000}"/>
    <cellStyle name="Calculation 2 2 8 2 89" xfId="50509" xr:uid="{00000000-0005-0000-0000-00005D1C0000}"/>
    <cellStyle name="Calculation 2 2 8 2 9" xfId="3114" xr:uid="{00000000-0005-0000-0000-00005E1C0000}"/>
    <cellStyle name="Calculation 2 2 8 2 9 2" xfId="7366" xr:uid="{00000000-0005-0000-0000-00005F1C0000}"/>
    <cellStyle name="Calculation 2 2 8 2 9 3" xfId="11615" xr:uid="{00000000-0005-0000-0000-0000601C0000}"/>
    <cellStyle name="Calculation 2 2 8 2 9 4" xfId="15864" xr:uid="{00000000-0005-0000-0000-0000611C0000}"/>
    <cellStyle name="Calculation 2 2 8 2 9 5" xfId="21537" xr:uid="{00000000-0005-0000-0000-0000621C0000}"/>
    <cellStyle name="Calculation 2 2 8 2 9 6" xfId="54405" xr:uid="{00000000-0005-0000-0000-0000631C0000}"/>
    <cellStyle name="Calculation 2 2 8 2 90" xfId="50658" xr:uid="{00000000-0005-0000-0000-0000641C0000}"/>
    <cellStyle name="Calculation 2 2 8 2 91" xfId="50808" xr:uid="{00000000-0005-0000-0000-0000651C0000}"/>
    <cellStyle name="Calculation 2 2 8 2 92" xfId="50957" xr:uid="{00000000-0005-0000-0000-0000661C0000}"/>
    <cellStyle name="Calculation 2 2 8 2 93" xfId="51122" xr:uid="{00000000-0005-0000-0000-0000671C0000}"/>
    <cellStyle name="Calculation 2 2 8 2 94" xfId="51278" xr:uid="{00000000-0005-0000-0000-0000681C0000}"/>
    <cellStyle name="Calculation 2 2 8 2 95" xfId="51428" xr:uid="{00000000-0005-0000-0000-0000691C0000}"/>
    <cellStyle name="Calculation 2 2 8 2 96" xfId="51578" xr:uid="{00000000-0005-0000-0000-00006A1C0000}"/>
    <cellStyle name="Calculation 2 2 8 2 97" xfId="51728" xr:uid="{00000000-0005-0000-0000-00006B1C0000}"/>
    <cellStyle name="Calculation 2 2 8 2 98" xfId="51883" xr:uid="{00000000-0005-0000-0000-00006C1C0000}"/>
    <cellStyle name="Calculation 2 2 8 2 99" xfId="52038" xr:uid="{00000000-0005-0000-0000-00006D1C0000}"/>
    <cellStyle name="Calculation 2 2 8 20" xfId="3209" xr:uid="{00000000-0005-0000-0000-00006E1C0000}"/>
    <cellStyle name="Calculation 2 2 8 20 2" xfId="7461" xr:uid="{00000000-0005-0000-0000-00006F1C0000}"/>
    <cellStyle name="Calculation 2 2 8 20 3" xfId="11710" xr:uid="{00000000-0005-0000-0000-0000701C0000}"/>
    <cellStyle name="Calculation 2 2 8 20 4" xfId="15959" xr:uid="{00000000-0005-0000-0000-0000711C0000}"/>
    <cellStyle name="Calculation 2 2 8 20 5" xfId="23813" xr:uid="{00000000-0005-0000-0000-0000721C0000}"/>
    <cellStyle name="Calculation 2 2 8 20 6" xfId="55781" xr:uid="{00000000-0005-0000-0000-0000731C0000}"/>
    <cellStyle name="Calculation 2 2 8 21" xfId="3358" xr:uid="{00000000-0005-0000-0000-0000741C0000}"/>
    <cellStyle name="Calculation 2 2 8 21 2" xfId="7610" xr:uid="{00000000-0005-0000-0000-0000751C0000}"/>
    <cellStyle name="Calculation 2 2 8 21 3" xfId="11859" xr:uid="{00000000-0005-0000-0000-0000761C0000}"/>
    <cellStyle name="Calculation 2 2 8 21 4" xfId="16108" xr:uid="{00000000-0005-0000-0000-0000771C0000}"/>
    <cellStyle name="Calculation 2 2 8 21 5" xfId="24163" xr:uid="{00000000-0005-0000-0000-0000781C0000}"/>
    <cellStyle name="Calculation 2 2 8 21 6" xfId="55933" xr:uid="{00000000-0005-0000-0000-0000791C0000}"/>
    <cellStyle name="Calculation 2 2 8 22" xfId="3508" xr:uid="{00000000-0005-0000-0000-00007A1C0000}"/>
    <cellStyle name="Calculation 2 2 8 22 2" xfId="7760" xr:uid="{00000000-0005-0000-0000-00007B1C0000}"/>
    <cellStyle name="Calculation 2 2 8 22 3" xfId="12009" xr:uid="{00000000-0005-0000-0000-00007C1C0000}"/>
    <cellStyle name="Calculation 2 2 8 22 4" xfId="16258" xr:uid="{00000000-0005-0000-0000-00007D1C0000}"/>
    <cellStyle name="Calculation 2 2 8 22 5" xfId="24509" xr:uid="{00000000-0005-0000-0000-00007E1C0000}"/>
    <cellStyle name="Calculation 2 2 8 22 6" xfId="56085" xr:uid="{00000000-0005-0000-0000-00007F1C0000}"/>
    <cellStyle name="Calculation 2 2 8 23" xfId="3658" xr:uid="{00000000-0005-0000-0000-0000801C0000}"/>
    <cellStyle name="Calculation 2 2 8 23 2" xfId="7910" xr:uid="{00000000-0005-0000-0000-0000811C0000}"/>
    <cellStyle name="Calculation 2 2 8 23 3" xfId="12159" xr:uid="{00000000-0005-0000-0000-0000821C0000}"/>
    <cellStyle name="Calculation 2 2 8 23 4" xfId="16408" xr:uid="{00000000-0005-0000-0000-0000831C0000}"/>
    <cellStyle name="Calculation 2 2 8 23 5" xfId="21987" xr:uid="{00000000-0005-0000-0000-0000841C0000}"/>
    <cellStyle name="Calculation 2 2 8 23 6" xfId="56234" xr:uid="{00000000-0005-0000-0000-0000851C0000}"/>
    <cellStyle name="Calculation 2 2 8 24" xfId="3807" xr:uid="{00000000-0005-0000-0000-0000861C0000}"/>
    <cellStyle name="Calculation 2 2 8 24 2" xfId="8059" xr:uid="{00000000-0005-0000-0000-0000871C0000}"/>
    <cellStyle name="Calculation 2 2 8 24 3" xfId="12308" xr:uid="{00000000-0005-0000-0000-0000881C0000}"/>
    <cellStyle name="Calculation 2 2 8 24 4" xfId="16557" xr:uid="{00000000-0005-0000-0000-0000891C0000}"/>
    <cellStyle name="Calculation 2 2 8 24 5" xfId="21949" xr:uid="{00000000-0005-0000-0000-00008A1C0000}"/>
    <cellStyle name="Calculation 2 2 8 24 6" xfId="56390" xr:uid="{00000000-0005-0000-0000-00008B1C0000}"/>
    <cellStyle name="Calculation 2 2 8 25" xfId="3956" xr:uid="{00000000-0005-0000-0000-00008C1C0000}"/>
    <cellStyle name="Calculation 2 2 8 25 2" xfId="8208" xr:uid="{00000000-0005-0000-0000-00008D1C0000}"/>
    <cellStyle name="Calculation 2 2 8 25 3" xfId="12457" xr:uid="{00000000-0005-0000-0000-00008E1C0000}"/>
    <cellStyle name="Calculation 2 2 8 25 4" xfId="16706" xr:uid="{00000000-0005-0000-0000-00008F1C0000}"/>
    <cellStyle name="Calculation 2 2 8 25 5" xfId="25470" xr:uid="{00000000-0005-0000-0000-0000901C0000}"/>
    <cellStyle name="Calculation 2 2 8 25 6" xfId="56540" xr:uid="{00000000-0005-0000-0000-0000911C0000}"/>
    <cellStyle name="Calculation 2 2 8 26" xfId="4156" xr:uid="{00000000-0005-0000-0000-0000921C0000}"/>
    <cellStyle name="Calculation 2 2 8 26 2" xfId="8408" xr:uid="{00000000-0005-0000-0000-0000931C0000}"/>
    <cellStyle name="Calculation 2 2 8 26 3" xfId="12657" xr:uid="{00000000-0005-0000-0000-0000941C0000}"/>
    <cellStyle name="Calculation 2 2 8 26 4" xfId="16906" xr:uid="{00000000-0005-0000-0000-0000951C0000}"/>
    <cellStyle name="Calculation 2 2 8 26 5" xfId="25816" xr:uid="{00000000-0005-0000-0000-0000961C0000}"/>
    <cellStyle name="Calculation 2 2 8 26 6" xfId="56587" xr:uid="{00000000-0005-0000-0000-0000971C0000}"/>
    <cellStyle name="Calculation 2 2 8 27" xfId="4307" xr:uid="{00000000-0005-0000-0000-0000981C0000}"/>
    <cellStyle name="Calculation 2 2 8 27 2" xfId="8559" xr:uid="{00000000-0005-0000-0000-0000991C0000}"/>
    <cellStyle name="Calculation 2 2 8 27 3" xfId="12808" xr:uid="{00000000-0005-0000-0000-00009A1C0000}"/>
    <cellStyle name="Calculation 2 2 8 27 4" xfId="17057" xr:uid="{00000000-0005-0000-0000-00009B1C0000}"/>
    <cellStyle name="Calculation 2 2 8 27 5" xfId="26162" xr:uid="{00000000-0005-0000-0000-00009C1C0000}"/>
    <cellStyle name="Calculation 2 2 8 27 6" xfId="56641" xr:uid="{00000000-0005-0000-0000-00009D1C0000}"/>
    <cellStyle name="Calculation 2 2 8 28" xfId="4111" xr:uid="{00000000-0005-0000-0000-00009E1C0000}"/>
    <cellStyle name="Calculation 2 2 8 28 2" xfId="8363" xr:uid="{00000000-0005-0000-0000-00009F1C0000}"/>
    <cellStyle name="Calculation 2 2 8 28 3" xfId="12612" xr:uid="{00000000-0005-0000-0000-0000A01C0000}"/>
    <cellStyle name="Calculation 2 2 8 28 4" xfId="16861" xr:uid="{00000000-0005-0000-0000-0000A11C0000}"/>
    <cellStyle name="Calculation 2 2 8 28 5" xfId="26507" xr:uid="{00000000-0005-0000-0000-0000A21C0000}"/>
    <cellStyle name="Calculation 2 2 8 28 6" xfId="56800" xr:uid="{00000000-0005-0000-0000-0000A31C0000}"/>
    <cellStyle name="Calculation 2 2 8 29" xfId="4679" xr:uid="{00000000-0005-0000-0000-0000A41C0000}"/>
    <cellStyle name="Calculation 2 2 8 29 2" xfId="8931" xr:uid="{00000000-0005-0000-0000-0000A51C0000}"/>
    <cellStyle name="Calculation 2 2 8 29 3" xfId="13180" xr:uid="{00000000-0005-0000-0000-0000A61C0000}"/>
    <cellStyle name="Calculation 2 2 8 29 4" xfId="17429" xr:uid="{00000000-0005-0000-0000-0000A71C0000}"/>
    <cellStyle name="Calculation 2 2 8 29 5" xfId="25330" xr:uid="{00000000-0005-0000-0000-0000A81C0000}"/>
    <cellStyle name="Calculation 2 2 8 29 6" xfId="56950" xr:uid="{00000000-0005-0000-0000-0000A91C0000}"/>
    <cellStyle name="Calculation 2 2 8 3" xfId="1651" xr:uid="{00000000-0005-0000-0000-0000AA1C0000}"/>
    <cellStyle name="Calculation 2 2 8 3 10" xfId="3311" xr:uid="{00000000-0005-0000-0000-0000AB1C0000}"/>
    <cellStyle name="Calculation 2 2 8 3 10 2" xfId="7563" xr:uid="{00000000-0005-0000-0000-0000AC1C0000}"/>
    <cellStyle name="Calculation 2 2 8 3 10 3" xfId="11812" xr:uid="{00000000-0005-0000-0000-0000AD1C0000}"/>
    <cellStyle name="Calculation 2 2 8 3 10 4" xfId="16061" xr:uid="{00000000-0005-0000-0000-0000AE1C0000}"/>
    <cellStyle name="Calculation 2 2 8 3 10 5" xfId="22250" xr:uid="{00000000-0005-0000-0000-0000AF1C0000}"/>
    <cellStyle name="Calculation 2 2 8 3 10 6" xfId="54603" xr:uid="{00000000-0005-0000-0000-0000B01C0000}"/>
    <cellStyle name="Calculation 2 2 8 3 100" xfId="52236" xr:uid="{00000000-0005-0000-0000-0000B11C0000}"/>
    <cellStyle name="Calculation 2 2 8 3 101" xfId="52489" xr:uid="{00000000-0005-0000-0000-0000B21C0000}"/>
    <cellStyle name="Calculation 2 2 8 3 102" xfId="52639" xr:uid="{00000000-0005-0000-0000-0000B31C0000}"/>
    <cellStyle name="Calculation 2 2 8 3 103" xfId="52788" xr:uid="{00000000-0005-0000-0000-0000B41C0000}"/>
    <cellStyle name="Calculation 2 2 8 3 104" xfId="52938" xr:uid="{00000000-0005-0000-0000-0000B51C0000}"/>
    <cellStyle name="Calculation 2 2 8 3 105" xfId="53400" xr:uid="{00000000-0005-0000-0000-0000B61C0000}"/>
    <cellStyle name="Calculation 2 2 8 3 11" xfId="3460" xr:uid="{00000000-0005-0000-0000-0000B71C0000}"/>
    <cellStyle name="Calculation 2 2 8 3 11 2" xfId="7712" xr:uid="{00000000-0005-0000-0000-0000B81C0000}"/>
    <cellStyle name="Calculation 2 2 8 3 11 3" xfId="11961" xr:uid="{00000000-0005-0000-0000-0000B91C0000}"/>
    <cellStyle name="Calculation 2 2 8 3 11 4" xfId="16210" xr:uid="{00000000-0005-0000-0000-0000BA1C0000}"/>
    <cellStyle name="Calculation 2 2 8 3 11 5" xfId="22596" xr:uid="{00000000-0005-0000-0000-0000BB1C0000}"/>
    <cellStyle name="Calculation 2 2 8 3 11 6" xfId="54752" xr:uid="{00000000-0005-0000-0000-0000BC1C0000}"/>
    <cellStyle name="Calculation 2 2 8 3 12" xfId="3610" xr:uid="{00000000-0005-0000-0000-0000BD1C0000}"/>
    <cellStyle name="Calculation 2 2 8 3 12 2" xfId="7862" xr:uid="{00000000-0005-0000-0000-0000BE1C0000}"/>
    <cellStyle name="Calculation 2 2 8 3 12 3" xfId="12111" xr:uid="{00000000-0005-0000-0000-0000BF1C0000}"/>
    <cellStyle name="Calculation 2 2 8 3 12 4" xfId="16360" xr:uid="{00000000-0005-0000-0000-0000C01C0000}"/>
    <cellStyle name="Calculation 2 2 8 3 12 5" xfId="22942" xr:uid="{00000000-0005-0000-0000-0000C11C0000}"/>
    <cellStyle name="Calculation 2 2 8 3 12 6" xfId="54907" xr:uid="{00000000-0005-0000-0000-0000C21C0000}"/>
    <cellStyle name="Calculation 2 2 8 3 13" xfId="3760" xr:uid="{00000000-0005-0000-0000-0000C31C0000}"/>
    <cellStyle name="Calculation 2 2 8 3 13 2" xfId="8012" xr:uid="{00000000-0005-0000-0000-0000C41C0000}"/>
    <cellStyle name="Calculation 2 2 8 3 13 3" xfId="12261" xr:uid="{00000000-0005-0000-0000-0000C51C0000}"/>
    <cellStyle name="Calculation 2 2 8 3 13 4" xfId="16510" xr:uid="{00000000-0005-0000-0000-0000C61C0000}"/>
    <cellStyle name="Calculation 2 2 8 3 13 5" xfId="23289" xr:uid="{00000000-0005-0000-0000-0000C71C0000}"/>
    <cellStyle name="Calculation 2 2 8 3 13 6" xfId="55062" xr:uid="{00000000-0005-0000-0000-0000C81C0000}"/>
    <cellStyle name="Calculation 2 2 8 3 14" xfId="3909" xr:uid="{00000000-0005-0000-0000-0000C91C0000}"/>
    <cellStyle name="Calculation 2 2 8 3 14 2" xfId="8161" xr:uid="{00000000-0005-0000-0000-0000CA1C0000}"/>
    <cellStyle name="Calculation 2 2 8 3 14 3" xfId="12410" xr:uid="{00000000-0005-0000-0000-0000CB1C0000}"/>
    <cellStyle name="Calculation 2 2 8 3 14 4" xfId="16659" xr:uid="{00000000-0005-0000-0000-0000CC1C0000}"/>
    <cellStyle name="Calculation 2 2 8 3 14 5" xfId="23564" xr:uid="{00000000-0005-0000-0000-0000CD1C0000}"/>
    <cellStyle name="Calculation 2 2 8 3 14 6" xfId="55213" xr:uid="{00000000-0005-0000-0000-0000CE1C0000}"/>
    <cellStyle name="Calculation 2 2 8 3 15" xfId="4058" xr:uid="{00000000-0005-0000-0000-0000CF1C0000}"/>
    <cellStyle name="Calculation 2 2 8 3 15 2" xfId="8310" xr:uid="{00000000-0005-0000-0000-0000D01C0000}"/>
    <cellStyle name="Calculation 2 2 8 3 15 3" xfId="12559" xr:uid="{00000000-0005-0000-0000-0000D11C0000}"/>
    <cellStyle name="Calculation 2 2 8 3 15 4" xfId="16808" xr:uid="{00000000-0005-0000-0000-0000D21C0000}"/>
    <cellStyle name="Calculation 2 2 8 3 15 5" xfId="23910" xr:uid="{00000000-0005-0000-0000-0000D31C0000}"/>
    <cellStyle name="Calculation 2 2 8 3 15 6" xfId="55362" xr:uid="{00000000-0005-0000-0000-0000D41C0000}"/>
    <cellStyle name="Calculation 2 2 8 3 16" xfId="4258" xr:uid="{00000000-0005-0000-0000-0000D51C0000}"/>
    <cellStyle name="Calculation 2 2 8 3 16 2" xfId="8510" xr:uid="{00000000-0005-0000-0000-0000D61C0000}"/>
    <cellStyle name="Calculation 2 2 8 3 16 3" xfId="12759" xr:uid="{00000000-0005-0000-0000-0000D71C0000}"/>
    <cellStyle name="Calculation 2 2 8 3 16 4" xfId="17008" xr:uid="{00000000-0005-0000-0000-0000D81C0000}"/>
    <cellStyle name="Calculation 2 2 8 3 16 5" xfId="24260" xr:uid="{00000000-0005-0000-0000-0000D91C0000}"/>
    <cellStyle name="Calculation 2 2 8 3 16 6" xfId="55512" xr:uid="{00000000-0005-0000-0000-0000DA1C0000}"/>
    <cellStyle name="Calculation 2 2 8 3 17" xfId="4409" xr:uid="{00000000-0005-0000-0000-0000DB1C0000}"/>
    <cellStyle name="Calculation 2 2 8 3 17 2" xfId="8661" xr:uid="{00000000-0005-0000-0000-0000DC1C0000}"/>
    <cellStyle name="Calculation 2 2 8 3 17 3" xfId="12910" xr:uid="{00000000-0005-0000-0000-0000DD1C0000}"/>
    <cellStyle name="Calculation 2 2 8 3 17 4" xfId="17159" xr:uid="{00000000-0005-0000-0000-0000DE1C0000}"/>
    <cellStyle name="Calculation 2 2 8 3 17 5" xfId="24606" xr:uid="{00000000-0005-0000-0000-0000DF1C0000}"/>
    <cellStyle name="Calculation 2 2 8 3 17 6" xfId="55661" xr:uid="{00000000-0005-0000-0000-0000E01C0000}"/>
    <cellStyle name="Calculation 2 2 8 3 18" xfId="4512" xr:uid="{00000000-0005-0000-0000-0000E11C0000}"/>
    <cellStyle name="Calculation 2 2 8 3 18 2" xfId="8764" xr:uid="{00000000-0005-0000-0000-0000E21C0000}"/>
    <cellStyle name="Calculation 2 2 8 3 18 3" xfId="13013" xr:uid="{00000000-0005-0000-0000-0000E31C0000}"/>
    <cellStyle name="Calculation 2 2 8 3 18 4" xfId="17262" xr:uid="{00000000-0005-0000-0000-0000E41C0000}"/>
    <cellStyle name="Calculation 2 2 8 3 18 5" xfId="24881" xr:uid="{00000000-0005-0000-0000-0000E51C0000}"/>
    <cellStyle name="Calculation 2 2 8 3 18 6" xfId="55883" xr:uid="{00000000-0005-0000-0000-0000E61C0000}"/>
    <cellStyle name="Calculation 2 2 8 3 19" xfId="4626" xr:uid="{00000000-0005-0000-0000-0000E71C0000}"/>
    <cellStyle name="Calculation 2 2 8 3 19 2" xfId="8878" xr:uid="{00000000-0005-0000-0000-0000E81C0000}"/>
    <cellStyle name="Calculation 2 2 8 3 19 3" xfId="13127" xr:uid="{00000000-0005-0000-0000-0000E91C0000}"/>
    <cellStyle name="Calculation 2 2 8 3 19 4" xfId="17376" xr:uid="{00000000-0005-0000-0000-0000EA1C0000}"/>
    <cellStyle name="Calculation 2 2 8 3 19 5" xfId="25304" xr:uid="{00000000-0005-0000-0000-0000EB1C0000}"/>
    <cellStyle name="Calculation 2 2 8 3 19 6" xfId="56035" xr:uid="{00000000-0005-0000-0000-0000EC1C0000}"/>
    <cellStyle name="Calculation 2 2 8 3 2" xfId="2106" xr:uid="{00000000-0005-0000-0000-0000ED1C0000}"/>
    <cellStyle name="Calculation 2 2 8 3 2 2" xfId="6358" xr:uid="{00000000-0005-0000-0000-0000EE1C0000}"/>
    <cellStyle name="Calculation 2 2 8 3 2 3" xfId="10607" xr:uid="{00000000-0005-0000-0000-0000EF1C0000}"/>
    <cellStyle name="Calculation 2 2 8 3 2 4" xfId="14856" xr:uid="{00000000-0005-0000-0000-0000F01C0000}"/>
    <cellStyle name="Calculation 2 2 8 3 2 5" xfId="19287" xr:uid="{00000000-0005-0000-0000-0000F11C0000}"/>
    <cellStyle name="Calculation 2 2 8 3 2 6" xfId="53555" xr:uid="{00000000-0005-0000-0000-0000F21C0000}"/>
    <cellStyle name="Calculation 2 2 8 3 20" xfId="4781" xr:uid="{00000000-0005-0000-0000-0000F31C0000}"/>
    <cellStyle name="Calculation 2 2 8 3 20 2" xfId="9033" xr:uid="{00000000-0005-0000-0000-0000F41C0000}"/>
    <cellStyle name="Calculation 2 2 8 3 20 3" xfId="13282" xr:uid="{00000000-0005-0000-0000-0000F51C0000}"/>
    <cellStyle name="Calculation 2 2 8 3 20 4" xfId="17531" xr:uid="{00000000-0005-0000-0000-0000F61C0000}"/>
    <cellStyle name="Calculation 2 2 8 3 20 5" xfId="25567" xr:uid="{00000000-0005-0000-0000-0000F71C0000}"/>
    <cellStyle name="Calculation 2 2 8 3 20 6" xfId="56187" xr:uid="{00000000-0005-0000-0000-0000F81C0000}"/>
    <cellStyle name="Calculation 2 2 8 3 21" xfId="4931" xr:uid="{00000000-0005-0000-0000-0000F91C0000}"/>
    <cellStyle name="Calculation 2 2 8 3 21 2" xfId="9183" xr:uid="{00000000-0005-0000-0000-0000FA1C0000}"/>
    <cellStyle name="Calculation 2 2 8 3 21 3" xfId="13432" xr:uid="{00000000-0005-0000-0000-0000FB1C0000}"/>
    <cellStyle name="Calculation 2 2 8 3 21 4" xfId="17681" xr:uid="{00000000-0005-0000-0000-0000FC1C0000}"/>
    <cellStyle name="Calculation 2 2 8 3 21 5" xfId="25913" xr:uid="{00000000-0005-0000-0000-0000FD1C0000}"/>
    <cellStyle name="Calculation 2 2 8 3 21 6" xfId="56336" xr:uid="{00000000-0005-0000-0000-0000FE1C0000}"/>
    <cellStyle name="Calculation 2 2 8 3 22" xfId="5123" xr:uid="{00000000-0005-0000-0000-0000FF1C0000}"/>
    <cellStyle name="Calculation 2 2 8 3 22 2" xfId="9375" xr:uid="{00000000-0005-0000-0000-0000001D0000}"/>
    <cellStyle name="Calculation 2 2 8 3 22 3" xfId="13624" xr:uid="{00000000-0005-0000-0000-0000011D0000}"/>
    <cellStyle name="Calculation 2 2 8 3 22 4" xfId="17873" xr:uid="{00000000-0005-0000-0000-0000021D0000}"/>
    <cellStyle name="Calculation 2 2 8 3 22 5" xfId="26259" xr:uid="{00000000-0005-0000-0000-0000031D0000}"/>
    <cellStyle name="Calculation 2 2 8 3 22 6" xfId="56492" xr:uid="{00000000-0005-0000-0000-0000041D0000}"/>
    <cellStyle name="Calculation 2 2 8 3 23" xfId="5233" xr:uid="{00000000-0005-0000-0000-0000051D0000}"/>
    <cellStyle name="Calculation 2 2 8 3 23 2" xfId="9485" xr:uid="{00000000-0005-0000-0000-0000061D0000}"/>
    <cellStyle name="Calculation 2 2 8 3 23 3" xfId="13734" xr:uid="{00000000-0005-0000-0000-0000071D0000}"/>
    <cellStyle name="Calculation 2 2 8 3 23 4" xfId="17983" xr:uid="{00000000-0005-0000-0000-0000081D0000}"/>
    <cellStyle name="Calculation 2 2 8 3 23 5" xfId="26604" xr:uid="{00000000-0005-0000-0000-0000091D0000}"/>
    <cellStyle name="Calculation 2 2 8 3 23 6" xfId="56743" xr:uid="{00000000-0005-0000-0000-00000A1D0000}"/>
    <cellStyle name="Calculation 2 2 8 3 24" xfId="5345" xr:uid="{00000000-0005-0000-0000-00000B1D0000}"/>
    <cellStyle name="Calculation 2 2 8 3 24 2" xfId="9597" xr:uid="{00000000-0005-0000-0000-00000C1D0000}"/>
    <cellStyle name="Calculation 2 2 8 3 24 3" xfId="13846" xr:uid="{00000000-0005-0000-0000-00000D1D0000}"/>
    <cellStyle name="Calculation 2 2 8 3 24 4" xfId="18095" xr:uid="{00000000-0005-0000-0000-00000E1D0000}"/>
    <cellStyle name="Calculation 2 2 8 3 24 5" xfId="25250" xr:uid="{00000000-0005-0000-0000-00000F1D0000}"/>
    <cellStyle name="Calculation 2 2 8 3 24 6" xfId="56902" xr:uid="{00000000-0005-0000-0000-0000101D0000}"/>
    <cellStyle name="Calculation 2 2 8 3 25" xfId="5496" xr:uid="{00000000-0005-0000-0000-0000111D0000}"/>
    <cellStyle name="Calculation 2 2 8 3 25 2" xfId="9748" xr:uid="{00000000-0005-0000-0000-0000121D0000}"/>
    <cellStyle name="Calculation 2 2 8 3 25 3" xfId="13997" xr:uid="{00000000-0005-0000-0000-0000131D0000}"/>
    <cellStyle name="Calculation 2 2 8 3 25 4" xfId="18246" xr:uid="{00000000-0005-0000-0000-0000141D0000}"/>
    <cellStyle name="Calculation 2 2 8 3 25 5" xfId="27115" xr:uid="{00000000-0005-0000-0000-0000151D0000}"/>
    <cellStyle name="Calculation 2 2 8 3 25 6" xfId="57052" xr:uid="{00000000-0005-0000-0000-0000161D0000}"/>
    <cellStyle name="Calculation 2 2 8 3 26" xfId="5651" xr:uid="{00000000-0005-0000-0000-0000171D0000}"/>
    <cellStyle name="Calculation 2 2 8 3 26 2" xfId="9903" xr:uid="{00000000-0005-0000-0000-0000181D0000}"/>
    <cellStyle name="Calculation 2 2 8 3 26 3" xfId="14152" xr:uid="{00000000-0005-0000-0000-0000191D0000}"/>
    <cellStyle name="Calculation 2 2 8 3 26 4" xfId="18401" xr:uid="{00000000-0005-0000-0000-00001A1D0000}"/>
    <cellStyle name="Calculation 2 2 8 3 26 5" xfId="27312" xr:uid="{00000000-0005-0000-0000-00001B1D0000}"/>
    <cellStyle name="Calculation 2 2 8 3 26 6" xfId="57170" xr:uid="{00000000-0005-0000-0000-00001C1D0000}"/>
    <cellStyle name="Calculation 2 2 8 3 27" xfId="5903" xr:uid="{00000000-0005-0000-0000-00001D1D0000}"/>
    <cellStyle name="Calculation 2 2 8 3 27 2" xfId="27655" xr:uid="{00000000-0005-0000-0000-00001E1D0000}"/>
    <cellStyle name="Calculation 2 2 8 3 27 3" xfId="57320" xr:uid="{00000000-0005-0000-0000-00001F1D0000}"/>
    <cellStyle name="Calculation 2 2 8 3 28" xfId="10152" xr:uid="{00000000-0005-0000-0000-0000201D0000}"/>
    <cellStyle name="Calculation 2 2 8 3 28 2" xfId="27996" xr:uid="{00000000-0005-0000-0000-0000211D0000}"/>
    <cellStyle name="Calculation 2 2 8 3 28 3" xfId="57469" xr:uid="{00000000-0005-0000-0000-0000221D0000}"/>
    <cellStyle name="Calculation 2 2 8 3 29" xfId="14402" xr:uid="{00000000-0005-0000-0000-0000231D0000}"/>
    <cellStyle name="Calculation 2 2 8 3 29 2" xfId="28337" xr:uid="{00000000-0005-0000-0000-0000241D0000}"/>
    <cellStyle name="Calculation 2 2 8 3 29 3" xfId="57619" xr:uid="{00000000-0005-0000-0000-0000251D0000}"/>
    <cellStyle name="Calculation 2 2 8 3 3" xfId="2258" xr:uid="{00000000-0005-0000-0000-0000261D0000}"/>
    <cellStyle name="Calculation 2 2 8 3 3 2" xfId="6510" xr:uid="{00000000-0005-0000-0000-0000271D0000}"/>
    <cellStyle name="Calculation 2 2 8 3 3 3" xfId="10759" xr:uid="{00000000-0005-0000-0000-0000281D0000}"/>
    <cellStyle name="Calculation 2 2 8 3 3 4" xfId="15008" xr:uid="{00000000-0005-0000-0000-0000291D0000}"/>
    <cellStyle name="Calculation 2 2 8 3 3 5" xfId="19675" xr:uid="{00000000-0005-0000-0000-00002A1D0000}"/>
    <cellStyle name="Calculation 2 2 8 3 3 6" xfId="53704" xr:uid="{00000000-0005-0000-0000-00002B1D0000}"/>
    <cellStyle name="Calculation 2 2 8 3 30" xfId="18661" xr:uid="{00000000-0005-0000-0000-00002C1D0000}"/>
    <cellStyle name="Calculation 2 2 8 3 30 2" xfId="28678" xr:uid="{00000000-0005-0000-0000-00002D1D0000}"/>
    <cellStyle name="Calculation 2 2 8 3 31" xfId="29019" xr:uid="{00000000-0005-0000-0000-00002E1D0000}"/>
    <cellStyle name="Calculation 2 2 8 3 32" xfId="29240" xr:uid="{00000000-0005-0000-0000-00002F1D0000}"/>
    <cellStyle name="Calculation 2 2 8 3 33" xfId="31000" xr:uid="{00000000-0005-0000-0000-0000301D0000}"/>
    <cellStyle name="Calculation 2 2 8 3 34" xfId="31517" xr:uid="{00000000-0005-0000-0000-0000311D0000}"/>
    <cellStyle name="Calculation 2 2 8 3 35" xfId="31857" xr:uid="{00000000-0005-0000-0000-0000321D0000}"/>
    <cellStyle name="Calculation 2 2 8 3 36" xfId="32079" xr:uid="{00000000-0005-0000-0000-0000331D0000}"/>
    <cellStyle name="Calculation 2 2 8 3 37" xfId="32420" xr:uid="{00000000-0005-0000-0000-0000341D0000}"/>
    <cellStyle name="Calculation 2 2 8 3 38" xfId="32761" xr:uid="{00000000-0005-0000-0000-0000351D0000}"/>
    <cellStyle name="Calculation 2 2 8 3 39" xfId="32978" xr:uid="{00000000-0005-0000-0000-0000361D0000}"/>
    <cellStyle name="Calculation 2 2 8 3 4" xfId="2408" xr:uid="{00000000-0005-0000-0000-0000371D0000}"/>
    <cellStyle name="Calculation 2 2 8 3 4 2" xfId="6660" xr:uid="{00000000-0005-0000-0000-0000381D0000}"/>
    <cellStyle name="Calculation 2 2 8 3 4 3" xfId="10909" xr:uid="{00000000-0005-0000-0000-0000391D0000}"/>
    <cellStyle name="Calculation 2 2 8 3 4 4" xfId="15158" xr:uid="{00000000-0005-0000-0000-00003A1D0000}"/>
    <cellStyle name="Calculation 2 2 8 3 4 5" xfId="20075" xr:uid="{00000000-0005-0000-0000-00003B1D0000}"/>
    <cellStyle name="Calculation 2 2 8 3 4 6" xfId="53826" xr:uid="{00000000-0005-0000-0000-00003C1D0000}"/>
    <cellStyle name="Calculation 2 2 8 3 40" xfId="33671" xr:uid="{00000000-0005-0000-0000-00003D1D0000}"/>
    <cellStyle name="Calculation 2 2 8 3 41" xfId="33101" xr:uid="{00000000-0005-0000-0000-00003E1D0000}"/>
    <cellStyle name="Calculation 2 2 8 3 42" xfId="34464" xr:uid="{00000000-0005-0000-0000-00003F1D0000}"/>
    <cellStyle name="Calculation 2 2 8 3 43" xfId="34810" xr:uid="{00000000-0005-0000-0000-0000401D0000}"/>
    <cellStyle name="Calculation 2 2 8 3 44" xfId="35156" xr:uid="{00000000-0005-0000-0000-0000411D0000}"/>
    <cellStyle name="Calculation 2 2 8 3 45" xfId="35503" xr:uid="{00000000-0005-0000-0000-0000421D0000}"/>
    <cellStyle name="Calculation 2 2 8 3 46" xfId="35850" xr:uid="{00000000-0005-0000-0000-0000431D0000}"/>
    <cellStyle name="Calculation 2 2 8 3 47" xfId="36196" xr:uid="{00000000-0005-0000-0000-0000441D0000}"/>
    <cellStyle name="Calculation 2 2 8 3 48" xfId="36542" xr:uid="{00000000-0005-0000-0000-0000451D0000}"/>
    <cellStyle name="Calculation 2 2 8 3 49" xfId="36888" xr:uid="{00000000-0005-0000-0000-0000461D0000}"/>
    <cellStyle name="Calculation 2 2 8 3 5" xfId="2557" xr:uid="{00000000-0005-0000-0000-0000471D0000}"/>
    <cellStyle name="Calculation 2 2 8 3 5 2" xfId="6809" xr:uid="{00000000-0005-0000-0000-0000481D0000}"/>
    <cellStyle name="Calculation 2 2 8 3 5 3" xfId="11058" xr:uid="{00000000-0005-0000-0000-0000491D0000}"/>
    <cellStyle name="Calculation 2 2 8 3 5 4" xfId="15307" xr:uid="{00000000-0005-0000-0000-00004A1D0000}"/>
    <cellStyle name="Calculation 2 2 8 3 5 5" xfId="20421" xr:uid="{00000000-0005-0000-0000-00004B1D0000}"/>
    <cellStyle name="Calculation 2 2 8 3 5 6" xfId="53932" xr:uid="{00000000-0005-0000-0000-00004C1D0000}"/>
    <cellStyle name="Calculation 2 2 8 3 50" xfId="37234" xr:uid="{00000000-0005-0000-0000-00004D1D0000}"/>
    <cellStyle name="Calculation 2 2 8 3 51" xfId="37580" xr:uid="{00000000-0005-0000-0000-00004E1D0000}"/>
    <cellStyle name="Calculation 2 2 8 3 52" xfId="37855" xr:uid="{00000000-0005-0000-0000-00004F1D0000}"/>
    <cellStyle name="Calculation 2 2 8 3 53" xfId="38202" xr:uid="{00000000-0005-0000-0000-0000501D0000}"/>
    <cellStyle name="Calculation 2 2 8 3 54" xfId="38548" xr:uid="{00000000-0005-0000-0000-0000511D0000}"/>
    <cellStyle name="Calculation 2 2 8 3 55" xfId="38894" xr:uid="{00000000-0005-0000-0000-0000521D0000}"/>
    <cellStyle name="Calculation 2 2 8 3 56" xfId="39240" xr:uid="{00000000-0005-0000-0000-0000531D0000}"/>
    <cellStyle name="Calculation 2 2 8 3 57" xfId="39663" xr:uid="{00000000-0005-0000-0000-0000541D0000}"/>
    <cellStyle name="Calculation 2 2 8 3 58" xfId="39876" xr:uid="{00000000-0005-0000-0000-0000551D0000}"/>
    <cellStyle name="Calculation 2 2 8 3 59" xfId="40068" xr:uid="{00000000-0005-0000-0000-0000561D0000}"/>
    <cellStyle name="Calculation 2 2 8 3 6" xfId="2707" xr:uid="{00000000-0005-0000-0000-0000571D0000}"/>
    <cellStyle name="Calculation 2 2 8 3 6 2" xfId="6959" xr:uid="{00000000-0005-0000-0000-0000581D0000}"/>
    <cellStyle name="Calculation 2 2 8 3 6 3" xfId="11208" xr:uid="{00000000-0005-0000-0000-0000591D0000}"/>
    <cellStyle name="Calculation 2 2 8 3 6 4" xfId="15457" xr:uid="{00000000-0005-0000-0000-00005A1D0000}"/>
    <cellStyle name="Calculation 2 2 8 3 6 5" xfId="19695" xr:uid="{00000000-0005-0000-0000-00005B1D0000}"/>
    <cellStyle name="Calculation 2 2 8 3 6 6" xfId="54082" xr:uid="{00000000-0005-0000-0000-00005C1D0000}"/>
    <cellStyle name="Calculation 2 2 8 3 60" xfId="40409" xr:uid="{00000000-0005-0000-0000-00005D1D0000}"/>
    <cellStyle name="Calculation 2 2 8 3 61" xfId="40640" xr:uid="{00000000-0005-0000-0000-00005E1D0000}"/>
    <cellStyle name="Calculation 2 2 8 3 62" xfId="41116" xr:uid="{00000000-0005-0000-0000-00005F1D0000}"/>
    <cellStyle name="Calculation 2 2 8 3 63" xfId="41673" xr:uid="{00000000-0005-0000-0000-0000601D0000}"/>
    <cellStyle name="Calculation 2 2 8 3 64" xfId="41976" xr:uid="{00000000-0005-0000-0000-0000611D0000}"/>
    <cellStyle name="Calculation 2 2 8 3 65" xfId="42322" xr:uid="{00000000-0005-0000-0000-0000621D0000}"/>
    <cellStyle name="Calculation 2 2 8 3 66" xfId="40713" xr:uid="{00000000-0005-0000-0000-0000631D0000}"/>
    <cellStyle name="Calculation 2 2 8 3 67" xfId="42903" xr:uid="{00000000-0005-0000-0000-0000641D0000}"/>
    <cellStyle name="Calculation 2 2 8 3 68" xfId="43244" xr:uid="{00000000-0005-0000-0000-0000651D0000}"/>
    <cellStyle name="Calculation 2 2 8 3 69" xfId="43585" xr:uid="{00000000-0005-0000-0000-0000661D0000}"/>
    <cellStyle name="Calculation 2 2 8 3 7" xfId="2862" xr:uid="{00000000-0005-0000-0000-0000671D0000}"/>
    <cellStyle name="Calculation 2 2 8 3 7 2" xfId="7114" xr:uid="{00000000-0005-0000-0000-0000681D0000}"/>
    <cellStyle name="Calculation 2 2 8 3 7 3" xfId="11363" xr:uid="{00000000-0005-0000-0000-0000691D0000}"/>
    <cellStyle name="Calculation 2 2 8 3 7 4" xfId="15612" xr:uid="{00000000-0005-0000-0000-00006A1D0000}"/>
    <cellStyle name="Calculation 2 2 8 3 7 5" xfId="21114" xr:uid="{00000000-0005-0000-0000-00006B1D0000}"/>
    <cellStyle name="Calculation 2 2 8 3 7 6" xfId="54200" xr:uid="{00000000-0005-0000-0000-00006C1D0000}"/>
    <cellStyle name="Calculation 2 2 8 3 70" xfId="44116" xr:uid="{00000000-0005-0000-0000-00006D1D0000}"/>
    <cellStyle name="Calculation 2 2 8 3 71" xfId="44493" xr:uid="{00000000-0005-0000-0000-00006E1D0000}"/>
    <cellStyle name="Calculation 2 2 8 3 72" xfId="44784" xr:uid="{00000000-0005-0000-0000-00006F1D0000}"/>
    <cellStyle name="Calculation 2 2 8 3 73" xfId="45028" xr:uid="{00000000-0005-0000-0000-0000701D0000}"/>
    <cellStyle name="Calculation 2 2 8 3 74" xfId="45459" xr:uid="{00000000-0005-0000-0000-0000711D0000}"/>
    <cellStyle name="Calculation 2 2 8 3 75" xfId="46163" xr:uid="{00000000-0005-0000-0000-0000721D0000}"/>
    <cellStyle name="Calculation 2 2 8 3 76" xfId="45517" xr:uid="{00000000-0005-0000-0000-0000731D0000}"/>
    <cellStyle name="Calculation 2 2 8 3 77" xfId="46986" xr:uid="{00000000-0005-0000-0000-0000741D0000}"/>
    <cellStyle name="Calculation 2 2 8 3 78" xfId="47331" xr:uid="{00000000-0005-0000-0000-0000751D0000}"/>
    <cellStyle name="Calculation 2 2 8 3 79" xfId="46600" xr:uid="{00000000-0005-0000-0000-0000761D0000}"/>
    <cellStyle name="Calculation 2 2 8 3 8" xfId="3012" xr:uid="{00000000-0005-0000-0000-0000771D0000}"/>
    <cellStyle name="Calculation 2 2 8 3 8 2" xfId="7264" xr:uid="{00000000-0005-0000-0000-0000781D0000}"/>
    <cellStyle name="Calculation 2 2 8 3 8 3" xfId="11513" xr:uid="{00000000-0005-0000-0000-0000791D0000}"/>
    <cellStyle name="Calculation 2 2 8 3 8 4" xfId="15762" xr:uid="{00000000-0005-0000-0000-00007A1D0000}"/>
    <cellStyle name="Calculation 2 2 8 3 8 5" xfId="21540" xr:uid="{00000000-0005-0000-0000-00007B1D0000}"/>
    <cellStyle name="Calculation 2 2 8 3 8 6" xfId="54303" xr:uid="{00000000-0005-0000-0000-00007C1D0000}"/>
    <cellStyle name="Calculation 2 2 8 3 80" xfId="48092" xr:uid="{00000000-0005-0000-0000-00007D1D0000}"/>
    <cellStyle name="Calculation 2 2 8 3 81" xfId="48535" xr:uid="{00000000-0005-0000-0000-00007E1D0000}"/>
    <cellStyle name="Calculation 2 2 8 3 82" xfId="48945" xr:uid="{00000000-0005-0000-0000-00007F1D0000}"/>
    <cellStyle name="Calculation 2 2 8 3 83" xfId="49529" xr:uid="{00000000-0005-0000-0000-0000801D0000}"/>
    <cellStyle name="Calculation 2 2 8 3 84" xfId="49785" xr:uid="{00000000-0005-0000-0000-0000811D0000}"/>
    <cellStyle name="Calculation 2 2 8 3 85" xfId="49959" xr:uid="{00000000-0005-0000-0000-0000821D0000}"/>
    <cellStyle name="Calculation 2 2 8 3 86" xfId="50109" xr:uid="{00000000-0005-0000-0000-0000831D0000}"/>
    <cellStyle name="Calculation 2 2 8 3 87" xfId="50258" xr:uid="{00000000-0005-0000-0000-0000841D0000}"/>
    <cellStyle name="Calculation 2 2 8 3 88" xfId="50408" xr:uid="{00000000-0005-0000-0000-0000851D0000}"/>
    <cellStyle name="Calculation 2 2 8 3 89" xfId="50557" xr:uid="{00000000-0005-0000-0000-0000861D0000}"/>
    <cellStyle name="Calculation 2 2 8 3 9" xfId="3162" xr:uid="{00000000-0005-0000-0000-0000871D0000}"/>
    <cellStyle name="Calculation 2 2 8 3 9 2" xfId="7414" xr:uid="{00000000-0005-0000-0000-0000881D0000}"/>
    <cellStyle name="Calculation 2 2 8 3 9 3" xfId="11663" xr:uid="{00000000-0005-0000-0000-0000891D0000}"/>
    <cellStyle name="Calculation 2 2 8 3 9 4" xfId="15912" xr:uid="{00000000-0005-0000-0000-00008A1D0000}"/>
    <cellStyle name="Calculation 2 2 8 3 9 5" xfId="21944" xr:uid="{00000000-0005-0000-0000-00008B1D0000}"/>
    <cellStyle name="Calculation 2 2 8 3 9 6" xfId="54453" xr:uid="{00000000-0005-0000-0000-00008C1D0000}"/>
    <cellStyle name="Calculation 2 2 8 3 90" xfId="50706" xr:uid="{00000000-0005-0000-0000-00008D1D0000}"/>
    <cellStyle name="Calculation 2 2 8 3 91" xfId="50856" xr:uid="{00000000-0005-0000-0000-00008E1D0000}"/>
    <cellStyle name="Calculation 2 2 8 3 92" xfId="51005" xr:uid="{00000000-0005-0000-0000-00008F1D0000}"/>
    <cellStyle name="Calculation 2 2 8 3 93" xfId="51170" xr:uid="{00000000-0005-0000-0000-0000901D0000}"/>
    <cellStyle name="Calculation 2 2 8 3 94" xfId="51326" xr:uid="{00000000-0005-0000-0000-0000911D0000}"/>
    <cellStyle name="Calculation 2 2 8 3 95" xfId="51476" xr:uid="{00000000-0005-0000-0000-0000921D0000}"/>
    <cellStyle name="Calculation 2 2 8 3 96" xfId="51626" xr:uid="{00000000-0005-0000-0000-0000931D0000}"/>
    <cellStyle name="Calculation 2 2 8 3 97" xfId="51776" xr:uid="{00000000-0005-0000-0000-0000941D0000}"/>
    <cellStyle name="Calculation 2 2 8 3 98" xfId="51931" xr:uid="{00000000-0005-0000-0000-0000951D0000}"/>
    <cellStyle name="Calculation 2 2 8 3 99" xfId="52086" xr:uid="{00000000-0005-0000-0000-0000961D0000}"/>
    <cellStyle name="Calculation 2 2 8 30" xfId="4829" xr:uid="{00000000-0005-0000-0000-0000971D0000}"/>
    <cellStyle name="Calculation 2 2 8 30 2" xfId="9081" xr:uid="{00000000-0005-0000-0000-0000981D0000}"/>
    <cellStyle name="Calculation 2 2 8 30 3" xfId="13330" xr:uid="{00000000-0005-0000-0000-0000991D0000}"/>
    <cellStyle name="Calculation 2 2 8 30 4" xfId="17579" xr:uid="{00000000-0005-0000-0000-00009A1D0000}"/>
    <cellStyle name="Calculation 2 2 8 30 5" xfId="26599" xr:uid="{00000000-0005-0000-0000-00009B1D0000}"/>
    <cellStyle name="Calculation 2 2 8 30 6" xfId="57101" xr:uid="{00000000-0005-0000-0000-00009C1D0000}"/>
    <cellStyle name="Calculation 2 2 8 31" xfId="5021" xr:uid="{00000000-0005-0000-0000-00009D1D0000}"/>
    <cellStyle name="Calculation 2 2 8 31 2" xfId="9273" xr:uid="{00000000-0005-0000-0000-00009E1D0000}"/>
    <cellStyle name="Calculation 2 2 8 31 3" xfId="13522" xr:uid="{00000000-0005-0000-0000-00009F1D0000}"/>
    <cellStyle name="Calculation 2 2 8 31 4" xfId="17771" xr:uid="{00000000-0005-0000-0000-0000A01D0000}"/>
    <cellStyle name="Calculation 2 2 8 31 5" xfId="27215" xr:uid="{00000000-0005-0000-0000-0000A11D0000}"/>
    <cellStyle name="Calculation 2 2 8 31 6" xfId="55712" xr:uid="{00000000-0005-0000-0000-0000A21D0000}"/>
    <cellStyle name="Calculation 2 2 8 32" xfId="4974" xr:uid="{00000000-0005-0000-0000-0000A31D0000}"/>
    <cellStyle name="Calculation 2 2 8 32 2" xfId="9226" xr:uid="{00000000-0005-0000-0000-0000A41D0000}"/>
    <cellStyle name="Calculation 2 2 8 32 3" xfId="13475" xr:uid="{00000000-0005-0000-0000-0000A51D0000}"/>
    <cellStyle name="Calculation 2 2 8 32 4" xfId="17724" xr:uid="{00000000-0005-0000-0000-0000A61D0000}"/>
    <cellStyle name="Calculation 2 2 8 32 5" xfId="27558" xr:uid="{00000000-0005-0000-0000-0000A71D0000}"/>
    <cellStyle name="Calculation 2 2 8 32 6" xfId="57218" xr:uid="{00000000-0005-0000-0000-0000A81D0000}"/>
    <cellStyle name="Calculation 2 2 8 33" xfId="5394" xr:uid="{00000000-0005-0000-0000-0000A91D0000}"/>
    <cellStyle name="Calculation 2 2 8 33 2" xfId="9646" xr:uid="{00000000-0005-0000-0000-0000AA1D0000}"/>
    <cellStyle name="Calculation 2 2 8 33 3" xfId="13895" xr:uid="{00000000-0005-0000-0000-0000AB1D0000}"/>
    <cellStyle name="Calculation 2 2 8 33 4" xfId="18144" xr:uid="{00000000-0005-0000-0000-0000AC1D0000}"/>
    <cellStyle name="Calculation 2 2 8 33 5" xfId="27899" xr:uid="{00000000-0005-0000-0000-0000AD1D0000}"/>
    <cellStyle name="Calculation 2 2 8 33 6" xfId="57367" xr:uid="{00000000-0005-0000-0000-0000AE1D0000}"/>
    <cellStyle name="Calculation 2 2 8 34" xfId="5549" xr:uid="{00000000-0005-0000-0000-0000AF1D0000}"/>
    <cellStyle name="Calculation 2 2 8 34 2" xfId="9801" xr:uid="{00000000-0005-0000-0000-0000B01D0000}"/>
    <cellStyle name="Calculation 2 2 8 34 3" xfId="14050" xr:uid="{00000000-0005-0000-0000-0000B11D0000}"/>
    <cellStyle name="Calculation 2 2 8 34 4" xfId="18299" xr:uid="{00000000-0005-0000-0000-0000B21D0000}"/>
    <cellStyle name="Calculation 2 2 8 34 5" xfId="28240" xr:uid="{00000000-0005-0000-0000-0000B31D0000}"/>
    <cellStyle name="Calculation 2 2 8 34 6" xfId="57517" xr:uid="{00000000-0005-0000-0000-0000B41D0000}"/>
    <cellStyle name="Calculation 2 2 8 35" xfId="1449" xr:uid="{00000000-0005-0000-0000-0000B51D0000}"/>
    <cellStyle name="Calculation 2 2 8 35 2" xfId="28581" xr:uid="{00000000-0005-0000-0000-0000B61D0000}"/>
    <cellStyle name="Calculation 2 2 8 36" xfId="5701" xr:uid="{00000000-0005-0000-0000-0000B71D0000}"/>
    <cellStyle name="Calculation 2 2 8 36 2" xfId="28922" xr:uid="{00000000-0005-0000-0000-0000B81D0000}"/>
    <cellStyle name="Calculation 2 2 8 37" xfId="9950" xr:uid="{00000000-0005-0000-0000-0000B91D0000}"/>
    <cellStyle name="Calculation 2 2 8 37 2" xfId="29408" xr:uid="{00000000-0005-0000-0000-0000BA1D0000}"/>
    <cellStyle name="Calculation 2 2 8 38" xfId="14200" xr:uid="{00000000-0005-0000-0000-0000BB1D0000}"/>
    <cellStyle name="Calculation 2 2 8 38 2" xfId="31154" xr:uid="{00000000-0005-0000-0000-0000BC1D0000}"/>
    <cellStyle name="Calculation 2 2 8 39" xfId="18456" xr:uid="{00000000-0005-0000-0000-0000BD1D0000}"/>
    <cellStyle name="Calculation 2 2 8 39 2" xfId="31420" xr:uid="{00000000-0005-0000-0000-0000BE1D0000}"/>
    <cellStyle name="Calculation 2 2 8 4" xfId="1698" xr:uid="{00000000-0005-0000-0000-0000BF1D0000}"/>
    <cellStyle name="Calculation 2 2 8 4 10" xfId="22302" xr:uid="{00000000-0005-0000-0000-0000C01D0000}"/>
    <cellStyle name="Calculation 2 2 8 4 11" xfId="22648" xr:uid="{00000000-0005-0000-0000-0000C11D0000}"/>
    <cellStyle name="Calculation 2 2 8 4 12" xfId="22994" xr:uid="{00000000-0005-0000-0000-0000C21D0000}"/>
    <cellStyle name="Calculation 2 2 8 4 13" xfId="23341" xr:uid="{00000000-0005-0000-0000-0000C31D0000}"/>
    <cellStyle name="Calculation 2 2 8 4 14" xfId="23616" xr:uid="{00000000-0005-0000-0000-0000C41D0000}"/>
    <cellStyle name="Calculation 2 2 8 4 15" xfId="23962" xr:uid="{00000000-0005-0000-0000-0000C51D0000}"/>
    <cellStyle name="Calculation 2 2 8 4 16" xfId="24312" xr:uid="{00000000-0005-0000-0000-0000C61D0000}"/>
    <cellStyle name="Calculation 2 2 8 4 17" xfId="24658" xr:uid="{00000000-0005-0000-0000-0000C71D0000}"/>
    <cellStyle name="Calculation 2 2 8 4 18" xfId="24933" xr:uid="{00000000-0005-0000-0000-0000C81D0000}"/>
    <cellStyle name="Calculation 2 2 8 4 19" xfId="21781" xr:uid="{00000000-0005-0000-0000-0000C91D0000}"/>
    <cellStyle name="Calculation 2 2 8 4 2" xfId="5950" xr:uid="{00000000-0005-0000-0000-0000CA1D0000}"/>
    <cellStyle name="Calculation 2 2 8 4 2 2" xfId="19339" xr:uid="{00000000-0005-0000-0000-0000CB1D0000}"/>
    <cellStyle name="Calculation 2 2 8 4 20" xfId="25619" xr:uid="{00000000-0005-0000-0000-0000CC1D0000}"/>
    <cellStyle name="Calculation 2 2 8 4 21" xfId="25965" xr:uid="{00000000-0005-0000-0000-0000CD1D0000}"/>
    <cellStyle name="Calculation 2 2 8 4 22" xfId="26311" xr:uid="{00000000-0005-0000-0000-0000CE1D0000}"/>
    <cellStyle name="Calculation 2 2 8 4 23" xfId="26656" xr:uid="{00000000-0005-0000-0000-0000CF1D0000}"/>
    <cellStyle name="Calculation 2 2 8 4 24" xfId="26856" xr:uid="{00000000-0005-0000-0000-0000D01D0000}"/>
    <cellStyle name="Calculation 2 2 8 4 25" xfId="26726" xr:uid="{00000000-0005-0000-0000-0000D11D0000}"/>
    <cellStyle name="Calculation 2 2 8 4 26" xfId="27364" xr:uid="{00000000-0005-0000-0000-0000D21D0000}"/>
    <cellStyle name="Calculation 2 2 8 4 27" xfId="27707" xr:uid="{00000000-0005-0000-0000-0000D31D0000}"/>
    <cellStyle name="Calculation 2 2 8 4 28" xfId="28048" xr:uid="{00000000-0005-0000-0000-0000D41D0000}"/>
    <cellStyle name="Calculation 2 2 8 4 29" xfId="28389" xr:uid="{00000000-0005-0000-0000-0000D51D0000}"/>
    <cellStyle name="Calculation 2 2 8 4 3" xfId="10199" xr:uid="{00000000-0005-0000-0000-0000D61D0000}"/>
    <cellStyle name="Calculation 2 2 8 4 3 2" xfId="18837" xr:uid="{00000000-0005-0000-0000-0000D71D0000}"/>
    <cellStyle name="Calculation 2 2 8 4 30" xfId="28730" xr:uid="{00000000-0005-0000-0000-0000D81D0000}"/>
    <cellStyle name="Calculation 2 2 8 4 31" xfId="29071" xr:uid="{00000000-0005-0000-0000-0000D91D0000}"/>
    <cellStyle name="Calculation 2 2 8 4 32" xfId="29398" xr:uid="{00000000-0005-0000-0000-0000DA1D0000}"/>
    <cellStyle name="Calculation 2 2 8 4 33" xfId="31378" xr:uid="{00000000-0005-0000-0000-0000DB1D0000}"/>
    <cellStyle name="Calculation 2 2 8 4 34" xfId="31569" xr:uid="{00000000-0005-0000-0000-0000DC1D0000}"/>
    <cellStyle name="Calculation 2 2 8 4 35" xfId="31909" xr:uid="{00000000-0005-0000-0000-0000DD1D0000}"/>
    <cellStyle name="Calculation 2 2 8 4 36" xfId="32131" xr:uid="{00000000-0005-0000-0000-0000DE1D0000}"/>
    <cellStyle name="Calculation 2 2 8 4 37" xfId="32472" xr:uid="{00000000-0005-0000-0000-0000DF1D0000}"/>
    <cellStyle name="Calculation 2 2 8 4 38" xfId="32813" xr:uid="{00000000-0005-0000-0000-0000E01D0000}"/>
    <cellStyle name="Calculation 2 2 8 4 39" xfId="33225" xr:uid="{00000000-0005-0000-0000-0000E11D0000}"/>
    <cellStyle name="Calculation 2 2 8 4 4" xfId="14449" xr:uid="{00000000-0005-0000-0000-0000E21D0000}"/>
    <cellStyle name="Calculation 2 2 8 4 4 2" xfId="20127" xr:uid="{00000000-0005-0000-0000-0000E31D0000}"/>
    <cellStyle name="Calculation 2 2 8 4 40" xfId="33723" xr:uid="{00000000-0005-0000-0000-0000E41D0000}"/>
    <cellStyle name="Calculation 2 2 8 4 41" xfId="33336" xr:uid="{00000000-0005-0000-0000-0000E51D0000}"/>
    <cellStyle name="Calculation 2 2 8 4 42" xfId="34516" xr:uid="{00000000-0005-0000-0000-0000E61D0000}"/>
    <cellStyle name="Calculation 2 2 8 4 43" xfId="34862" xr:uid="{00000000-0005-0000-0000-0000E71D0000}"/>
    <cellStyle name="Calculation 2 2 8 4 44" xfId="35208" xr:uid="{00000000-0005-0000-0000-0000E81D0000}"/>
    <cellStyle name="Calculation 2 2 8 4 45" xfId="35555" xr:uid="{00000000-0005-0000-0000-0000E91D0000}"/>
    <cellStyle name="Calculation 2 2 8 4 46" xfId="35902" xr:uid="{00000000-0005-0000-0000-0000EA1D0000}"/>
    <cellStyle name="Calculation 2 2 8 4 47" xfId="36248" xr:uid="{00000000-0005-0000-0000-0000EB1D0000}"/>
    <cellStyle name="Calculation 2 2 8 4 48" xfId="36594" xr:uid="{00000000-0005-0000-0000-0000EC1D0000}"/>
    <cellStyle name="Calculation 2 2 8 4 49" xfId="36940" xr:uid="{00000000-0005-0000-0000-0000ED1D0000}"/>
    <cellStyle name="Calculation 2 2 8 4 5" xfId="18559" xr:uid="{00000000-0005-0000-0000-0000EE1D0000}"/>
    <cellStyle name="Calculation 2 2 8 4 5 2" xfId="20473" xr:uid="{00000000-0005-0000-0000-0000EF1D0000}"/>
    <cellStyle name="Calculation 2 2 8 4 50" xfId="37286" xr:uid="{00000000-0005-0000-0000-0000F01D0000}"/>
    <cellStyle name="Calculation 2 2 8 4 51" xfId="37632" xr:uid="{00000000-0005-0000-0000-0000F11D0000}"/>
    <cellStyle name="Calculation 2 2 8 4 52" xfId="37907" xr:uid="{00000000-0005-0000-0000-0000F21D0000}"/>
    <cellStyle name="Calculation 2 2 8 4 53" xfId="38254" xr:uid="{00000000-0005-0000-0000-0000F31D0000}"/>
    <cellStyle name="Calculation 2 2 8 4 54" xfId="38600" xr:uid="{00000000-0005-0000-0000-0000F41D0000}"/>
    <cellStyle name="Calculation 2 2 8 4 55" xfId="38946" xr:uid="{00000000-0005-0000-0000-0000F51D0000}"/>
    <cellStyle name="Calculation 2 2 8 4 56" xfId="39292" xr:uid="{00000000-0005-0000-0000-0000F61D0000}"/>
    <cellStyle name="Calculation 2 2 8 4 57" xfId="35709" xr:uid="{00000000-0005-0000-0000-0000F71D0000}"/>
    <cellStyle name="Calculation 2 2 8 4 58" xfId="39743" xr:uid="{00000000-0005-0000-0000-0000F81D0000}"/>
    <cellStyle name="Calculation 2 2 8 4 59" xfId="40120" xr:uid="{00000000-0005-0000-0000-0000F91D0000}"/>
    <cellStyle name="Calculation 2 2 8 4 6" xfId="20655" xr:uid="{00000000-0005-0000-0000-0000FA1D0000}"/>
    <cellStyle name="Calculation 2 2 8 4 60" xfId="40461" xr:uid="{00000000-0005-0000-0000-0000FB1D0000}"/>
    <cellStyle name="Calculation 2 2 8 4 61" xfId="40853" xr:uid="{00000000-0005-0000-0000-0000FC1D0000}"/>
    <cellStyle name="Calculation 2 2 8 4 62" xfId="41136" xr:uid="{00000000-0005-0000-0000-0000FD1D0000}"/>
    <cellStyle name="Calculation 2 2 8 4 63" xfId="41339" xr:uid="{00000000-0005-0000-0000-0000FE1D0000}"/>
    <cellStyle name="Calculation 2 2 8 4 64" xfId="42028" xr:uid="{00000000-0005-0000-0000-0000FF1D0000}"/>
    <cellStyle name="Calculation 2 2 8 4 65" xfId="42374" xr:uid="{00000000-0005-0000-0000-0000001E0000}"/>
    <cellStyle name="Calculation 2 2 8 4 66" xfId="42601" xr:uid="{00000000-0005-0000-0000-0000011E0000}"/>
    <cellStyle name="Calculation 2 2 8 4 67" xfId="42955" xr:uid="{00000000-0005-0000-0000-0000021E0000}"/>
    <cellStyle name="Calculation 2 2 8 4 68" xfId="43296" xr:uid="{00000000-0005-0000-0000-0000031E0000}"/>
    <cellStyle name="Calculation 2 2 8 4 69" xfId="43637" xr:uid="{00000000-0005-0000-0000-0000041E0000}"/>
    <cellStyle name="Calculation 2 2 8 4 7" xfId="21166" xr:uid="{00000000-0005-0000-0000-0000051E0000}"/>
    <cellStyle name="Calculation 2 2 8 4 70" xfId="44168" xr:uid="{00000000-0005-0000-0000-0000061E0000}"/>
    <cellStyle name="Calculation 2 2 8 4 71" xfId="43920" xr:uid="{00000000-0005-0000-0000-0000071E0000}"/>
    <cellStyle name="Calculation 2 2 8 4 72" xfId="44836" xr:uid="{00000000-0005-0000-0000-0000081E0000}"/>
    <cellStyle name="Calculation 2 2 8 4 73" xfId="43961" xr:uid="{00000000-0005-0000-0000-0000091E0000}"/>
    <cellStyle name="Calculation 2 2 8 4 74" xfId="45778" xr:uid="{00000000-0005-0000-0000-00000A1E0000}"/>
    <cellStyle name="Calculation 2 2 8 4 75" xfId="46215" xr:uid="{00000000-0005-0000-0000-00000B1E0000}"/>
    <cellStyle name="Calculation 2 2 8 4 76" xfId="46693" xr:uid="{00000000-0005-0000-0000-00000C1E0000}"/>
    <cellStyle name="Calculation 2 2 8 4 77" xfId="47038" xr:uid="{00000000-0005-0000-0000-00000D1E0000}"/>
    <cellStyle name="Calculation 2 2 8 4 78" xfId="47383" xr:uid="{00000000-0005-0000-0000-00000E1E0000}"/>
    <cellStyle name="Calculation 2 2 8 4 79" xfId="47807" xr:uid="{00000000-0005-0000-0000-00000F1E0000}"/>
    <cellStyle name="Calculation 2 2 8 4 8" xfId="20694" xr:uid="{00000000-0005-0000-0000-0000101E0000}"/>
    <cellStyle name="Calculation 2 2 8 4 80" xfId="48144" xr:uid="{00000000-0005-0000-0000-0000111E0000}"/>
    <cellStyle name="Calculation 2 2 8 4 81" xfId="48349" xr:uid="{00000000-0005-0000-0000-0000121E0000}"/>
    <cellStyle name="Calculation 2 2 8 4 82" xfId="48997" xr:uid="{00000000-0005-0000-0000-0000131E0000}"/>
    <cellStyle name="Calculation 2 2 8 4 83" xfId="49338" xr:uid="{00000000-0005-0000-0000-0000141E0000}"/>
    <cellStyle name="Calculation 2 2 8 4 84" xfId="49174" xr:uid="{00000000-0005-0000-0000-0000151E0000}"/>
    <cellStyle name="Calculation 2 2 8 4 85" xfId="53298" xr:uid="{00000000-0005-0000-0000-0000161E0000}"/>
    <cellStyle name="Calculation 2 2 8 4 9" xfId="21564" xr:uid="{00000000-0005-0000-0000-0000171E0000}"/>
    <cellStyle name="Calculation 2 2 8 40" xfId="31760" xr:uid="{00000000-0005-0000-0000-0000181E0000}"/>
    <cellStyle name="Calculation 2 2 8 41" xfId="31246" xr:uid="{00000000-0005-0000-0000-0000191E0000}"/>
    <cellStyle name="Calculation 2 2 8 42" xfId="32323" xr:uid="{00000000-0005-0000-0000-00001A1E0000}"/>
    <cellStyle name="Calculation 2 2 8 43" xfId="32664" xr:uid="{00000000-0005-0000-0000-00001B1E0000}"/>
    <cellStyle name="Calculation 2 2 8 44" xfId="32998" xr:uid="{00000000-0005-0000-0000-00001C1E0000}"/>
    <cellStyle name="Calculation 2 2 8 45" xfId="33574" xr:uid="{00000000-0005-0000-0000-00001D1E0000}"/>
    <cellStyle name="Calculation 2 2 8 46" xfId="33349" xr:uid="{00000000-0005-0000-0000-00001E1E0000}"/>
    <cellStyle name="Calculation 2 2 8 47" xfId="34367" xr:uid="{00000000-0005-0000-0000-00001F1E0000}"/>
    <cellStyle name="Calculation 2 2 8 48" xfId="34713" xr:uid="{00000000-0005-0000-0000-0000201E0000}"/>
    <cellStyle name="Calculation 2 2 8 49" xfId="35059" xr:uid="{00000000-0005-0000-0000-0000211E0000}"/>
    <cellStyle name="Calculation 2 2 8 5" xfId="1745" xr:uid="{00000000-0005-0000-0000-0000221E0000}"/>
    <cellStyle name="Calculation 2 2 8 5 10" xfId="22355" xr:uid="{00000000-0005-0000-0000-0000231E0000}"/>
    <cellStyle name="Calculation 2 2 8 5 11" xfId="22701" xr:uid="{00000000-0005-0000-0000-0000241E0000}"/>
    <cellStyle name="Calculation 2 2 8 5 12" xfId="23047" xr:uid="{00000000-0005-0000-0000-0000251E0000}"/>
    <cellStyle name="Calculation 2 2 8 5 13" xfId="23394" xr:uid="{00000000-0005-0000-0000-0000261E0000}"/>
    <cellStyle name="Calculation 2 2 8 5 14" xfId="23669" xr:uid="{00000000-0005-0000-0000-0000271E0000}"/>
    <cellStyle name="Calculation 2 2 8 5 15" xfId="24015" xr:uid="{00000000-0005-0000-0000-0000281E0000}"/>
    <cellStyle name="Calculation 2 2 8 5 16" xfId="24365" xr:uid="{00000000-0005-0000-0000-0000291E0000}"/>
    <cellStyle name="Calculation 2 2 8 5 17" xfId="24711" xr:uid="{00000000-0005-0000-0000-00002A1E0000}"/>
    <cellStyle name="Calculation 2 2 8 5 18" xfId="24986" xr:uid="{00000000-0005-0000-0000-00002B1E0000}"/>
    <cellStyle name="Calculation 2 2 8 5 19" xfId="25213" xr:uid="{00000000-0005-0000-0000-00002C1E0000}"/>
    <cellStyle name="Calculation 2 2 8 5 2" xfId="5997" xr:uid="{00000000-0005-0000-0000-00002D1E0000}"/>
    <cellStyle name="Calculation 2 2 8 5 2 2" xfId="19392" xr:uid="{00000000-0005-0000-0000-00002E1E0000}"/>
    <cellStyle name="Calculation 2 2 8 5 20" xfId="25672" xr:uid="{00000000-0005-0000-0000-00002F1E0000}"/>
    <cellStyle name="Calculation 2 2 8 5 21" xfId="26018" xr:uid="{00000000-0005-0000-0000-0000301E0000}"/>
    <cellStyle name="Calculation 2 2 8 5 22" xfId="26364" xr:uid="{00000000-0005-0000-0000-0000311E0000}"/>
    <cellStyle name="Calculation 2 2 8 5 23" xfId="26708" xr:uid="{00000000-0005-0000-0000-0000321E0000}"/>
    <cellStyle name="Calculation 2 2 8 5 24" xfId="26909" xr:uid="{00000000-0005-0000-0000-0000331E0000}"/>
    <cellStyle name="Calculation 2 2 8 5 25" xfId="27076" xr:uid="{00000000-0005-0000-0000-0000341E0000}"/>
    <cellStyle name="Calculation 2 2 8 5 26" xfId="27417" xr:uid="{00000000-0005-0000-0000-0000351E0000}"/>
    <cellStyle name="Calculation 2 2 8 5 27" xfId="27760" xr:uid="{00000000-0005-0000-0000-0000361E0000}"/>
    <cellStyle name="Calculation 2 2 8 5 28" xfId="28101" xr:uid="{00000000-0005-0000-0000-0000371E0000}"/>
    <cellStyle name="Calculation 2 2 8 5 29" xfId="28442" xr:uid="{00000000-0005-0000-0000-0000381E0000}"/>
    <cellStyle name="Calculation 2 2 8 5 3" xfId="10246" xr:uid="{00000000-0005-0000-0000-0000391E0000}"/>
    <cellStyle name="Calculation 2 2 8 5 3 2" xfId="19140" xr:uid="{00000000-0005-0000-0000-00003A1E0000}"/>
    <cellStyle name="Calculation 2 2 8 5 30" xfId="28783" xr:uid="{00000000-0005-0000-0000-00003B1E0000}"/>
    <cellStyle name="Calculation 2 2 8 5 31" xfId="29124" xr:uid="{00000000-0005-0000-0000-00003C1E0000}"/>
    <cellStyle name="Calculation 2 2 8 5 32" xfId="29362" xr:uid="{00000000-0005-0000-0000-00003D1E0000}"/>
    <cellStyle name="Calculation 2 2 8 5 33" xfId="31093" xr:uid="{00000000-0005-0000-0000-00003E1E0000}"/>
    <cellStyle name="Calculation 2 2 8 5 34" xfId="31622" xr:uid="{00000000-0005-0000-0000-00003F1E0000}"/>
    <cellStyle name="Calculation 2 2 8 5 35" xfId="31962" xr:uid="{00000000-0005-0000-0000-0000401E0000}"/>
    <cellStyle name="Calculation 2 2 8 5 36" xfId="32184" xr:uid="{00000000-0005-0000-0000-0000411E0000}"/>
    <cellStyle name="Calculation 2 2 8 5 37" xfId="32525" xr:uid="{00000000-0005-0000-0000-0000421E0000}"/>
    <cellStyle name="Calculation 2 2 8 5 38" xfId="32866" xr:uid="{00000000-0005-0000-0000-0000431E0000}"/>
    <cellStyle name="Calculation 2 2 8 5 39" xfId="32971" xr:uid="{00000000-0005-0000-0000-0000441E0000}"/>
    <cellStyle name="Calculation 2 2 8 5 4" xfId="14496" xr:uid="{00000000-0005-0000-0000-0000451E0000}"/>
    <cellStyle name="Calculation 2 2 8 5 4 2" xfId="20180" xr:uid="{00000000-0005-0000-0000-0000461E0000}"/>
    <cellStyle name="Calculation 2 2 8 5 40" xfId="33776" xr:uid="{00000000-0005-0000-0000-0000471E0000}"/>
    <cellStyle name="Calculation 2 2 8 5 41" xfId="34122" xr:uid="{00000000-0005-0000-0000-0000481E0000}"/>
    <cellStyle name="Calculation 2 2 8 5 42" xfId="34569" xr:uid="{00000000-0005-0000-0000-0000491E0000}"/>
    <cellStyle name="Calculation 2 2 8 5 43" xfId="34915" xr:uid="{00000000-0005-0000-0000-00004A1E0000}"/>
    <cellStyle name="Calculation 2 2 8 5 44" xfId="35261" xr:uid="{00000000-0005-0000-0000-00004B1E0000}"/>
    <cellStyle name="Calculation 2 2 8 5 45" xfId="35608" xr:uid="{00000000-0005-0000-0000-00004C1E0000}"/>
    <cellStyle name="Calculation 2 2 8 5 46" xfId="35955" xr:uid="{00000000-0005-0000-0000-00004D1E0000}"/>
    <cellStyle name="Calculation 2 2 8 5 47" xfId="36301" xr:uid="{00000000-0005-0000-0000-00004E1E0000}"/>
    <cellStyle name="Calculation 2 2 8 5 48" xfId="36647" xr:uid="{00000000-0005-0000-0000-00004F1E0000}"/>
    <cellStyle name="Calculation 2 2 8 5 49" xfId="36993" xr:uid="{00000000-0005-0000-0000-0000501E0000}"/>
    <cellStyle name="Calculation 2 2 8 5 5" xfId="20526" xr:uid="{00000000-0005-0000-0000-0000511E0000}"/>
    <cellStyle name="Calculation 2 2 8 5 50" xfId="37339" xr:uid="{00000000-0005-0000-0000-0000521E0000}"/>
    <cellStyle name="Calculation 2 2 8 5 51" xfId="37685" xr:uid="{00000000-0005-0000-0000-0000531E0000}"/>
    <cellStyle name="Calculation 2 2 8 5 52" xfId="37960" xr:uid="{00000000-0005-0000-0000-0000541E0000}"/>
    <cellStyle name="Calculation 2 2 8 5 53" xfId="38307" xr:uid="{00000000-0005-0000-0000-0000551E0000}"/>
    <cellStyle name="Calculation 2 2 8 5 54" xfId="38653" xr:uid="{00000000-0005-0000-0000-0000561E0000}"/>
    <cellStyle name="Calculation 2 2 8 5 55" xfId="38999" xr:uid="{00000000-0005-0000-0000-0000571E0000}"/>
    <cellStyle name="Calculation 2 2 8 5 56" xfId="39345" xr:uid="{00000000-0005-0000-0000-0000581E0000}"/>
    <cellStyle name="Calculation 2 2 8 5 57" xfId="39576" xr:uid="{00000000-0005-0000-0000-0000591E0000}"/>
    <cellStyle name="Calculation 2 2 8 5 58" xfId="39840" xr:uid="{00000000-0005-0000-0000-00005A1E0000}"/>
    <cellStyle name="Calculation 2 2 8 5 59" xfId="40173" xr:uid="{00000000-0005-0000-0000-00005B1E0000}"/>
    <cellStyle name="Calculation 2 2 8 5 6" xfId="19544" xr:uid="{00000000-0005-0000-0000-00005C1E0000}"/>
    <cellStyle name="Calculation 2 2 8 5 60" xfId="40514" xr:uid="{00000000-0005-0000-0000-00005D1E0000}"/>
    <cellStyle name="Calculation 2 2 8 5 61" xfId="40807" xr:uid="{00000000-0005-0000-0000-00005E1E0000}"/>
    <cellStyle name="Calculation 2 2 8 5 62" xfId="41118" xr:uid="{00000000-0005-0000-0000-00005F1E0000}"/>
    <cellStyle name="Calculation 2 2 8 5 63" xfId="41735" xr:uid="{00000000-0005-0000-0000-0000601E0000}"/>
    <cellStyle name="Calculation 2 2 8 5 64" xfId="42081" xr:uid="{00000000-0005-0000-0000-0000611E0000}"/>
    <cellStyle name="Calculation 2 2 8 5 65" xfId="42427" xr:uid="{00000000-0005-0000-0000-0000621E0000}"/>
    <cellStyle name="Calculation 2 2 8 5 66" xfId="41519" xr:uid="{00000000-0005-0000-0000-0000631E0000}"/>
    <cellStyle name="Calculation 2 2 8 5 67" xfId="43008" xr:uid="{00000000-0005-0000-0000-0000641E0000}"/>
    <cellStyle name="Calculation 2 2 8 5 68" xfId="43349" xr:uid="{00000000-0005-0000-0000-0000651E0000}"/>
    <cellStyle name="Calculation 2 2 8 5 69" xfId="43690" xr:uid="{00000000-0005-0000-0000-0000661E0000}"/>
    <cellStyle name="Calculation 2 2 8 5 7" xfId="21219" xr:uid="{00000000-0005-0000-0000-0000671E0000}"/>
    <cellStyle name="Calculation 2 2 8 5 70" xfId="44221" xr:uid="{00000000-0005-0000-0000-0000681E0000}"/>
    <cellStyle name="Calculation 2 2 8 5 71" xfId="44546" xr:uid="{00000000-0005-0000-0000-0000691E0000}"/>
    <cellStyle name="Calculation 2 2 8 5 72" xfId="44889" xr:uid="{00000000-0005-0000-0000-00006A1E0000}"/>
    <cellStyle name="Calculation 2 2 8 5 73" xfId="45310" xr:uid="{00000000-0005-0000-0000-00006B1E0000}"/>
    <cellStyle name="Calculation 2 2 8 5 74" xfId="45924" xr:uid="{00000000-0005-0000-0000-00006C1E0000}"/>
    <cellStyle name="Calculation 2 2 8 5 75" xfId="46268" xr:uid="{00000000-0005-0000-0000-00006D1E0000}"/>
    <cellStyle name="Calculation 2 2 8 5 76" xfId="46746" xr:uid="{00000000-0005-0000-0000-00006E1E0000}"/>
    <cellStyle name="Calculation 2 2 8 5 77" xfId="47091" xr:uid="{00000000-0005-0000-0000-00006F1E0000}"/>
    <cellStyle name="Calculation 2 2 8 5 78" xfId="47436" xr:uid="{00000000-0005-0000-0000-0000701E0000}"/>
    <cellStyle name="Calculation 2 2 8 5 79" xfId="47860" xr:uid="{00000000-0005-0000-0000-0000711E0000}"/>
    <cellStyle name="Calculation 2 2 8 5 8" xfId="21449" xr:uid="{00000000-0005-0000-0000-0000721E0000}"/>
    <cellStyle name="Calculation 2 2 8 5 80" xfId="48197" xr:uid="{00000000-0005-0000-0000-0000731E0000}"/>
    <cellStyle name="Calculation 2 2 8 5 81" xfId="48684" xr:uid="{00000000-0005-0000-0000-0000741E0000}"/>
    <cellStyle name="Calculation 2 2 8 5 82" xfId="49050" xr:uid="{00000000-0005-0000-0000-0000751E0000}"/>
    <cellStyle name="Calculation 2 2 8 5 83" xfId="49594" xr:uid="{00000000-0005-0000-0000-0000761E0000}"/>
    <cellStyle name="Calculation 2 2 8 5 84" xfId="49753" xr:uid="{00000000-0005-0000-0000-0000771E0000}"/>
    <cellStyle name="Calculation 2 2 8 5 85" xfId="19037" xr:uid="{00000000-0005-0000-0000-0000781E0000}"/>
    <cellStyle name="Calculation 2 2 8 5 86" xfId="53453" xr:uid="{00000000-0005-0000-0000-0000791E0000}"/>
    <cellStyle name="Calculation 2 2 8 5 9" xfId="22009" xr:uid="{00000000-0005-0000-0000-00007A1E0000}"/>
    <cellStyle name="Calculation 2 2 8 50" xfId="35406" xr:uid="{00000000-0005-0000-0000-00007B1E0000}"/>
    <cellStyle name="Calculation 2 2 8 51" xfId="35753" xr:uid="{00000000-0005-0000-0000-00007C1E0000}"/>
    <cellStyle name="Calculation 2 2 8 52" xfId="36099" xr:uid="{00000000-0005-0000-0000-00007D1E0000}"/>
    <cellStyle name="Calculation 2 2 8 53" xfId="36445" xr:uid="{00000000-0005-0000-0000-00007E1E0000}"/>
    <cellStyle name="Calculation 2 2 8 54" xfId="36791" xr:uid="{00000000-0005-0000-0000-00007F1E0000}"/>
    <cellStyle name="Calculation 2 2 8 55" xfId="37137" xr:uid="{00000000-0005-0000-0000-0000801E0000}"/>
    <cellStyle name="Calculation 2 2 8 56" xfId="37483" xr:uid="{00000000-0005-0000-0000-0000811E0000}"/>
    <cellStyle name="Calculation 2 2 8 57" xfId="33282" xr:uid="{00000000-0005-0000-0000-0000821E0000}"/>
    <cellStyle name="Calculation 2 2 8 58" xfId="38105" xr:uid="{00000000-0005-0000-0000-0000831E0000}"/>
    <cellStyle name="Calculation 2 2 8 59" xfId="38451" xr:uid="{00000000-0005-0000-0000-0000841E0000}"/>
    <cellStyle name="Calculation 2 2 8 6" xfId="1793" xr:uid="{00000000-0005-0000-0000-0000851E0000}"/>
    <cellStyle name="Calculation 2 2 8 6 2" xfId="6045" xr:uid="{00000000-0005-0000-0000-0000861E0000}"/>
    <cellStyle name="Calculation 2 2 8 6 3" xfId="10294" xr:uid="{00000000-0005-0000-0000-0000871E0000}"/>
    <cellStyle name="Calculation 2 2 8 6 4" xfId="14544" xr:uid="{00000000-0005-0000-0000-0000881E0000}"/>
    <cellStyle name="Calculation 2 2 8 6 5" xfId="18980" xr:uid="{00000000-0005-0000-0000-0000891E0000}"/>
    <cellStyle name="Calculation 2 2 8 6 6" xfId="53602" xr:uid="{00000000-0005-0000-0000-00008A1E0000}"/>
    <cellStyle name="Calculation 2 2 8 60" xfId="38797" xr:uid="{00000000-0005-0000-0000-00008B1E0000}"/>
    <cellStyle name="Calculation 2 2 8 61" xfId="39143" xr:uid="{00000000-0005-0000-0000-00008C1E0000}"/>
    <cellStyle name="Calculation 2 2 8 62" xfId="36056" xr:uid="{00000000-0005-0000-0000-00008D1E0000}"/>
    <cellStyle name="Calculation 2 2 8 63" xfId="39651" xr:uid="{00000000-0005-0000-0000-00008E1E0000}"/>
    <cellStyle name="Calculation 2 2 8 64" xfId="39971" xr:uid="{00000000-0005-0000-0000-00008F1E0000}"/>
    <cellStyle name="Calculation 2 2 8 65" xfId="40312" xr:uid="{00000000-0005-0000-0000-0000901E0000}"/>
    <cellStyle name="Calculation 2 2 8 66" xfId="40863" xr:uid="{00000000-0005-0000-0000-0000911E0000}"/>
    <cellStyle name="Calculation 2 2 8 67" xfId="41054" xr:uid="{00000000-0005-0000-0000-0000921E0000}"/>
    <cellStyle name="Calculation 2 2 8 68" xfId="41617" xr:uid="{00000000-0005-0000-0000-0000931E0000}"/>
    <cellStyle name="Calculation 2 2 8 69" xfId="41879" xr:uid="{00000000-0005-0000-0000-0000941E0000}"/>
    <cellStyle name="Calculation 2 2 8 7" xfId="1840" xr:uid="{00000000-0005-0000-0000-0000951E0000}"/>
    <cellStyle name="Calculation 2 2 8 7 2" xfId="6092" xr:uid="{00000000-0005-0000-0000-0000961E0000}"/>
    <cellStyle name="Calculation 2 2 8 7 3" xfId="10341" xr:uid="{00000000-0005-0000-0000-0000971E0000}"/>
    <cellStyle name="Calculation 2 2 8 7 4" xfId="14591" xr:uid="{00000000-0005-0000-0000-0000981E0000}"/>
    <cellStyle name="Calculation 2 2 8 7 5" xfId="19190" xr:uid="{00000000-0005-0000-0000-0000991E0000}"/>
    <cellStyle name="Calculation 2 2 8 7 6" xfId="53189" xr:uid="{00000000-0005-0000-0000-00009A1E0000}"/>
    <cellStyle name="Calculation 2 2 8 70" xfId="42225" xr:uid="{00000000-0005-0000-0000-00009B1E0000}"/>
    <cellStyle name="Calculation 2 2 8 71" xfId="41507" xr:uid="{00000000-0005-0000-0000-00009C1E0000}"/>
    <cellStyle name="Calculation 2 2 8 72" xfId="42806" xr:uid="{00000000-0005-0000-0000-00009D1E0000}"/>
    <cellStyle name="Calculation 2 2 8 73" xfId="43147" xr:uid="{00000000-0005-0000-0000-00009E1E0000}"/>
    <cellStyle name="Calculation 2 2 8 74" xfId="43488" xr:uid="{00000000-0005-0000-0000-00009F1E0000}"/>
    <cellStyle name="Calculation 2 2 8 75" xfId="44019" xr:uid="{00000000-0005-0000-0000-0000A01E0000}"/>
    <cellStyle name="Calculation 2 2 8 76" xfId="44443" xr:uid="{00000000-0005-0000-0000-0000A11E0000}"/>
    <cellStyle name="Calculation 2 2 8 77" xfId="44687" xr:uid="{00000000-0005-0000-0000-0000A21E0000}"/>
    <cellStyle name="Calculation 2 2 8 78" xfId="45188" xr:uid="{00000000-0005-0000-0000-0000A31E0000}"/>
    <cellStyle name="Calculation 2 2 8 79" xfId="45616" xr:uid="{00000000-0005-0000-0000-0000A41E0000}"/>
    <cellStyle name="Calculation 2 2 8 8" xfId="1887" xr:uid="{00000000-0005-0000-0000-0000A51E0000}"/>
    <cellStyle name="Calculation 2 2 8 8 2" xfId="6139" xr:uid="{00000000-0005-0000-0000-0000A61E0000}"/>
    <cellStyle name="Calculation 2 2 8 8 3" xfId="10388" xr:uid="{00000000-0005-0000-0000-0000A71E0000}"/>
    <cellStyle name="Calculation 2 2 8 8 4" xfId="14638" xr:uid="{00000000-0005-0000-0000-0000A81E0000}"/>
    <cellStyle name="Calculation 2 2 8 8 5" xfId="19524" xr:uid="{00000000-0005-0000-0000-0000A91E0000}"/>
    <cellStyle name="Calculation 2 2 8 8 6" xfId="53980" xr:uid="{00000000-0005-0000-0000-0000AA1E0000}"/>
    <cellStyle name="Calculation 2 2 8 80" xfId="46066" xr:uid="{00000000-0005-0000-0000-0000AB1E0000}"/>
    <cellStyle name="Calculation 2 2 8 81" xfId="45902" xr:uid="{00000000-0005-0000-0000-0000AC1E0000}"/>
    <cellStyle name="Calculation 2 2 8 82" xfId="46889" xr:uid="{00000000-0005-0000-0000-0000AD1E0000}"/>
    <cellStyle name="Calculation 2 2 8 83" xfId="47234" xr:uid="{00000000-0005-0000-0000-0000AE1E0000}"/>
    <cellStyle name="Calculation 2 2 8 84" xfId="46411" xr:uid="{00000000-0005-0000-0000-0000AF1E0000}"/>
    <cellStyle name="Calculation 2 2 8 85" xfId="47995" xr:uid="{00000000-0005-0000-0000-0000B01E0000}"/>
    <cellStyle name="Calculation 2 2 8 86" xfId="48431" xr:uid="{00000000-0005-0000-0000-0000B11E0000}"/>
    <cellStyle name="Calculation 2 2 8 87" xfId="48848" xr:uid="{00000000-0005-0000-0000-0000B21E0000}"/>
    <cellStyle name="Calculation 2 2 8 88" xfId="48547" xr:uid="{00000000-0005-0000-0000-0000B31E0000}"/>
    <cellStyle name="Calculation 2 2 8 89" xfId="49509" xr:uid="{00000000-0005-0000-0000-0000B41E0000}"/>
    <cellStyle name="Calculation 2 2 8 9" xfId="1590" xr:uid="{00000000-0005-0000-0000-0000B51E0000}"/>
    <cellStyle name="Calculation 2 2 8 9 2" xfId="5842" xr:uid="{00000000-0005-0000-0000-0000B61E0000}"/>
    <cellStyle name="Calculation 2 2 8 9 3" xfId="10091" xr:uid="{00000000-0005-0000-0000-0000B71E0000}"/>
    <cellStyle name="Calculation 2 2 8 9 4" xfId="14341" xr:uid="{00000000-0005-0000-0000-0000B81E0000}"/>
    <cellStyle name="Calculation 2 2 8 9 5" xfId="19978" xr:uid="{00000000-0005-0000-0000-0000B91E0000}"/>
    <cellStyle name="Calculation 2 2 8 9 6" xfId="54129" xr:uid="{00000000-0005-0000-0000-0000BA1E0000}"/>
    <cellStyle name="Calculation 2 2 8 90" xfId="49857" xr:uid="{00000000-0005-0000-0000-0000BB1E0000}"/>
    <cellStyle name="Calculation 2 2 8 91" xfId="50007" xr:uid="{00000000-0005-0000-0000-0000BC1E0000}"/>
    <cellStyle name="Calculation 2 2 8 92" xfId="50156" xr:uid="{00000000-0005-0000-0000-0000BD1E0000}"/>
    <cellStyle name="Calculation 2 2 8 93" xfId="50306" xr:uid="{00000000-0005-0000-0000-0000BE1E0000}"/>
    <cellStyle name="Calculation 2 2 8 94" xfId="50455" xr:uid="{00000000-0005-0000-0000-0000BF1E0000}"/>
    <cellStyle name="Calculation 2 2 8 95" xfId="50604" xr:uid="{00000000-0005-0000-0000-0000C01E0000}"/>
    <cellStyle name="Calculation 2 2 8 96" xfId="50754" xr:uid="{00000000-0005-0000-0000-0000C11E0000}"/>
    <cellStyle name="Calculation 2 2 8 97" xfId="50903" xr:uid="{00000000-0005-0000-0000-0000C21E0000}"/>
    <cellStyle name="Calculation 2 2 8 98" xfId="51068" xr:uid="{00000000-0005-0000-0000-0000C31E0000}"/>
    <cellStyle name="Calculation 2 2 8 99" xfId="51224" xr:uid="{00000000-0005-0000-0000-0000C41E0000}"/>
    <cellStyle name="Calculation 2 2 80" xfId="30735" xr:uid="{00000000-0005-0000-0000-0000C51E0000}"/>
    <cellStyle name="Calculation 2 2 81" xfId="30742" xr:uid="{00000000-0005-0000-0000-0000C61E0000}"/>
    <cellStyle name="Calculation 2 2 82" xfId="30747" xr:uid="{00000000-0005-0000-0000-0000C71E0000}"/>
    <cellStyle name="Calculation 2 2 83" xfId="30753" xr:uid="{00000000-0005-0000-0000-0000C81E0000}"/>
    <cellStyle name="Calculation 2 2 84" xfId="30758" xr:uid="{00000000-0005-0000-0000-0000C91E0000}"/>
    <cellStyle name="Calculation 2 2 85" xfId="30763" xr:uid="{00000000-0005-0000-0000-0000CA1E0000}"/>
    <cellStyle name="Calculation 2 2 86" xfId="30768" xr:uid="{00000000-0005-0000-0000-0000CB1E0000}"/>
    <cellStyle name="Calculation 2 2 87" xfId="30774" xr:uid="{00000000-0005-0000-0000-0000CC1E0000}"/>
    <cellStyle name="Calculation 2 2 88" xfId="30780" xr:uid="{00000000-0005-0000-0000-0000CD1E0000}"/>
    <cellStyle name="Calculation 2 2 89" xfId="30786" xr:uid="{00000000-0005-0000-0000-0000CE1E0000}"/>
    <cellStyle name="Calculation 2 2 9" xfId="345" xr:uid="{00000000-0005-0000-0000-0000CF1E0000}"/>
    <cellStyle name="Calculation 2 2 9 10" xfId="3252" xr:uid="{00000000-0005-0000-0000-0000D01E0000}"/>
    <cellStyle name="Calculation 2 2 9 10 2" xfId="7504" xr:uid="{00000000-0005-0000-0000-0000D11E0000}"/>
    <cellStyle name="Calculation 2 2 9 10 3" xfId="11753" xr:uid="{00000000-0005-0000-0000-0000D21E0000}"/>
    <cellStyle name="Calculation 2 2 9 10 4" xfId="16002" xr:uid="{00000000-0005-0000-0000-0000D31E0000}"/>
    <cellStyle name="Calculation 2 2 9 10 5" xfId="22142" xr:uid="{00000000-0005-0000-0000-0000D41E0000}"/>
    <cellStyle name="Calculation 2 2 9 10 6" xfId="54544" xr:uid="{00000000-0005-0000-0000-0000D51E0000}"/>
    <cellStyle name="Calculation 2 2 9 100" xfId="52177" xr:uid="{00000000-0005-0000-0000-0000D61E0000}"/>
    <cellStyle name="Calculation 2 2 9 101" xfId="52430" xr:uid="{00000000-0005-0000-0000-0000D71E0000}"/>
    <cellStyle name="Calculation 2 2 9 102" xfId="52580" xr:uid="{00000000-0005-0000-0000-0000D81E0000}"/>
    <cellStyle name="Calculation 2 2 9 103" xfId="52729" xr:uid="{00000000-0005-0000-0000-0000D91E0000}"/>
    <cellStyle name="Calculation 2 2 9 104" xfId="52879" xr:uid="{00000000-0005-0000-0000-0000DA1E0000}"/>
    <cellStyle name="Calculation 2 2 9 105" xfId="53341" xr:uid="{00000000-0005-0000-0000-0000DB1E0000}"/>
    <cellStyle name="Calculation 2 2 9 11" xfId="3401" xr:uid="{00000000-0005-0000-0000-0000DC1E0000}"/>
    <cellStyle name="Calculation 2 2 9 11 2" xfId="7653" xr:uid="{00000000-0005-0000-0000-0000DD1E0000}"/>
    <cellStyle name="Calculation 2 2 9 11 3" xfId="11902" xr:uid="{00000000-0005-0000-0000-0000DE1E0000}"/>
    <cellStyle name="Calculation 2 2 9 11 4" xfId="16151" xr:uid="{00000000-0005-0000-0000-0000DF1E0000}"/>
    <cellStyle name="Calculation 2 2 9 11 5" xfId="22488" xr:uid="{00000000-0005-0000-0000-0000E01E0000}"/>
    <cellStyle name="Calculation 2 2 9 11 6" xfId="54693" xr:uid="{00000000-0005-0000-0000-0000E11E0000}"/>
    <cellStyle name="Calculation 2 2 9 12" xfId="3551" xr:uid="{00000000-0005-0000-0000-0000E21E0000}"/>
    <cellStyle name="Calculation 2 2 9 12 2" xfId="7803" xr:uid="{00000000-0005-0000-0000-0000E31E0000}"/>
    <cellStyle name="Calculation 2 2 9 12 3" xfId="12052" xr:uid="{00000000-0005-0000-0000-0000E41E0000}"/>
    <cellStyle name="Calculation 2 2 9 12 4" xfId="16301" xr:uid="{00000000-0005-0000-0000-0000E51E0000}"/>
    <cellStyle name="Calculation 2 2 9 12 5" xfId="22834" xr:uid="{00000000-0005-0000-0000-0000E61E0000}"/>
    <cellStyle name="Calculation 2 2 9 12 6" xfId="54848" xr:uid="{00000000-0005-0000-0000-0000E71E0000}"/>
    <cellStyle name="Calculation 2 2 9 13" xfId="3701" xr:uid="{00000000-0005-0000-0000-0000E81E0000}"/>
    <cellStyle name="Calculation 2 2 9 13 2" xfId="7953" xr:uid="{00000000-0005-0000-0000-0000E91E0000}"/>
    <cellStyle name="Calculation 2 2 9 13 3" xfId="12202" xr:uid="{00000000-0005-0000-0000-0000EA1E0000}"/>
    <cellStyle name="Calculation 2 2 9 13 4" xfId="16451" xr:uid="{00000000-0005-0000-0000-0000EB1E0000}"/>
    <cellStyle name="Calculation 2 2 9 13 5" xfId="23181" xr:uid="{00000000-0005-0000-0000-0000EC1E0000}"/>
    <cellStyle name="Calculation 2 2 9 13 6" xfId="55003" xr:uid="{00000000-0005-0000-0000-0000ED1E0000}"/>
    <cellStyle name="Calculation 2 2 9 14" xfId="3850" xr:uid="{00000000-0005-0000-0000-0000EE1E0000}"/>
    <cellStyle name="Calculation 2 2 9 14 2" xfId="8102" xr:uid="{00000000-0005-0000-0000-0000EF1E0000}"/>
    <cellStyle name="Calculation 2 2 9 14 3" xfId="12351" xr:uid="{00000000-0005-0000-0000-0000F01E0000}"/>
    <cellStyle name="Calculation 2 2 9 14 4" xfId="16600" xr:uid="{00000000-0005-0000-0000-0000F11E0000}"/>
    <cellStyle name="Calculation 2 2 9 14 5" xfId="21443" xr:uid="{00000000-0005-0000-0000-0000F21E0000}"/>
    <cellStyle name="Calculation 2 2 9 14 6" xfId="55154" xr:uid="{00000000-0005-0000-0000-0000F31E0000}"/>
    <cellStyle name="Calculation 2 2 9 15" xfId="3999" xr:uid="{00000000-0005-0000-0000-0000F41E0000}"/>
    <cellStyle name="Calculation 2 2 9 15 2" xfId="8251" xr:uid="{00000000-0005-0000-0000-0000F51E0000}"/>
    <cellStyle name="Calculation 2 2 9 15 3" xfId="12500" xr:uid="{00000000-0005-0000-0000-0000F61E0000}"/>
    <cellStyle name="Calculation 2 2 9 15 4" xfId="16749" xr:uid="{00000000-0005-0000-0000-0000F71E0000}"/>
    <cellStyle name="Calculation 2 2 9 15 5" xfId="23802" xr:uid="{00000000-0005-0000-0000-0000F81E0000}"/>
    <cellStyle name="Calculation 2 2 9 15 6" xfId="55303" xr:uid="{00000000-0005-0000-0000-0000F91E0000}"/>
    <cellStyle name="Calculation 2 2 9 16" xfId="4199" xr:uid="{00000000-0005-0000-0000-0000FA1E0000}"/>
    <cellStyle name="Calculation 2 2 9 16 2" xfId="8451" xr:uid="{00000000-0005-0000-0000-0000FB1E0000}"/>
    <cellStyle name="Calculation 2 2 9 16 3" xfId="12700" xr:uid="{00000000-0005-0000-0000-0000FC1E0000}"/>
    <cellStyle name="Calculation 2 2 9 16 4" xfId="16949" xr:uid="{00000000-0005-0000-0000-0000FD1E0000}"/>
    <cellStyle name="Calculation 2 2 9 16 5" xfId="24152" xr:uid="{00000000-0005-0000-0000-0000FE1E0000}"/>
    <cellStyle name="Calculation 2 2 9 16 6" xfId="55453" xr:uid="{00000000-0005-0000-0000-0000FF1E0000}"/>
    <cellStyle name="Calculation 2 2 9 17" xfId="4350" xr:uid="{00000000-0005-0000-0000-0000001F0000}"/>
    <cellStyle name="Calculation 2 2 9 17 2" xfId="8602" xr:uid="{00000000-0005-0000-0000-0000011F0000}"/>
    <cellStyle name="Calculation 2 2 9 17 3" xfId="12851" xr:uid="{00000000-0005-0000-0000-0000021F0000}"/>
    <cellStyle name="Calculation 2 2 9 17 4" xfId="17100" xr:uid="{00000000-0005-0000-0000-0000031F0000}"/>
    <cellStyle name="Calculation 2 2 9 17 5" xfId="24498" xr:uid="{00000000-0005-0000-0000-0000041F0000}"/>
    <cellStyle name="Calculation 2 2 9 17 6" xfId="55602" xr:uid="{00000000-0005-0000-0000-0000051F0000}"/>
    <cellStyle name="Calculation 2 2 9 18" xfId="4453" xr:uid="{00000000-0005-0000-0000-0000061F0000}"/>
    <cellStyle name="Calculation 2 2 9 18 2" xfId="8705" xr:uid="{00000000-0005-0000-0000-0000071F0000}"/>
    <cellStyle name="Calculation 2 2 9 18 3" xfId="12954" xr:uid="{00000000-0005-0000-0000-0000081F0000}"/>
    <cellStyle name="Calculation 2 2 9 18 4" xfId="17203" xr:uid="{00000000-0005-0000-0000-0000091F0000}"/>
    <cellStyle name="Calculation 2 2 9 18 5" xfId="21348" xr:uid="{00000000-0005-0000-0000-00000A1F0000}"/>
    <cellStyle name="Calculation 2 2 9 18 6" xfId="55824" xr:uid="{00000000-0005-0000-0000-00000B1F0000}"/>
    <cellStyle name="Calculation 2 2 9 19" xfId="4567" xr:uid="{00000000-0005-0000-0000-00000C1F0000}"/>
    <cellStyle name="Calculation 2 2 9 19 2" xfId="8819" xr:uid="{00000000-0005-0000-0000-00000D1F0000}"/>
    <cellStyle name="Calculation 2 2 9 19 3" xfId="13068" xr:uid="{00000000-0005-0000-0000-00000E1F0000}"/>
    <cellStyle name="Calculation 2 2 9 19 4" xfId="17317" xr:uid="{00000000-0005-0000-0000-00000F1F0000}"/>
    <cellStyle name="Calculation 2 2 9 19 5" xfId="24116" xr:uid="{00000000-0005-0000-0000-0000101F0000}"/>
    <cellStyle name="Calculation 2 2 9 19 6" xfId="55976" xr:uid="{00000000-0005-0000-0000-0000111F0000}"/>
    <cellStyle name="Calculation 2 2 9 2" xfId="346" xr:uid="{00000000-0005-0000-0000-0000121F0000}"/>
    <cellStyle name="Calculation 2 2 9 2 2" xfId="2047" xr:uid="{00000000-0005-0000-0000-0000131F0000}"/>
    <cellStyle name="Calculation 2 2 9 2 2 2" xfId="30032" xr:uid="{00000000-0005-0000-0000-0000141F0000}"/>
    <cellStyle name="Calculation 2 2 9 2 3" xfId="6299" xr:uid="{00000000-0005-0000-0000-0000151F0000}"/>
    <cellStyle name="Calculation 2 2 9 2 4" xfId="10548" xr:uid="{00000000-0005-0000-0000-0000161F0000}"/>
    <cellStyle name="Calculation 2 2 9 2 5" xfId="14797" xr:uid="{00000000-0005-0000-0000-0000171F0000}"/>
    <cellStyle name="Calculation 2 2 9 2 6" xfId="19179" xr:uid="{00000000-0005-0000-0000-0000181F0000}"/>
    <cellStyle name="Calculation 2 2 9 2 7" xfId="53496" xr:uid="{00000000-0005-0000-0000-0000191F0000}"/>
    <cellStyle name="Calculation 2 2 9 20" xfId="4722" xr:uid="{00000000-0005-0000-0000-00001A1F0000}"/>
    <cellStyle name="Calculation 2 2 9 20 2" xfId="8974" xr:uid="{00000000-0005-0000-0000-00001B1F0000}"/>
    <cellStyle name="Calculation 2 2 9 20 3" xfId="13223" xr:uid="{00000000-0005-0000-0000-00001C1F0000}"/>
    <cellStyle name="Calculation 2 2 9 20 4" xfId="17472" xr:uid="{00000000-0005-0000-0000-00001D1F0000}"/>
    <cellStyle name="Calculation 2 2 9 20 5" xfId="25459" xr:uid="{00000000-0005-0000-0000-00001E1F0000}"/>
    <cellStyle name="Calculation 2 2 9 20 6" xfId="56128" xr:uid="{00000000-0005-0000-0000-00001F1F0000}"/>
    <cellStyle name="Calculation 2 2 9 21" xfId="4872" xr:uid="{00000000-0005-0000-0000-0000201F0000}"/>
    <cellStyle name="Calculation 2 2 9 21 2" xfId="9124" xr:uid="{00000000-0005-0000-0000-0000211F0000}"/>
    <cellStyle name="Calculation 2 2 9 21 3" xfId="13373" xr:uid="{00000000-0005-0000-0000-0000221F0000}"/>
    <cellStyle name="Calculation 2 2 9 21 4" xfId="17622" xr:uid="{00000000-0005-0000-0000-0000231F0000}"/>
    <cellStyle name="Calculation 2 2 9 21 5" xfId="25805" xr:uid="{00000000-0005-0000-0000-0000241F0000}"/>
    <cellStyle name="Calculation 2 2 9 21 6" xfId="56277" xr:uid="{00000000-0005-0000-0000-0000251F0000}"/>
    <cellStyle name="Calculation 2 2 9 22" xfId="5064" xr:uid="{00000000-0005-0000-0000-0000261F0000}"/>
    <cellStyle name="Calculation 2 2 9 22 2" xfId="9316" xr:uid="{00000000-0005-0000-0000-0000271F0000}"/>
    <cellStyle name="Calculation 2 2 9 22 3" xfId="13565" xr:uid="{00000000-0005-0000-0000-0000281F0000}"/>
    <cellStyle name="Calculation 2 2 9 22 4" xfId="17814" xr:uid="{00000000-0005-0000-0000-0000291F0000}"/>
    <cellStyle name="Calculation 2 2 9 22 5" xfId="26151" xr:uid="{00000000-0005-0000-0000-00002A1F0000}"/>
    <cellStyle name="Calculation 2 2 9 22 6" xfId="56433" xr:uid="{00000000-0005-0000-0000-00002B1F0000}"/>
    <cellStyle name="Calculation 2 2 9 23" xfId="5174" xr:uid="{00000000-0005-0000-0000-00002C1F0000}"/>
    <cellStyle name="Calculation 2 2 9 23 2" xfId="9426" xr:uid="{00000000-0005-0000-0000-00002D1F0000}"/>
    <cellStyle name="Calculation 2 2 9 23 3" xfId="13675" xr:uid="{00000000-0005-0000-0000-00002E1F0000}"/>
    <cellStyle name="Calculation 2 2 9 23 4" xfId="17924" xr:uid="{00000000-0005-0000-0000-00002F1F0000}"/>
    <cellStyle name="Calculation 2 2 9 23 5" xfId="26497" xr:uid="{00000000-0005-0000-0000-0000301F0000}"/>
    <cellStyle name="Calculation 2 2 9 23 6" xfId="56684" xr:uid="{00000000-0005-0000-0000-0000311F0000}"/>
    <cellStyle name="Calculation 2 2 9 24" xfId="5286" xr:uid="{00000000-0005-0000-0000-0000321F0000}"/>
    <cellStyle name="Calculation 2 2 9 24 2" xfId="9538" xr:uid="{00000000-0005-0000-0000-0000331F0000}"/>
    <cellStyle name="Calculation 2 2 9 24 3" xfId="13787" xr:uid="{00000000-0005-0000-0000-0000341F0000}"/>
    <cellStyle name="Calculation 2 2 9 24 4" xfId="18036" xr:uid="{00000000-0005-0000-0000-0000351F0000}"/>
    <cellStyle name="Calculation 2 2 9 24 5" xfId="25434" xr:uid="{00000000-0005-0000-0000-0000361F0000}"/>
    <cellStyle name="Calculation 2 2 9 24 6" xfId="56843" xr:uid="{00000000-0005-0000-0000-0000371F0000}"/>
    <cellStyle name="Calculation 2 2 9 25" xfId="5437" xr:uid="{00000000-0005-0000-0000-0000381F0000}"/>
    <cellStyle name="Calculation 2 2 9 25 2" xfId="9689" xr:uid="{00000000-0005-0000-0000-0000391F0000}"/>
    <cellStyle name="Calculation 2 2 9 25 3" xfId="13938" xr:uid="{00000000-0005-0000-0000-00003A1F0000}"/>
    <cellStyle name="Calculation 2 2 9 25 4" xfId="18187" xr:uid="{00000000-0005-0000-0000-00003B1F0000}"/>
    <cellStyle name="Calculation 2 2 9 25 5" xfId="26651" xr:uid="{00000000-0005-0000-0000-00003C1F0000}"/>
    <cellStyle name="Calculation 2 2 9 25 6" xfId="56993" xr:uid="{00000000-0005-0000-0000-00003D1F0000}"/>
    <cellStyle name="Calculation 2 2 9 26" xfId="5592" xr:uid="{00000000-0005-0000-0000-00003E1F0000}"/>
    <cellStyle name="Calculation 2 2 9 26 2" xfId="9844" xr:uid="{00000000-0005-0000-0000-00003F1F0000}"/>
    <cellStyle name="Calculation 2 2 9 26 3" xfId="14093" xr:uid="{00000000-0005-0000-0000-0000401F0000}"/>
    <cellStyle name="Calculation 2 2 9 26 4" xfId="18342" xr:uid="{00000000-0005-0000-0000-0000411F0000}"/>
    <cellStyle name="Calculation 2 2 9 26 5" xfId="27204" xr:uid="{00000000-0005-0000-0000-0000421F0000}"/>
    <cellStyle name="Calculation 2 2 9 26 6" xfId="55767" xr:uid="{00000000-0005-0000-0000-0000431F0000}"/>
    <cellStyle name="Calculation 2 2 9 27" xfId="1492" xr:uid="{00000000-0005-0000-0000-0000441F0000}"/>
    <cellStyle name="Calculation 2 2 9 27 2" xfId="27547" xr:uid="{00000000-0005-0000-0000-0000451F0000}"/>
    <cellStyle name="Calculation 2 2 9 27 3" xfId="57261" xr:uid="{00000000-0005-0000-0000-0000461F0000}"/>
    <cellStyle name="Calculation 2 2 9 28" xfId="5744" xr:uid="{00000000-0005-0000-0000-0000471F0000}"/>
    <cellStyle name="Calculation 2 2 9 28 2" xfId="27888" xr:uid="{00000000-0005-0000-0000-0000481F0000}"/>
    <cellStyle name="Calculation 2 2 9 28 3" xfId="57410" xr:uid="{00000000-0005-0000-0000-0000491F0000}"/>
    <cellStyle name="Calculation 2 2 9 29" xfId="9993" xr:uid="{00000000-0005-0000-0000-00004A1F0000}"/>
    <cellStyle name="Calculation 2 2 9 29 2" xfId="28229" xr:uid="{00000000-0005-0000-0000-00004B1F0000}"/>
    <cellStyle name="Calculation 2 2 9 29 3" xfId="57560" xr:uid="{00000000-0005-0000-0000-00004C1F0000}"/>
    <cellStyle name="Calculation 2 2 9 3" xfId="2199" xr:uid="{00000000-0005-0000-0000-00004D1F0000}"/>
    <cellStyle name="Calculation 2 2 9 3 2" xfId="6451" xr:uid="{00000000-0005-0000-0000-00004E1F0000}"/>
    <cellStyle name="Calculation 2 2 9 3 3" xfId="10700" xr:uid="{00000000-0005-0000-0000-00004F1F0000}"/>
    <cellStyle name="Calculation 2 2 9 3 4" xfId="14949" xr:uid="{00000000-0005-0000-0000-0000501F0000}"/>
    <cellStyle name="Calculation 2 2 9 3 5" xfId="18820" xr:uid="{00000000-0005-0000-0000-0000511F0000}"/>
    <cellStyle name="Calculation 2 2 9 3 6" xfId="53645" xr:uid="{00000000-0005-0000-0000-0000521F0000}"/>
    <cellStyle name="Calculation 2 2 9 30" xfId="14243" xr:uid="{00000000-0005-0000-0000-0000531F0000}"/>
    <cellStyle name="Calculation 2 2 9 30 2" xfId="28570" xr:uid="{00000000-0005-0000-0000-0000541F0000}"/>
    <cellStyle name="Calculation 2 2 9 31" xfId="18602" xr:uid="{00000000-0005-0000-0000-0000551F0000}"/>
    <cellStyle name="Calculation 2 2 9 31 2" xfId="28911" xr:uid="{00000000-0005-0000-0000-0000561F0000}"/>
    <cellStyle name="Calculation 2 2 9 32" xfId="29580" xr:uid="{00000000-0005-0000-0000-0000571F0000}"/>
    <cellStyle name="Calculation 2 2 9 33" xfId="31327" xr:uid="{00000000-0005-0000-0000-0000581F0000}"/>
    <cellStyle name="Calculation 2 2 9 34" xfId="31409" xr:uid="{00000000-0005-0000-0000-0000591F0000}"/>
    <cellStyle name="Calculation 2 2 9 35" xfId="31749" xr:uid="{00000000-0005-0000-0000-00005A1F0000}"/>
    <cellStyle name="Calculation 2 2 9 36" xfId="31307" xr:uid="{00000000-0005-0000-0000-00005B1F0000}"/>
    <cellStyle name="Calculation 2 2 9 37" xfId="32312" xr:uid="{00000000-0005-0000-0000-00005C1F0000}"/>
    <cellStyle name="Calculation 2 2 9 38" xfId="32653" xr:uid="{00000000-0005-0000-0000-00005D1F0000}"/>
    <cellStyle name="Calculation 2 2 9 39" xfId="33470" xr:uid="{00000000-0005-0000-0000-00005E1F0000}"/>
    <cellStyle name="Calculation 2 2 9 4" xfId="2349" xr:uid="{00000000-0005-0000-0000-00005F1F0000}"/>
    <cellStyle name="Calculation 2 2 9 4 2" xfId="6601" xr:uid="{00000000-0005-0000-0000-0000601F0000}"/>
    <cellStyle name="Calculation 2 2 9 4 3" xfId="10850" xr:uid="{00000000-0005-0000-0000-0000611F0000}"/>
    <cellStyle name="Calculation 2 2 9 4 4" xfId="15099" xr:uid="{00000000-0005-0000-0000-0000621F0000}"/>
    <cellStyle name="Calculation 2 2 9 4 5" xfId="19967" xr:uid="{00000000-0005-0000-0000-0000631F0000}"/>
    <cellStyle name="Calculation 2 2 9 4 6" xfId="53767" xr:uid="{00000000-0005-0000-0000-0000641F0000}"/>
    <cellStyle name="Calculation 2 2 9 40" xfId="33563" xr:uid="{00000000-0005-0000-0000-0000651F0000}"/>
    <cellStyle name="Calculation 2 2 9 41" xfId="33333" xr:uid="{00000000-0005-0000-0000-0000661F0000}"/>
    <cellStyle name="Calculation 2 2 9 42" xfId="34356" xr:uid="{00000000-0005-0000-0000-0000671F0000}"/>
    <cellStyle name="Calculation 2 2 9 43" xfId="34702" xr:uid="{00000000-0005-0000-0000-0000681F0000}"/>
    <cellStyle name="Calculation 2 2 9 44" xfId="35048" xr:uid="{00000000-0005-0000-0000-0000691F0000}"/>
    <cellStyle name="Calculation 2 2 9 45" xfId="35395" xr:uid="{00000000-0005-0000-0000-00006A1F0000}"/>
    <cellStyle name="Calculation 2 2 9 46" xfId="35742" xr:uid="{00000000-0005-0000-0000-00006B1F0000}"/>
    <cellStyle name="Calculation 2 2 9 47" xfId="36088" xr:uid="{00000000-0005-0000-0000-00006C1F0000}"/>
    <cellStyle name="Calculation 2 2 9 48" xfId="36434" xr:uid="{00000000-0005-0000-0000-00006D1F0000}"/>
    <cellStyle name="Calculation 2 2 9 49" xfId="36780" xr:uid="{00000000-0005-0000-0000-00006E1F0000}"/>
    <cellStyle name="Calculation 2 2 9 5" xfId="2498" xr:uid="{00000000-0005-0000-0000-00006F1F0000}"/>
    <cellStyle name="Calculation 2 2 9 5 2" xfId="6750" xr:uid="{00000000-0005-0000-0000-0000701F0000}"/>
    <cellStyle name="Calculation 2 2 9 5 3" xfId="10999" xr:uid="{00000000-0005-0000-0000-0000711F0000}"/>
    <cellStyle name="Calculation 2 2 9 5 4" xfId="15248" xr:uid="{00000000-0005-0000-0000-0000721F0000}"/>
    <cellStyle name="Calculation 2 2 9 5 5" xfId="20313" xr:uid="{00000000-0005-0000-0000-0000731F0000}"/>
    <cellStyle name="Calculation 2 2 9 5 6" xfId="53873" xr:uid="{00000000-0005-0000-0000-0000741F0000}"/>
    <cellStyle name="Calculation 2 2 9 50" xfId="37126" xr:uid="{00000000-0005-0000-0000-0000751F0000}"/>
    <cellStyle name="Calculation 2 2 9 51" xfId="37472" xr:uid="{00000000-0005-0000-0000-0000761F0000}"/>
    <cellStyle name="Calculation 2 2 9 52" xfId="34286" xr:uid="{00000000-0005-0000-0000-0000771F0000}"/>
    <cellStyle name="Calculation 2 2 9 53" xfId="38094" xr:uid="{00000000-0005-0000-0000-0000781F0000}"/>
    <cellStyle name="Calculation 2 2 9 54" xfId="38440" xr:uid="{00000000-0005-0000-0000-0000791F0000}"/>
    <cellStyle name="Calculation 2 2 9 55" xfId="38786" xr:uid="{00000000-0005-0000-0000-00007A1F0000}"/>
    <cellStyle name="Calculation 2 2 9 56" xfId="39132" xr:uid="{00000000-0005-0000-0000-00007B1F0000}"/>
    <cellStyle name="Calculation 2 2 9 57" xfId="33401" xr:uid="{00000000-0005-0000-0000-00007C1F0000}"/>
    <cellStyle name="Calculation 2 2 9 58" xfId="39701" xr:uid="{00000000-0005-0000-0000-00007D1F0000}"/>
    <cellStyle name="Calculation 2 2 9 59" xfId="39960" xr:uid="{00000000-0005-0000-0000-00007E1F0000}"/>
    <cellStyle name="Calculation 2 2 9 6" xfId="2648" xr:uid="{00000000-0005-0000-0000-00007F1F0000}"/>
    <cellStyle name="Calculation 2 2 9 6 2" xfId="6900" xr:uid="{00000000-0005-0000-0000-0000801F0000}"/>
    <cellStyle name="Calculation 2 2 9 6 3" xfId="11149" xr:uid="{00000000-0005-0000-0000-0000811F0000}"/>
    <cellStyle name="Calculation 2 2 9 6 4" xfId="15398" xr:uid="{00000000-0005-0000-0000-0000821F0000}"/>
    <cellStyle name="Calculation 2 2 9 6 5" xfId="20859" xr:uid="{00000000-0005-0000-0000-0000831F0000}"/>
    <cellStyle name="Calculation 2 2 9 6 6" xfId="54023" xr:uid="{00000000-0005-0000-0000-0000841F0000}"/>
    <cellStyle name="Calculation 2 2 9 60" xfId="40301" xr:uid="{00000000-0005-0000-0000-0000851F0000}"/>
    <cellStyle name="Calculation 2 2 9 61" xfId="41050" xr:uid="{00000000-0005-0000-0000-0000861F0000}"/>
    <cellStyle name="Calculation 2 2 9 62" xfId="41297" xr:uid="{00000000-0005-0000-0000-0000871F0000}"/>
    <cellStyle name="Calculation 2 2 9 63" xfId="41660" xr:uid="{00000000-0005-0000-0000-0000881F0000}"/>
    <cellStyle name="Calculation 2 2 9 64" xfId="41868" xr:uid="{00000000-0005-0000-0000-0000891F0000}"/>
    <cellStyle name="Calculation 2 2 9 65" xfId="42214" xr:uid="{00000000-0005-0000-0000-00008A1F0000}"/>
    <cellStyle name="Calculation 2 2 9 66" xfId="41725" xr:uid="{00000000-0005-0000-0000-00008B1F0000}"/>
    <cellStyle name="Calculation 2 2 9 67" xfId="42795" xr:uid="{00000000-0005-0000-0000-00008C1F0000}"/>
    <cellStyle name="Calculation 2 2 9 68" xfId="43136" xr:uid="{00000000-0005-0000-0000-00008D1F0000}"/>
    <cellStyle name="Calculation 2 2 9 69" xfId="43477" xr:uid="{00000000-0005-0000-0000-00008E1F0000}"/>
    <cellStyle name="Calculation 2 2 9 7" xfId="2803" xr:uid="{00000000-0005-0000-0000-00008F1F0000}"/>
    <cellStyle name="Calculation 2 2 9 7 2" xfId="7055" xr:uid="{00000000-0005-0000-0000-0000901F0000}"/>
    <cellStyle name="Calculation 2 2 9 7 3" xfId="11304" xr:uid="{00000000-0005-0000-0000-0000911F0000}"/>
    <cellStyle name="Calculation 2 2 9 7 4" xfId="15553" xr:uid="{00000000-0005-0000-0000-0000921F0000}"/>
    <cellStyle name="Calculation 2 2 9 7 5" xfId="21006" xr:uid="{00000000-0005-0000-0000-0000931F0000}"/>
    <cellStyle name="Calculation 2 2 9 7 6" xfId="53286" xr:uid="{00000000-0005-0000-0000-0000941F0000}"/>
    <cellStyle name="Calculation 2 2 9 70" xfId="44008" xr:uid="{00000000-0005-0000-0000-0000951F0000}"/>
    <cellStyle name="Calculation 2 2 9 71" xfId="44482" xr:uid="{00000000-0005-0000-0000-0000961F0000}"/>
    <cellStyle name="Calculation 2 2 9 72" xfId="44676" xr:uid="{00000000-0005-0000-0000-0000971F0000}"/>
    <cellStyle name="Calculation 2 2 9 73" xfId="45287" xr:uid="{00000000-0005-0000-0000-0000981F0000}"/>
    <cellStyle name="Calculation 2 2 9 74" xfId="45871" xr:uid="{00000000-0005-0000-0000-0000991F0000}"/>
    <cellStyle name="Calculation 2 2 9 75" xfId="46055" xr:uid="{00000000-0005-0000-0000-00009A1F0000}"/>
    <cellStyle name="Calculation 2 2 9 76" xfId="45793" xr:uid="{00000000-0005-0000-0000-00009B1F0000}"/>
    <cellStyle name="Calculation 2 2 9 77" xfId="46878" xr:uid="{00000000-0005-0000-0000-00009C1F0000}"/>
    <cellStyle name="Calculation 2 2 9 78" xfId="47223" xr:uid="{00000000-0005-0000-0000-00009D1F0000}"/>
    <cellStyle name="Calculation 2 2 9 79" xfId="45733" xr:uid="{00000000-0005-0000-0000-00009E1F0000}"/>
    <cellStyle name="Calculation 2 2 9 8" xfId="2953" xr:uid="{00000000-0005-0000-0000-00009F1F0000}"/>
    <cellStyle name="Calculation 2 2 9 8 2" xfId="7205" xr:uid="{00000000-0005-0000-0000-0000A01F0000}"/>
    <cellStyle name="Calculation 2 2 9 8 3" xfId="11454" xr:uid="{00000000-0005-0000-0000-0000A11F0000}"/>
    <cellStyle name="Calculation 2 2 9 8 4" xfId="15703" xr:uid="{00000000-0005-0000-0000-0000A21F0000}"/>
    <cellStyle name="Calculation 2 2 9 8 5" xfId="19759" xr:uid="{00000000-0005-0000-0000-0000A31F0000}"/>
    <cellStyle name="Calculation 2 2 9 8 6" xfId="54244" xr:uid="{00000000-0005-0000-0000-0000A41F0000}"/>
    <cellStyle name="Calculation 2 2 9 80" xfId="47984" xr:uid="{00000000-0005-0000-0000-0000A51F0000}"/>
    <cellStyle name="Calculation 2 2 9 81" xfId="48259" xr:uid="{00000000-0005-0000-0000-0000A61F0000}"/>
    <cellStyle name="Calculation 2 2 9 82" xfId="48837" xr:uid="{00000000-0005-0000-0000-0000A71F0000}"/>
    <cellStyle name="Calculation 2 2 9 83" xfId="49516" xr:uid="{00000000-0005-0000-0000-0000A81F0000}"/>
    <cellStyle name="Calculation 2 2 9 84" xfId="49274" xr:uid="{00000000-0005-0000-0000-0000A91F0000}"/>
    <cellStyle name="Calculation 2 2 9 85" xfId="49900" xr:uid="{00000000-0005-0000-0000-0000AA1F0000}"/>
    <cellStyle name="Calculation 2 2 9 86" xfId="50050" xr:uid="{00000000-0005-0000-0000-0000AB1F0000}"/>
    <cellStyle name="Calculation 2 2 9 87" xfId="50199" xr:uid="{00000000-0005-0000-0000-0000AC1F0000}"/>
    <cellStyle name="Calculation 2 2 9 88" xfId="50349" xr:uid="{00000000-0005-0000-0000-0000AD1F0000}"/>
    <cellStyle name="Calculation 2 2 9 89" xfId="50498" xr:uid="{00000000-0005-0000-0000-0000AE1F0000}"/>
    <cellStyle name="Calculation 2 2 9 9" xfId="3103" xr:uid="{00000000-0005-0000-0000-0000AF1F0000}"/>
    <cellStyle name="Calculation 2 2 9 9 2" xfId="7355" xr:uid="{00000000-0005-0000-0000-0000B01F0000}"/>
    <cellStyle name="Calculation 2 2 9 9 3" xfId="11604" xr:uid="{00000000-0005-0000-0000-0000B11F0000}"/>
    <cellStyle name="Calculation 2 2 9 9 4" xfId="15853" xr:uid="{00000000-0005-0000-0000-0000B21F0000}"/>
    <cellStyle name="Calculation 2 2 9 9 5" xfId="21931" xr:uid="{00000000-0005-0000-0000-0000B31F0000}"/>
    <cellStyle name="Calculation 2 2 9 9 6" xfId="54394" xr:uid="{00000000-0005-0000-0000-0000B41F0000}"/>
    <cellStyle name="Calculation 2 2 9 90" xfId="50647" xr:uid="{00000000-0005-0000-0000-0000B51F0000}"/>
    <cellStyle name="Calculation 2 2 9 91" xfId="50797" xr:uid="{00000000-0005-0000-0000-0000B61F0000}"/>
    <cellStyle name="Calculation 2 2 9 92" xfId="50946" xr:uid="{00000000-0005-0000-0000-0000B71F0000}"/>
    <cellStyle name="Calculation 2 2 9 93" xfId="51111" xr:uid="{00000000-0005-0000-0000-0000B81F0000}"/>
    <cellStyle name="Calculation 2 2 9 94" xfId="51267" xr:uid="{00000000-0005-0000-0000-0000B91F0000}"/>
    <cellStyle name="Calculation 2 2 9 95" xfId="51417" xr:uid="{00000000-0005-0000-0000-0000BA1F0000}"/>
    <cellStyle name="Calculation 2 2 9 96" xfId="51567" xr:uid="{00000000-0005-0000-0000-0000BB1F0000}"/>
    <cellStyle name="Calculation 2 2 9 97" xfId="51717" xr:uid="{00000000-0005-0000-0000-0000BC1F0000}"/>
    <cellStyle name="Calculation 2 2 9 98" xfId="51872" xr:uid="{00000000-0005-0000-0000-0000BD1F0000}"/>
    <cellStyle name="Calculation 2 2 9 99" xfId="52027" xr:uid="{00000000-0005-0000-0000-0000BE1F0000}"/>
    <cellStyle name="Calculation 2 2 90" xfId="30554" xr:uid="{00000000-0005-0000-0000-0000BF1F0000}"/>
    <cellStyle name="Calculation 2 2 91" xfId="30547" xr:uid="{00000000-0005-0000-0000-0000C01F0000}"/>
    <cellStyle name="Calculation 2 2 92" xfId="30875" xr:uid="{00000000-0005-0000-0000-0000C11F0000}"/>
    <cellStyle name="Calculation 2 2 93" xfId="30881" xr:uid="{00000000-0005-0000-0000-0000C21F0000}"/>
    <cellStyle name="Calculation 2 2 94" xfId="30888" xr:uid="{00000000-0005-0000-0000-0000C31F0000}"/>
    <cellStyle name="Calculation 2 2 95" xfId="30806" xr:uid="{00000000-0005-0000-0000-0000C41F0000}"/>
    <cellStyle name="Calculation 2 2 96" xfId="30899" xr:uid="{00000000-0005-0000-0000-0000C51F0000}"/>
    <cellStyle name="Calculation 2 2 97" xfId="30787" xr:uid="{00000000-0005-0000-0000-0000C61F0000}"/>
    <cellStyle name="Calculation 2 2 98" xfId="30907" xr:uid="{00000000-0005-0000-0000-0000C71F0000}"/>
    <cellStyle name="Calculation 2 2 99" xfId="30789" xr:uid="{00000000-0005-0000-0000-0000C81F0000}"/>
    <cellStyle name="Calculation 2 20" xfId="347" xr:uid="{00000000-0005-0000-0000-0000C91F0000}"/>
    <cellStyle name="Calculation 2 20 2" xfId="348" xr:uid="{00000000-0005-0000-0000-0000CA1F0000}"/>
    <cellStyle name="Calculation 2 20 2 2" xfId="30065" xr:uid="{00000000-0005-0000-0000-0000CB1F0000}"/>
    <cellStyle name="Calculation 2 20 3" xfId="29699" xr:uid="{00000000-0005-0000-0000-0000CC1F0000}"/>
    <cellStyle name="Calculation 2 20 4" xfId="21772" xr:uid="{00000000-0005-0000-0000-0000CD1F0000}"/>
    <cellStyle name="Calculation 2 21" xfId="349" xr:uid="{00000000-0005-0000-0000-0000CE1F0000}"/>
    <cellStyle name="Calculation 2 21 2" xfId="350" xr:uid="{00000000-0005-0000-0000-0000CF1F0000}"/>
    <cellStyle name="Calculation 2 21 2 2" xfId="30128" xr:uid="{00000000-0005-0000-0000-0000D01F0000}"/>
    <cellStyle name="Calculation 2 21 3" xfId="29686" xr:uid="{00000000-0005-0000-0000-0000D11F0000}"/>
    <cellStyle name="Calculation 2 21 4" xfId="21977" xr:uid="{00000000-0005-0000-0000-0000D21F0000}"/>
    <cellStyle name="Calculation 2 22" xfId="351" xr:uid="{00000000-0005-0000-0000-0000D31F0000}"/>
    <cellStyle name="Calculation 2 22 2" xfId="352" xr:uid="{00000000-0005-0000-0000-0000D41F0000}"/>
    <cellStyle name="Calculation 2 22 2 2" xfId="30155" xr:uid="{00000000-0005-0000-0000-0000D51F0000}"/>
    <cellStyle name="Calculation 2 22 3" xfId="29726" xr:uid="{00000000-0005-0000-0000-0000D61F0000}"/>
    <cellStyle name="Calculation 2 22 4" xfId="21452" xr:uid="{00000000-0005-0000-0000-0000D71F0000}"/>
    <cellStyle name="Calculation 2 23" xfId="353" xr:uid="{00000000-0005-0000-0000-0000D81F0000}"/>
    <cellStyle name="Calculation 2 23 2" xfId="354" xr:uid="{00000000-0005-0000-0000-0000D91F0000}"/>
    <cellStyle name="Calculation 2 23 2 2" xfId="30070" xr:uid="{00000000-0005-0000-0000-0000DA1F0000}"/>
    <cellStyle name="Calculation 2 23 3" xfId="29479" xr:uid="{00000000-0005-0000-0000-0000DB1F0000}"/>
    <cellStyle name="Calculation 2 23 4" xfId="21777" xr:uid="{00000000-0005-0000-0000-0000DC1F0000}"/>
    <cellStyle name="Calculation 2 24" xfId="355" xr:uid="{00000000-0005-0000-0000-0000DD1F0000}"/>
    <cellStyle name="Calculation 2 24 2" xfId="356" xr:uid="{00000000-0005-0000-0000-0000DE1F0000}"/>
    <cellStyle name="Calculation 2 24 2 2" xfId="30086" xr:uid="{00000000-0005-0000-0000-0000DF1F0000}"/>
    <cellStyle name="Calculation 2 24 3" xfId="29535" xr:uid="{00000000-0005-0000-0000-0000E01F0000}"/>
    <cellStyle name="Calculation 2 24 4" xfId="21824" xr:uid="{00000000-0005-0000-0000-0000E11F0000}"/>
    <cellStyle name="Calculation 2 25" xfId="357" xr:uid="{00000000-0005-0000-0000-0000E21F0000}"/>
    <cellStyle name="Calculation 2 25 2" xfId="358" xr:uid="{00000000-0005-0000-0000-0000E31F0000}"/>
    <cellStyle name="Calculation 2 25 2 2" xfId="30166" xr:uid="{00000000-0005-0000-0000-0000E41F0000}"/>
    <cellStyle name="Calculation 2 25 3" xfId="29720" xr:uid="{00000000-0005-0000-0000-0000E51F0000}"/>
    <cellStyle name="Calculation 2 25 4" xfId="21912" xr:uid="{00000000-0005-0000-0000-0000E61F0000}"/>
    <cellStyle name="Calculation 2 26" xfId="359" xr:uid="{00000000-0005-0000-0000-0000E71F0000}"/>
    <cellStyle name="Calculation 2 26 2" xfId="360" xr:uid="{00000000-0005-0000-0000-0000E81F0000}"/>
    <cellStyle name="Calculation 2 26 2 2" xfId="30071" xr:uid="{00000000-0005-0000-0000-0000E91F0000}"/>
    <cellStyle name="Calculation 2 26 3" xfId="29282" xr:uid="{00000000-0005-0000-0000-0000EA1F0000}"/>
    <cellStyle name="Calculation 2 26 4" xfId="22456" xr:uid="{00000000-0005-0000-0000-0000EB1F0000}"/>
    <cellStyle name="Calculation 2 27" xfId="361" xr:uid="{00000000-0005-0000-0000-0000EC1F0000}"/>
    <cellStyle name="Calculation 2 27 2" xfId="362" xr:uid="{00000000-0005-0000-0000-0000ED1F0000}"/>
    <cellStyle name="Calculation 2 27 2 2" xfId="30192" xr:uid="{00000000-0005-0000-0000-0000EE1F0000}"/>
    <cellStyle name="Calculation 2 27 3" xfId="29646" xr:uid="{00000000-0005-0000-0000-0000EF1F0000}"/>
    <cellStyle name="Calculation 2 27 4" xfId="23151" xr:uid="{00000000-0005-0000-0000-0000F01F0000}"/>
    <cellStyle name="Calculation 2 28" xfId="363" xr:uid="{00000000-0005-0000-0000-0000F11F0000}"/>
    <cellStyle name="Calculation 2 28 2" xfId="364" xr:uid="{00000000-0005-0000-0000-0000F21F0000}"/>
    <cellStyle name="Calculation 2 28 2 2" xfId="30189" xr:uid="{00000000-0005-0000-0000-0000F31F0000}"/>
    <cellStyle name="Calculation 2 28 3" xfId="29298" xr:uid="{00000000-0005-0000-0000-0000F41F0000}"/>
    <cellStyle name="Calculation 2 28 4" xfId="25194" xr:uid="{00000000-0005-0000-0000-0000F51F0000}"/>
    <cellStyle name="Calculation 2 29" xfId="365" xr:uid="{00000000-0005-0000-0000-0000F61F0000}"/>
    <cellStyle name="Calculation 2 29 2" xfId="366" xr:uid="{00000000-0005-0000-0000-0000F71F0000}"/>
    <cellStyle name="Calculation 2 29 2 2" xfId="30220" xr:uid="{00000000-0005-0000-0000-0000F81F0000}"/>
    <cellStyle name="Calculation 2 29 3" xfId="29387" xr:uid="{00000000-0005-0000-0000-0000F91F0000}"/>
    <cellStyle name="Calculation 2 29 4" xfId="25396" xr:uid="{00000000-0005-0000-0000-0000FA1F0000}"/>
    <cellStyle name="Calculation 2 3" xfId="367" xr:uid="{00000000-0005-0000-0000-0000FB1F0000}"/>
    <cellStyle name="Calculation 2 3 10" xfId="1579" xr:uid="{00000000-0005-0000-0000-0000FC1F0000}"/>
    <cellStyle name="Calculation 2 3 10 2" xfId="5831" xr:uid="{00000000-0005-0000-0000-0000FD1F0000}"/>
    <cellStyle name="Calculation 2 3 10 3" xfId="10080" xr:uid="{00000000-0005-0000-0000-0000FE1F0000}"/>
    <cellStyle name="Calculation 2 3 10 4" xfId="14330" xr:uid="{00000000-0005-0000-0000-0000FF1F0000}"/>
    <cellStyle name="Calculation 2 3 10 5" xfId="20314" xr:uid="{00000000-0005-0000-0000-000000200000}"/>
    <cellStyle name="Calculation 2 3 10 6" xfId="54177" xr:uid="{00000000-0005-0000-0000-000001200000}"/>
    <cellStyle name="Calculation 2 3 100" xfId="51364" xr:uid="{00000000-0005-0000-0000-000002200000}"/>
    <cellStyle name="Calculation 2 3 101" xfId="51514" xr:uid="{00000000-0005-0000-0000-000003200000}"/>
    <cellStyle name="Calculation 2 3 102" xfId="51664" xr:uid="{00000000-0005-0000-0000-000004200000}"/>
    <cellStyle name="Calculation 2 3 103" xfId="51819" xr:uid="{00000000-0005-0000-0000-000005200000}"/>
    <cellStyle name="Calculation 2 3 104" xfId="51974" xr:uid="{00000000-0005-0000-0000-000006200000}"/>
    <cellStyle name="Calculation 2 3 105" xfId="52124" xr:uid="{00000000-0005-0000-0000-000007200000}"/>
    <cellStyle name="Calculation 2 3 106" xfId="52274" xr:uid="{00000000-0005-0000-0000-000008200000}"/>
    <cellStyle name="Calculation 2 3 107" xfId="52322" xr:uid="{00000000-0005-0000-0000-000009200000}"/>
    <cellStyle name="Calculation 2 3 108" xfId="52377" xr:uid="{00000000-0005-0000-0000-00000A200000}"/>
    <cellStyle name="Calculation 2 3 109" xfId="52527" xr:uid="{00000000-0005-0000-0000-00000B200000}"/>
    <cellStyle name="Calculation 2 3 11" xfId="1493" xr:uid="{00000000-0005-0000-0000-00000C200000}"/>
    <cellStyle name="Calculation 2 3 11 2" xfId="5745" xr:uid="{00000000-0005-0000-0000-00000D200000}"/>
    <cellStyle name="Calculation 2 3 11 3" xfId="9994" xr:uid="{00000000-0005-0000-0000-00000E200000}"/>
    <cellStyle name="Calculation 2 3 11 4" xfId="14244" xr:uid="{00000000-0005-0000-0000-00000F200000}"/>
    <cellStyle name="Calculation 2 3 11 5" xfId="20875" xr:uid="{00000000-0005-0000-0000-000010200000}"/>
    <cellStyle name="Calculation 2 3 11 6" xfId="53227" xr:uid="{00000000-0005-0000-0000-000011200000}"/>
    <cellStyle name="Calculation 2 3 110" xfId="52372" xr:uid="{00000000-0005-0000-0000-000012200000}"/>
    <cellStyle name="Calculation 2 3 111" xfId="52826" xr:uid="{00000000-0005-0000-0000-000013200000}"/>
    <cellStyle name="Calculation 2 3 112" xfId="18699" xr:uid="{00000000-0005-0000-0000-000014200000}"/>
    <cellStyle name="Calculation 2 3 113" xfId="53118" xr:uid="{00000000-0005-0000-0000-000015200000}"/>
    <cellStyle name="Calculation 2 3 12" xfId="1994" xr:uid="{00000000-0005-0000-0000-000016200000}"/>
    <cellStyle name="Calculation 2 3 12 2" xfId="6246" xr:uid="{00000000-0005-0000-0000-000017200000}"/>
    <cellStyle name="Calculation 2 3 12 3" xfId="10495" xr:uid="{00000000-0005-0000-0000-000018200000}"/>
    <cellStyle name="Calculation 2 3 12 4" xfId="14744" xr:uid="{00000000-0005-0000-0000-000019200000}"/>
    <cellStyle name="Calculation 2 3 12 5" xfId="21007" xr:uid="{00000000-0005-0000-0000-00001A200000}"/>
    <cellStyle name="Calculation 2 3 12 6" xfId="54491" xr:uid="{00000000-0005-0000-0000-00001B200000}"/>
    <cellStyle name="Calculation 2 3 13" xfId="2146" xr:uid="{00000000-0005-0000-0000-00001C200000}"/>
    <cellStyle name="Calculation 2 3 13 2" xfId="6398" xr:uid="{00000000-0005-0000-0000-00001D200000}"/>
    <cellStyle name="Calculation 2 3 13 3" xfId="10647" xr:uid="{00000000-0005-0000-0000-00001E200000}"/>
    <cellStyle name="Calculation 2 3 13 4" xfId="14896" xr:uid="{00000000-0005-0000-0000-00001F200000}"/>
    <cellStyle name="Calculation 2 3 13 5" xfId="20974" xr:uid="{00000000-0005-0000-0000-000020200000}"/>
    <cellStyle name="Calculation 2 3 13 6" xfId="54168" xr:uid="{00000000-0005-0000-0000-000021200000}"/>
    <cellStyle name="Calculation 2 3 14" xfId="1977" xr:uid="{00000000-0005-0000-0000-000022200000}"/>
    <cellStyle name="Calculation 2 3 14 2" xfId="6229" xr:uid="{00000000-0005-0000-0000-000023200000}"/>
    <cellStyle name="Calculation 2 3 14 3" xfId="10478" xr:uid="{00000000-0005-0000-0000-000024200000}"/>
    <cellStyle name="Calculation 2 3 14 4" xfId="14728" xr:uid="{00000000-0005-0000-0000-000025200000}"/>
    <cellStyle name="Calculation 2 3 14 5" xfId="21878" xr:uid="{00000000-0005-0000-0000-000026200000}"/>
    <cellStyle name="Calculation 2 3 14 6" xfId="54795" xr:uid="{00000000-0005-0000-0000-000027200000}"/>
    <cellStyle name="Calculation 2 3 15" xfId="1983" xr:uid="{00000000-0005-0000-0000-000028200000}"/>
    <cellStyle name="Calculation 2 3 15 2" xfId="6235" xr:uid="{00000000-0005-0000-0000-000029200000}"/>
    <cellStyle name="Calculation 2 3 15 3" xfId="10484" xr:uid="{00000000-0005-0000-0000-00002A200000}"/>
    <cellStyle name="Calculation 2 3 15 4" xfId="14734" xr:uid="{00000000-0005-0000-0000-00002B200000}"/>
    <cellStyle name="Calculation 2 3 15 5" xfId="22143" xr:uid="{00000000-0005-0000-0000-00002C200000}"/>
    <cellStyle name="Calculation 2 3 15 6" xfId="54950" xr:uid="{00000000-0005-0000-0000-00002D200000}"/>
    <cellStyle name="Calculation 2 3 16" xfId="2595" xr:uid="{00000000-0005-0000-0000-00002E200000}"/>
    <cellStyle name="Calculation 2 3 16 2" xfId="6847" xr:uid="{00000000-0005-0000-0000-00002F200000}"/>
    <cellStyle name="Calculation 2 3 16 3" xfId="11096" xr:uid="{00000000-0005-0000-0000-000030200000}"/>
    <cellStyle name="Calculation 2 3 16 4" xfId="15345" xr:uid="{00000000-0005-0000-0000-000031200000}"/>
    <cellStyle name="Calculation 2 3 16 5" xfId="22489" xr:uid="{00000000-0005-0000-0000-000032200000}"/>
    <cellStyle name="Calculation 2 3 16 6" xfId="55101" xr:uid="{00000000-0005-0000-0000-000033200000}"/>
    <cellStyle name="Calculation 2 3 17" xfId="2750" xr:uid="{00000000-0005-0000-0000-000034200000}"/>
    <cellStyle name="Calculation 2 3 17 2" xfId="7002" xr:uid="{00000000-0005-0000-0000-000035200000}"/>
    <cellStyle name="Calculation 2 3 17 3" xfId="11251" xr:uid="{00000000-0005-0000-0000-000036200000}"/>
    <cellStyle name="Calculation 2 3 17 4" xfId="15500" xr:uid="{00000000-0005-0000-0000-000037200000}"/>
    <cellStyle name="Calculation 2 3 17 5" xfId="22835" xr:uid="{00000000-0005-0000-0000-000038200000}"/>
    <cellStyle name="Calculation 2 3 17 6" xfId="54169" xr:uid="{00000000-0005-0000-0000-000039200000}"/>
    <cellStyle name="Calculation 2 3 18" xfId="2900" xr:uid="{00000000-0005-0000-0000-00003A200000}"/>
    <cellStyle name="Calculation 2 3 18 2" xfId="7152" xr:uid="{00000000-0005-0000-0000-00003B200000}"/>
    <cellStyle name="Calculation 2 3 18 3" xfId="11401" xr:uid="{00000000-0005-0000-0000-00003C200000}"/>
    <cellStyle name="Calculation 2 3 18 4" xfId="15650" xr:uid="{00000000-0005-0000-0000-00003D200000}"/>
    <cellStyle name="Calculation 2 3 18 5" xfId="23182" xr:uid="{00000000-0005-0000-0000-00003E200000}"/>
    <cellStyle name="Calculation 2 3 18 6" xfId="55400" xr:uid="{00000000-0005-0000-0000-00003F200000}"/>
    <cellStyle name="Calculation 2 3 19" xfId="2145" xr:uid="{00000000-0005-0000-0000-000040200000}"/>
    <cellStyle name="Calculation 2 3 19 2" xfId="6397" xr:uid="{00000000-0005-0000-0000-000041200000}"/>
    <cellStyle name="Calculation 2 3 19 3" xfId="10646" xr:uid="{00000000-0005-0000-0000-000042200000}"/>
    <cellStyle name="Calculation 2 3 19 4" xfId="14895" xr:uid="{00000000-0005-0000-0000-000043200000}"/>
    <cellStyle name="Calculation 2 3 19 5" xfId="23149" xr:uid="{00000000-0005-0000-0000-000044200000}"/>
    <cellStyle name="Calculation 2 3 19 6" xfId="53258" xr:uid="{00000000-0005-0000-0000-000045200000}"/>
    <cellStyle name="Calculation 2 3 2" xfId="368" xr:uid="{00000000-0005-0000-0000-000046200000}"/>
    <cellStyle name="Calculation 2 3 2 10" xfId="3253" xr:uid="{00000000-0005-0000-0000-000047200000}"/>
    <cellStyle name="Calculation 2 3 2 10 2" xfId="7505" xr:uid="{00000000-0005-0000-0000-000048200000}"/>
    <cellStyle name="Calculation 2 3 2 10 3" xfId="11754" xr:uid="{00000000-0005-0000-0000-000049200000}"/>
    <cellStyle name="Calculation 2 3 2 10 4" xfId="16003" xr:uid="{00000000-0005-0000-0000-00004A200000}"/>
    <cellStyle name="Calculation 2 3 2 10 5" xfId="22193" xr:uid="{00000000-0005-0000-0000-00004B200000}"/>
    <cellStyle name="Calculation 2 3 2 10 6" xfId="54545" xr:uid="{00000000-0005-0000-0000-00004C200000}"/>
    <cellStyle name="Calculation 2 3 2 100" xfId="52178" xr:uid="{00000000-0005-0000-0000-00004D200000}"/>
    <cellStyle name="Calculation 2 3 2 101" xfId="52431" xr:uid="{00000000-0005-0000-0000-00004E200000}"/>
    <cellStyle name="Calculation 2 3 2 102" xfId="52581" xr:uid="{00000000-0005-0000-0000-00004F200000}"/>
    <cellStyle name="Calculation 2 3 2 103" xfId="52730" xr:uid="{00000000-0005-0000-0000-000050200000}"/>
    <cellStyle name="Calculation 2 3 2 104" xfId="52880" xr:uid="{00000000-0005-0000-0000-000051200000}"/>
    <cellStyle name="Calculation 2 3 2 105" xfId="53342" xr:uid="{00000000-0005-0000-0000-000052200000}"/>
    <cellStyle name="Calculation 2 3 2 11" xfId="3402" xr:uid="{00000000-0005-0000-0000-000053200000}"/>
    <cellStyle name="Calculation 2 3 2 11 2" xfId="7654" xr:uid="{00000000-0005-0000-0000-000054200000}"/>
    <cellStyle name="Calculation 2 3 2 11 3" xfId="11903" xr:uid="{00000000-0005-0000-0000-000055200000}"/>
    <cellStyle name="Calculation 2 3 2 11 4" xfId="16152" xr:uid="{00000000-0005-0000-0000-000056200000}"/>
    <cellStyle name="Calculation 2 3 2 11 5" xfId="22539" xr:uid="{00000000-0005-0000-0000-000057200000}"/>
    <cellStyle name="Calculation 2 3 2 11 6" xfId="54694" xr:uid="{00000000-0005-0000-0000-000058200000}"/>
    <cellStyle name="Calculation 2 3 2 12" xfId="3552" xr:uid="{00000000-0005-0000-0000-000059200000}"/>
    <cellStyle name="Calculation 2 3 2 12 2" xfId="7804" xr:uid="{00000000-0005-0000-0000-00005A200000}"/>
    <cellStyle name="Calculation 2 3 2 12 3" xfId="12053" xr:uid="{00000000-0005-0000-0000-00005B200000}"/>
    <cellStyle name="Calculation 2 3 2 12 4" xfId="16302" xr:uid="{00000000-0005-0000-0000-00005C200000}"/>
    <cellStyle name="Calculation 2 3 2 12 5" xfId="22885" xr:uid="{00000000-0005-0000-0000-00005D200000}"/>
    <cellStyle name="Calculation 2 3 2 12 6" xfId="54849" xr:uid="{00000000-0005-0000-0000-00005E200000}"/>
    <cellStyle name="Calculation 2 3 2 13" xfId="3702" xr:uid="{00000000-0005-0000-0000-00005F200000}"/>
    <cellStyle name="Calculation 2 3 2 13 2" xfId="7954" xr:uid="{00000000-0005-0000-0000-000060200000}"/>
    <cellStyle name="Calculation 2 3 2 13 3" xfId="12203" xr:uid="{00000000-0005-0000-0000-000061200000}"/>
    <cellStyle name="Calculation 2 3 2 13 4" xfId="16452" xr:uid="{00000000-0005-0000-0000-000062200000}"/>
    <cellStyle name="Calculation 2 3 2 13 5" xfId="23232" xr:uid="{00000000-0005-0000-0000-000063200000}"/>
    <cellStyle name="Calculation 2 3 2 13 6" xfId="55004" xr:uid="{00000000-0005-0000-0000-000064200000}"/>
    <cellStyle name="Calculation 2 3 2 14" xfId="3851" xr:uid="{00000000-0005-0000-0000-000065200000}"/>
    <cellStyle name="Calculation 2 3 2 14 2" xfId="8103" xr:uid="{00000000-0005-0000-0000-000066200000}"/>
    <cellStyle name="Calculation 2 3 2 14 3" xfId="12352" xr:uid="{00000000-0005-0000-0000-000067200000}"/>
    <cellStyle name="Calculation 2 3 2 14 4" xfId="16601" xr:uid="{00000000-0005-0000-0000-000068200000}"/>
    <cellStyle name="Calculation 2 3 2 14 5" xfId="23507" xr:uid="{00000000-0005-0000-0000-000069200000}"/>
    <cellStyle name="Calculation 2 3 2 14 6" xfId="55155" xr:uid="{00000000-0005-0000-0000-00006A200000}"/>
    <cellStyle name="Calculation 2 3 2 15" xfId="4000" xr:uid="{00000000-0005-0000-0000-00006B200000}"/>
    <cellStyle name="Calculation 2 3 2 15 2" xfId="8252" xr:uid="{00000000-0005-0000-0000-00006C200000}"/>
    <cellStyle name="Calculation 2 3 2 15 3" xfId="12501" xr:uid="{00000000-0005-0000-0000-00006D200000}"/>
    <cellStyle name="Calculation 2 3 2 15 4" xfId="16750" xr:uid="{00000000-0005-0000-0000-00006E200000}"/>
    <cellStyle name="Calculation 2 3 2 15 5" xfId="23853" xr:uid="{00000000-0005-0000-0000-00006F200000}"/>
    <cellStyle name="Calculation 2 3 2 15 6" xfId="55304" xr:uid="{00000000-0005-0000-0000-000070200000}"/>
    <cellStyle name="Calculation 2 3 2 16" xfId="4200" xr:uid="{00000000-0005-0000-0000-000071200000}"/>
    <cellStyle name="Calculation 2 3 2 16 2" xfId="8452" xr:uid="{00000000-0005-0000-0000-000072200000}"/>
    <cellStyle name="Calculation 2 3 2 16 3" xfId="12701" xr:uid="{00000000-0005-0000-0000-000073200000}"/>
    <cellStyle name="Calculation 2 3 2 16 4" xfId="16950" xr:uid="{00000000-0005-0000-0000-000074200000}"/>
    <cellStyle name="Calculation 2 3 2 16 5" xfId="24203" xr:uid="{00000000-0005-0000-0000-000075200000}"/>
    <cellStyle name="Calculation 2 3 2 16 6" xfId="55454" xr:uid="{00000000-0005-0000-0000-000076200000}"/>
    <cellStyle name="Calculation 2 3 2 17" xfId="4351" xr:uid="{00000000-0005-0000-0000-000077200000}"/>
    <cellStyle name="Calculation 2 3 2 17 2" xfId="8603" xr:uid="{00000000-0005-0000-0000-000078200000}"/>
    <cellStyle name="Calculation 2 3 2 17 3" xfId="12852" xr:uid="{00000000-0005-0000-0000-000079200000}"/>
    <cellStyle name="Calculation 2 3 2 17 4" xfId="17101" xr:uid="{00000000-0005-0000-0000-00007A200000}"/>
    <cellStyle name="Calculation 2 3 2 17 5" xfId="24549" xr:uid="{00000000-0005-0000-0000-00007B200000}"/>
    <cellStyle name="Calculation 2 3 2 17 6" xfId="55603" xr:uid="{00000000-0005-0000-0000-00007C200000}"/>
    <cellStyle name="Calculation 2 3 2 18" xfId="4454" xr:uid="{00000000-0005-0000-0000-00007D200000}"/>
    <cellStyle name="Calculation 2 3 2 18 2" xfId="8706" xr:uid="{00000000-0005-0000-0000-00007E200000}"/>
    <cellStyle name="Calculation 2 3 2 18 3" xfId="12955" xr:uid="{00000000-0005-0000-0000-00007F200000}"/>
    <cellStyle name="Calculation 2 3 2 18 4" xfId="17204" xr:uid="{00000000-0005-0000-0000-000080200000}"/>
    <cellStyle name="Calculation 2 3 2 18 5" xfId="24824" xr:uid="{00000000-0005-0000-0000-000081200000}"/>
    <cellStyle name="Calculation 2 3 2 18 6" xfId="55825" xr:uid="{00000000-0005-0000-0000-000082200000}"/>
    <cellStyle name="Calculation 2 3 2 19" xfId="4568" xr:uid="{00000000-0005-0000-0000-000083200000}"/>
    <cellStyle name="Calculation 2 3 2 19 2" xfId="8820" xr:uid="{00000000-0005-0000-0000-000084200000}"/>
    <cellStyle name="Calculation 2 3 2 19 3" xfId="13069" xr:uid="{00000000-0005-0000-0000-000085200000}"/>
    <cellStyle name="Calculation 2 3 2 19 4" xfId="17318" xr:uid="{00000000-0005-0000-0000-000086200000}"/>
    <cellStyle name="Calculation 2 3 2 19 5" xfId="24784" xr:uid="{00000000-0005-0000-0000-000087200000}"/>
    <cellStyle name="Calculation 2 3 2 19 6" xfId="55977" xr:uid="{00000000-0005-0000-0000-000088200000}"/>
    <cellStyle name="Calculation 2 3 2 2" xfId="2048" xr:uid="{00000000-0005-0000-0000-000089200000}"/>
    <cellStyle name="Calculation 2 3 2 2 2" xfId="6300" xr:uid="{00000000-0005-0000-0000-00008A200000}"/>
    <cellStyle name="Calculation 2 3 2 2 3" xfId="10549" xr:uid="{00000000-0005-0000-0000-00008B200000}"/>
    <cellStyle name="Calculation 2 3 2 2 4" xfId="14798" xr:uid="{00000000-0005-0000-0000-00008C200000}"/>
    <cellStyle name="Calculation 2 3 2 2 5" xfId="18603" xr:uid="{00000000-0005-0000-0000-00008D200000}"/>
    <cellStyle name="Calculation 2 3 2 2 6" xfId="19230" xr:uid="{00000000-0005-0000-0000-00008E200000}"/>
    <cellStyle name="Calculation 2 3 2 2 7" xfId="53497" xr:uid="{00000000-0005-0000-0000-00008F200000}"/>
    <cellStyle name="Calculation 2 3 2 20" xfId="4723" xr:uid="{00000000-0005-0000-0000-000090200000}"/>
    <cellStyle name="Calculation 2 3 2 20 2" xfId="8975" xr:uid="{00000000-0005-0000-0000-000091200000}"/>
    <cellStyle name="Calculation 2 3 2 20 3" xfId="13224" xr:uid="{00000000-0005-0000-0000-000092200000}"/>
    <cellStyle name="Calculation 2 3 2 20 4" xfId="17473" xr:uid="{00000000-0005-0000-0000-000093200000}"/>
    <cellStyle name="Calculation 2 3 2 20 5" xfId="25510" xr:uid="{00000000-0005-0000-0000-000094200000}"/>
    <cellStyle name="Calculation 2 3 2 20 6" xfId="56129" xr:uid="{00000000-0005-0000-0000-000095200000}"/>
    <cellStyle name="Calculation 2 3 2 21" xfId="4873" xr:uid="{00000000-0005-0000-0000-000096200000}"/>
    <cellStyle name="Calculation 2 3 2 21 2" xfId="9125" xr:uid="{00000000-0005-0000-0000-000097200000}"/>
    <cellStyle name="Calculation 2 3 2 21 3" xfId="13374" xr:uid="{00000000-0005-0000-0000-000098200000}"/>
    <cellStyle name="Calculation 2 3 2 21 4" xfId="17623" xr:uid="{00000000-0005-0000-0000-000099200000}"/>
    <cellStyle name="Calculation 2 3 2 21 5" xfId="25856" xr:uid="{00000000-0005-0000-0000-00009A200000}"/>
    <cellStyle name="Calculation 2 3 2 21 6" xfId="56278" xr:uid="{00000000-0005-0000-0000-00009B200000}"/>
    <cellStyle name="Calculation 2 3 2 22" xfId="5065" xr:uid="{00000000-0005-0000-0000-00009C200000}"/>
    <cellStyle name="Calculation 2 3 2 22 2" xfId="9317" xr:uid="{00000000-0005-0000-0000-00009D200000}"/>
    <cellStyle name="Calculation 2 3 2 22 3" xfId="13566" xr:uid="{00000000-0005-0000-0000-00009E200000}"/>
    <cellStyle name="Calculation 2 3 2 22 4" xfId="17815" xr:uid="{00000000-0005-0000-0000-00009F200000}"/>
    <cellStyle name="Calculation 2 3 2 22 5" xfId="26202" xr:uid="{00000000-0005-0000-0000-0000A0200000}"/>
    <cellStyle name="Calculation 2 3 2 22 6" xfId="56434" xr:uid="{00000000-0005-0000-0000-0000A1200000}"/>
    <cellStyle name="Calculation 2 3 2 23" xfId="5175" xr:uid="{00000000-0005-0000-0000-0000A2200000}"/>
    <cellStyle name="Calculation 2 3 2 23 2" xfId="9427" xr:uid="{00000000-0005-0000-0000-0000A3200000}"/>
    <cellStyle name="Calculation 2 3 2 23 3" xfId="13676" xr:uid="{00000000-0005-0000-0000-0000A4200000}"/>
    <cellStyle name="Calculation 2 3 2 23 4" xfId="17925" xr:uid="{00000000-0005-0000-0000-0000A5200000}"/>
    <cellStyle name="Calculation 2 3 2 23 5" xfId="26547" xr:uid="{00000000-0005-0000-0000-0000A6200000}"/>
    <cellStyle name="Calculation 2 3 2 23 6" xfId="56685" xr:uid="{00000000-0005-0000-0000-0000A7200000}"/>
    <cellStyle name="Calculation 2 3 2 24" xfId="5287" xr:uid="{00000000-0005-0000-0000-0000A8200000}"/>
    <cellStyle name="Calculation 2 3 2 24 2" xfId="9539" xr:uid="{00000000-0005-0000-0000-0000A9200000}"/>
    <cellStyle name="Calculation 2 3 2 24 3" xfId="13788" xr:uid="{00000000-0005-0000-0000-0000AA200000}"/>
    <cellStyle name="Calculation 2 3 2 24 4" xfId="18037" xr:uid="{00000000-0005-0000-0000-0000AB200000}"/>
    <cellStyle name="Calculation 2 3 2 24 5" xfId="25136" xr:uid="{00000000-0005-0000-0000-0000AC200000}"/>
    <cellStyle name="Calculation 2 3 2 24 6" xfId="56844" xr:uid="{00000000-0005-0000-0000-0000AD200000}"/>
    <cellStyle name="Calculation 2 3 2 25" xfId="5438" xr:uid="{00000000-0005-0000-0000-0000AE200000}"/>
    <cellStyle name="Calculation 2 3 2 25 2" xfId="9690" xr:uid="{00000000-0005-0000-0000-0000AF200000}"/>
    <cellStyle name="Calculation 2 3 2 25 3" xfId="13939" xr:uid="{00000000-0005-0000-0000-0000B0200000}"/>
    <cellStyle name="Calculation 2 3 2 25 4" xfId="18188" xr:uid="{00000000-0005-0000-0000-0000B1200000}"/>
    <cellStyle name="Calculation 2 3 2 25 5" xfId="25313" xr:uid="{00000000-0005-0000-0000-0000B2200000}"/>
    <cellStyle name="Calculation 2 3 2 25 6" xfId="56994" xr:uid="{00000000-0005-0000-0000-0000B3200000}"/>
    <cellStyle name="Calculation 2 3 2 26" xfId="5593" xr:uid="{00000000-0005-0000-0000-0000B4200000}"/>
    <cellStyle name="Calculation 2 3 2 26 2" xfId="9845" xr:uid="{00000000-0005-0000-0000-0000B5200000}"/>
    <cellStyle name="Calculation 2 3 2 26 3" xfId="14094" xr:uid="{00000000-0005-0000-0000-0000B6200000}"/>
    <cellStyle name="Calculation 2 3 2 26 4" xfId="18343" xr:uid="{00000000-0005-0000-0000-0000B7200000}"/>
    <cellStyle name="Calculation 2 3 2 26 5" xfId="27255" xr:uid="{00000000-0005-0000-0000-0000B8200000}"/>
    <cellStyle name="Calculation 2 3 2 26 6" xfId="55718" xr:uid="{00000000-0005-0000-0000-0000B9200000}"/>
    <cellStyle name="Calculation 2 3 2 27" xfId="1593" xr:uid="{00000000-0005-0000-0000-0000BA200000}"/>
    <cellStyle name="Calculation 2 3 2 27 2" xfId="27598" xr:uid="{00000000-0005-0000-0000-0000BB200000}"/>
    <cellStyle name="Calculation 2 3 2 27 3" xfId="57262" xr:uid="{00000000-0005-0000-0000-0000BC200000}"/>
    <cellStyle name="Calculation 2 3 2 28" xfId="5845" xr:uid="{00000000-0005-0000-0000-0000BD200000}"/>
    <cellStyle name="Calculation 2 3 2 28 2" xfId="27939" xr:uid="{00000000-0005-0000-0000-0000BE200000}"/>
    <cellStyle name="Calculation 2 3 2 28 3" xfId="57411" xr:uid="{00000000-0005-0000-0000-0000BF200000}"/>
    <cellStyle name="Calculation 2 3 2 29" xfId="10094" xr:uid="{00000000-0005-0000-0000-0000C0200000}"/>
    <cellStyle name="Calculation 2 3 2 29 2" xfId="28280" xr:uid="{00000000-0005-0000-0000-0000C1200000}"/>
    <cellStyle name="Calculation 2 3 2 29 3" xfId="57561" xr:uid="{00000000-0005-0000-0000-0000C2200000}"/>
    <cellStyle name="Calculation 2 3 2 3" xfId="2200" xr:uid="{00000000-0005-0000-0000-0000C3200000}"/>
    <cellStyle name="Calculation 2 3 2 3 2" xfId="6452" xr:uid="{00000000-0005-0000-0000-0000C4200000}"/>
    <cellStyle name="Calculation 2 3 2 3 3" xfId="10701" xr:uid="{00000000-0005-0000-0000-0000C5200000}"/>
    <cellStyle name="Calculation 2 3 2 3 4" xfId="14950" xr:uid="{00000000-0005-0000-0000-0000C6200000}"/>
    <cellStyle name="Calculation 2 3 2 3 5" xfId="18936" xr:uid="{00000000-0005-0000-0000-0000C7200000}"/>
    <cellStyle name="Calculation 2 3 2 3 6" xfId="53646" xr:uid="{00000000-0005-0000-0000-0000C8200000}"/>
    <cellStyle name="Calculation 2 3 2 30" xfId="14344" xr:uid="{00000000-0005-0000-0000-0000C9200000}"/>
    <cellStyle name="Calculation 2 3 2 30 2" xfId="28621" xr:uid="{00000000-0005-0000-0000-0000CA200000}"/>
    <cellStyle name="Calculation 2 3 2 31" xfId="18495" xr:uid="{00000000-0005-0000-0000-0000CB200000}"/>
    <cellStyle name="Calculation 2 3 2 31 2" xfId="28962" xr:uid="{00000000-0005-0000-0000-0000CC200000}"/>
    <cellStyle name="Calculation 2 3 2 32" xfId="29649" xr:uid="{00000000-0005-0000-0000-0000CD200000}"/>
    <cellStyle name="Calculation 2 3 2 33" xfId="31108" xr:uid="{00000000-0005-0000-0000-0000CE200000}"/>
    <cellStyle name="Calculation 2 3 2 34" xfId="31460" xr:uid="{00000000-0005-0000-0000-0000CF200000}"/>
    <cellStyle name="Calculation 2 3 2 35" xfId="31800" xr:uid="{00000000-0005-0000-0000-0000D0200000}"/>
    <cellStyle name="Calculation 2 3 2 36" xfId="32022" xr:uid="{00000000-0005-0000-0000-0000D1200000}"/>
    <cellStyle name="Calculation 2 3 2 37" xfId="32363" xr:uid="{00000000-0005-0000-0000-0000D2200000}"/>
    <cellStyle name="Calculation 2 3 2 38" xfId="32704" xr:uid="{00000000-0005-0000-0000-0000D3200000}"/>
    <cellStyle name="Calculation 2 3 2 39" xfId="33422" xr:uid="{00000000-0005-0000-0000-0000D4200000}"/>
    <cellStyle name="Calculation 2 3 2 4" xfId="2350" xr:uid="{00000000-0005-0000-0000-0000D5200000}"/>
    <cellStyle name="Calculation 2 3 2 4 2" xfId="6602" xr:uid="{00000000-0005-0000-0000-0000D6200000}"/>
    <cellStyle name="Calculation 2 3 2 4 3" xfId="10851" xr:uid="{00000000-0005-0000-0000-0000D7200000}"/>
    <cellStyle name="Calculation 2 3 2 4 4" xfId="15100" xr:uid="{00000000-0005-0000-0000-0000D8200000}"/>
    <cellStyle name="Calculation 2 3 2 4 5" xfId="20018" xr:uid="{00000000-0005-0000-0000-0000D9200000}"/>
    <cellStyle name="Calculation 2 3 2 4 6" xfId="53768" xr:uid="{00000000-0005-0000-0000-0000DA200000}"/>
    <cellStyle name="Calculation 2 3 2 40" xfId="33614" xr:uid="{00000000-0005-0000-0000-0000DB200000}"/>
    <cellStyle name="Calculation 2 3 2 41" xfId="33438" xr:uid="{00000000-0005-0000-0000-0000DC200000}"/>
    <cellStyle name="Calculation 2 3 2 42" xfId="34407" xr:uid="{00000000-0005-0000-0000-0000DD200000}"/>
    <cellStyle name="Calculation 2 3 2 43" xfId="34753" xr:uid="{00000000-0005-0000-0000-0000DE200000}"/>
    <cellStyle name="Calculation 2 3 2 44" xfId="35099" xr:uid="{00000000-0005-0000-0000-0000DF200000}"/>
    <cellStyle name="Calculation 2 3 2 45" xfId="35446" xr:uid="{00000000-0005-0000-0000-0000E0200000}"/>
    <cellStyle name="Calculation 2 3 2 46" xfId="35793" xr:uid="{00000000-0005-0000-0000-0000E1200000}"/>
    <cellStyle name="Calculation 2 3 2 47" xfId="36139" xr:uid="{00000000-0005-0000-0000-0000E2200000}"/>
    <cellStyle name="Calculation 2 3 2 48" xfId="36485" xr:uid="{00000000-0005-0000-0000-0000E3200000}"/>
    <cellStyle name="Calculation 2 3 2 49" xfId="36831" xr:uid="{00000000-0005-0000-0000-0000E4200000}"/>
    <cellStyle name="Calculation 2 3 2 5" xfId="2499" xr:uid="{00000000-0005-0000-0000-0000E5200000}"/>
    <cellStyle name="Calculation 2 3 2 5 2" xfId="6751" xr:uid="{00000000-0005-0000-0000-0000E6200000}"/>
    <cellStyle name="Calculation 2 3 2 5 3" xfId="11000" xr:uid="{00000000-0005-0000-0000-0000E7200000}"/>
    <cellStyle name="Calculation 2 3 2 5 4" xfId="15249" xr:uid="{00000000-0005-0000-0000-0000E8200000}"/>
    <cellStyle name="Calculation 2 3 2 5 5" xfId="20364" xr:uid="{00000000-0005-0000-0000-0000E9200000}"/>
    <cellStyle name="Calculation 2 3 2 5 6" xfId="53874" xr:uid="{00000000-0005-0000-0000-0000EA200000}"/>
    <cellStyle name="Calculation 2 3 2 50" xfId="37177" xr:uid="{00000000-0005-0000-0000-0000EB200000}"/>
    <cellStyle name="Calculation 2 3 2 51" xfId="37523" xr:uid="{00000000-0005-0000-0000-0000EC200000}"/>
    <cellStyle name="Calculation 2 3 2 52" xfId="37798" xr:uid="{00000000-0005-0000-0000-0000ED200000}"/>
    <cellStyle name="Calculation 2 3 2 53" xfId="38145" xr:uid="{00000000-0005-0000-0000-0000EE200000}"/>
    <cellStyle name="Calculation 2 3 2 54" xfId="38491" xr:uid="{00000000-0005-0000-0000-0000EF200000}"/>
    <cellStyle name="Calculation 2 3 2 55" xfId="38837" xr:uid="{00000000-0005-0000-0000-0000F0200000}"/>
    <cellStyle name="Calculation 2 3 2 56" xfId="39183" xr:uid="{00000000-0005-0000-0000-0000F1200000}"/>
    <cellStyle name="Calculation 2 3 2 57" xfId="36063" xr:uid="{00000000-0005-0000-0000-0000F2200000}"/>
    <cellStyle name="Calculation 2 3 2 58" xfId="39500" xr:uid="{00000000-0005-0000-0000-0000F3200000}"/>
    <cellStyle name="Calculation 2 3 2 59" xfId="40011" xr:uid="{00000000-0005-0000-0000-0000F4200000}"/>
    <cellStyle name="Calculation 2 3 2 6" xfId="2649" xr:uid="{00000000-0005-0000-0000-0000F5200000}"/>
    <cellStyle name="Calculation 2 3 2 6 2" xfId="6901" xr:uid="{00000000-0005-0000-0000-0000F6200000}"/>
    <cellStyle name="Calculation 2 3 2 6 3" xfId="11150" xr:uid="{00000000-0005-0000-0000-0000F7200000}"/>
    <cellStyle name="Calculation 2 3 2 6 4" xfId="15399" xr:uid="{00000000-0005-0000-0000-0000F8200000}"/>
    <cellStyle name="Calculation 2 3 2 6 5" xfId="20933" xr:uid="{00000000-0005-0000-0000-0000F9200000}"/>
    <cellStyle name="Calculation 2 3 2 6 6" xfId="54024" xr:uid="{00000000-0005-0000-0000-0000FA200000}"/>
    <cellStyle name="Calculation 2 3 2 60" xfId="40352" xr:uid="{00000000-0005-0000-0000-0000FB200000}"/>
    <cellStyle name="Calculation 2 3 2 61" xfId="41124" xr:uid="{00000000-0005-0000-0000-0000FC200000}"/>
    <cellStyle name="Calculation 2 3 2 62" xfId="41366" xr:uid="{00000000-0005-0000-0000-0000FD200000}"/>
    <cellStyle name="Calculation 2 3 2 63" xfId="41372" xr:uid="{00000000-0005-0000-0000-0000FE200000}"/>
    <cellStyle name="Calculation 2 3 2 64" xfId="41919" xr:uid="{00000000-0005-0000-0000-0000FF200000}"/>
    <cellStyle name="Calculation 2 3 2 65" xfId="42265" xr:uid="{00000000-0005-0000-0000-000000210000}"/>
    <cellStyle name="Calculation 2 3 2 66" xfId="42547" xr:uid="{00000000-0005-0000-0000-000001210000}"/>
    <cellStyle name="Calculation 2 3 2 67" xfId="42846" xr:uid="{00000000-0005-0000-0000-000002210000}"/>
    <cellStyle name="Calculation 2 3 2 68" xfId="43187" xr:uid="{00000000-0005-0000-0000-000003210000}"/>
    <cellStyle name="Calculation 2 3 2 69" xfId="43528" xr:uid="{00000000-0005-0000-0000-000004210000}"/>
    <cellStyle name="Calculation 2 3 2 7" xfId="2804" xr:uid="{00000000-0005-0000-0000-000005210000}"/>
    <cellStyle name="Calculation 2 3 2 7 2" xfId="7056" xr:uid="{00000000-0005-0000-0000-000006210000}"/>
    <cellStyle name="Calculation 2 3 2 7 3" xfId="11305" xr:uid="{00000000-0005-0000-0000-000007210000}"/>
    <cellStyle name="Calculation 2 3 2 7 4" xfId="15554" xr:uid="{00000000-0005-0000-0000-000008210000}"/>
    <cellStyle name="Calculation 2 3 2 7 5" xfId="21057" xr:uid="{00000000-0005-0000-0000-000009210000}"/>
    <cellStyle name="Calculation 2 3 2 7 6" xfId="53281" xr:uid="{00000000-0005-0000-0000-00000A210000}"/>
    <cellStyle name="Calculation 2 3 2 70" xfId="44059" xr:uid="{00000000-0005-0000-0000-00000B210000}"/>
    <cellStyle name="Calculation 2 3 2 71" xfId="43901" xr:uid="{00000000-0005-0000-0000-00000C210000}"/>
    <cellStyle name="Calculation 2 3 2 72" xfId="44727" xr:uid="{00000000-0005-0000-0000-00000D210000}"/>
    <cellStyle name="Calculation 2 3 2 73" xfId="44288" xr:uid="{00000000-0005-0000-0000-00000E210000}"/>
    <cellStyle name="Calculation 2 3 2 74" xfId="45791" xr:uid="{00000000-0005-0000-0000-00000F210000}"/>
    <cellStyle name="Calculation 2 3 2 75" xfId="46106" xr:uid="{00000000-0005-0000-0000-000010210000}"/>
    <cellStyle name="Calculation 2 3 2 76" xfId="46504" xr:uid="{00000000-0005-0000-0000-000011210000}"/>
    <cellStyle name="Calculation 2 3 2 77" xfId="46929" xr:uid="{00000000-0005-0000-0000-000012210000}"/>
    <cellStyle name="Calculation 2 3 2 78" xfId="47274" xr:uid="{00000000-0005-0000-0000-000013210000}"/>
    <cellStyle name="Calculation 2 3 2 79" xfId="47646" xr:uid="{00000000-0005-0000-0000-000014210000}"/>
    <cellStyle name="Calculation 2 3 2 8" xfId="2954" xr:uid="{00000000-0005-0000-0000-000015210000}"/>
    <cellStyle name="Calculation 2 3 2 8 2" xfId="7206" xr:uid="{00000000-0005-0000-0000-000016210000}"/>
    <cellStyle name="Calculation 2 3 2 8 3" xfId="11455" xr:uid="{00000000-0005-0000-0000-000017210000}"/>
    <cellStyle name="Calculation 2 3 2 8 4" xfId="15704" xr:uid="{00000000-0005-0000-0000-000018210000}"/>
    <cellStyle name="Calculation 2 3 2 8 5" xfId="20973" xr:uid="{00000000-0005-0000-0000-000019210000}"/>
    <cellStyle name="Calculation 2 3 2 8 6" xfId="54245" xr:uid="{00000000-0005-0000-0000-00001A210000}"/>
    <cellStyle name="Calculation 2 3 2 80" xfId="48035" xr:uid="{00000000-0005-0000-0000-00001B210000}"/>
    <cellStyle name="Calculation 2 3 2 81" xfId="48372" xr:uid="{00000000-0005-0000-0000-00001C210000}"/>
    <cellStyle name="Calculation 2 3 2 82" xfId="48888" xr:uid="{00000000-0005-0000-0000-00001D210000}"/>
    <cellStyle name="Calculation 2 3 2 83" xfId="49353" xr:uid="{00000000-0005-0000-0000-00001E210000}"/>
    <cellStyle name="Calculation 2 3 2 84" xfId="49554" xr:uid="{00000000-0005-0000-0000-00001F210000}"/>
    <cellStyle name="Calculation 2 3 2 85" xfId="49901" xr:uid="{00000000-0005-0000-0000-000020210000}"/>
    <cellStyle name="Calculation 2 3 2 86" xfId="50051" xr:uid="{00000000-0005-0000-0000-000021210000}"/>
    <cellStyle name="Calculation 2 3 2 87" xfId="50200" xr:uid="{00000000-0005-0000-0000-000022210000}"/>
    <cellStyle name="Calculation 2 3 2 88" xfId="50350" xr:uid="{00000000-0005-0000-0000-000023210000}"/>
    <cellStyle name="Calculation 2 3 2 89" xfId="50499" xr:uid="{00000000-0005-0000-0000-000024210000}"/>
    <cellStyle name="Calculation 2 3 2 9" xfId="3104" xr:uid="{00000000-0005-0000-0000-000025210000}"/>
    <cellStyle name="Calculation 2 3 2 9 2" xfId="7356" xr:uid="{00000000-0005-0000-0000-000026210000}"/>
    <cellStyle name="Calculation 2 3 2 9 3" xfId="11605" xr:uid="{00000000-0005-0000-0000-000027210000}"/>
    <cellStyle name="Calculation 2 3 2 9 4" xfId="15854" xr:uid="{00000000-0005-0000-0000-000028210000}"/>
    <cellStyle name="Calculation 2 3 2 9 5" xfId="21516" xr:uid="{00000000-0005-0000-0000-000029210000}"/>
    <cellStyle name="Calculation 2 3 2 9 6" xfId="54395" xr:uid="{00000000-0005-0000-0000-00002A210000}"/>
    <cellStyle name="Calculation 2 3 2 90" xfId="50648" xr:uid="{00000000-0005-0000-0000-00002B210000}"/>
    <cellStyle name="Calculation 2 3 2 91" xfId="50798" xr:uid="{00000000-0005-0000-0000-00002C210000}"/>
    <cellStyle name="Calculation 2 3 2 92" xfId="50947" xr:uid="{00000000-0005-0000-0000-00002D210000}"/>
    <cellStyle name="Calculation 2 3 2 93" xfId="51112" xr:uid="{00000000-0005-0000-0000-00002E210000}"/>
    <cellStyle name="Calculation 2 3 2 94" xfId="51268" xr:uid="{00000000-0005-0000-0000-00002F210000}"/>
    <cellStyle name="Calculation 2 3 2 95" xfId="51418" xr:uid="{00000000-0005-0000-0000-000030210000}"/>
    <cellStyle name="Calculation 2 3 2 96" xfId="51568" xr:uid="{00000000-0005-0000-0000-000031210000}"/>
    <cellStyle name="Calculation 2 3 2 97" xfId="51718" xr:uid="{00000000-0005-0000-0000-000032210000}"/>
    <cellStyle name="Calculation 2 3 2 98" xfId="51873" xr:uid="{00000000-0005-0000-0000-000033210000}"/>
    <cellStyle name="Calculation 2 3 2 99" xfId="52028" xr:uid="{00000000-0005-0000-0000-000034210000}"/>
    <cellStyle name="Calculation 2 3 20" xfId="2144" xr:uid="{00000000-0005-0000-0000-000035210000}"/>
    <cellStyle name="Calculation 2 3 20 2" xfId="6396" xr:uid="{00000000-0005-0000-0000-000036210000}"/>
    <cellStyle name="Calculation 2 3 20 3" xfId="10645" xr:uid="{00000000-0005-0000-0000-000037210000}"/>
    <cellStyle name="Calculation 2 3 20 4" xfId="14894" xr:uid="{00000000-0005-0000-0000-000038210000}"/>
    <cellStyle name="Calculation 2 3 20 5" xfId="23803" xr:uid="{00000000-0005-0000-0000-000039210000}"/>
    <cellStyle name="Calculation 2 3 20 6" xfId="55770" xr:uid="{00000000-0005-0000-0000-00003A210000}"/>
    <cellStyle name="Calculation 2 3 21" xfId="1986" xr:uid="{00000000-0005-0000-0000-00003B210000}"/>
    <cellStyle name="Calculation 2 3 21 2" xfId="6238" xr:uid="{00000000-0005-0000-0000-00003C210000}"/>
    <cellStyle name="Calculation 2 3 21 3" xfId="10487" xr:uid="{00000000-0005-0000-0000-00003D210000}"/>
    <cellStyle name="Calculation 2 3 21 4" xfId="14737" xr:uid="{00000000-0005-0000-0000-00003E210000}"/>
    <cellStyle name="Calculation 2 3 21 5" xfId="24153" xr:uid="{00000000-0005-0000-0000-00003F210000}"/>
    <cellStyle name="Calculation 2 3 21 6" xfId="55923" xr:uid="{00000000-0005-0000-0000-000040210000}"/>
    <cellStyle name="Calculation 2 3 22" xfId="3498" xr:uid="{00000000-0005-0000-0000-000041210000}"/>
    <cellStyle name="Calculation 2 3 22 2" xfId="7750" xr:uid="{00000000-0005-0000-0000-000042210000}"/>
    <cellStyle name="Calculation 2 3 22 3" xfId="11999" xr:uid="{00000000-0005-0000-0000-000043210000}"/>
    <cellStyle name="Calculation 2 3 22 4" xfId="16248" xr:uid="{00000000-0005-0000-0000-000044210000}"/>
    <cellStyle name="Calculation 2 3 22 5" xfId="24499" xr:uid="{00000000-0005-0000-0000-000045210000}"/>
    <cellStyle name="Calculation 2 3 22 6" xfId="56074" xr:uid="{00000000-0005-0000-0000-000046210000}"/>
    <cellStyle name="Calculation 2 3 23" xfId="3648" xr:uid="{00000000-0005-0000-0000-000047210000}"/>
    <cellStyle name="Calculation 2 3 23 2" xfId="7900" xr:uid="{00000000-0005-0000-0000-000048210000}"/>
    <cellStyle name="Calculation 2 3 23 3" xfId="12149" xr:uid="{00000000-0005-0000-0000-000049210000}"/>
    <cellStyle name="Calculation 2 3 23 4" xfId="16398" xr:uid="{00000000-0005-0000-0000-00004A210000}"/>
    <cellStyle name="Calculation 2 3 23 5" xfId="24466" xr:uid="{00000000-0005-0000-0000-00004B210000}"/>
    <cellStyle name="Calculation 2 3 23 6" xfId="55736" xr:uid="{00000000-0005-0000-0000-00004C210000}"/>
    <cellStyle name="Calculation 2 3 24" xfId="1981" xr:uid="{00000000-0005-0000-0000-00004D210000}"/>
    <cellStyle name="Calculation 2 3 24 2" xfId="6233" xr:uid="{00000000-0005-0000-0000-00004E210000}"/>
    <cellStyle name="Calculation 2 3 24 3" xfId="10482" xr:uid="{00000000-0005-0000-0000-00004F210000}"/>
    <cellStyle name="Calculation 2 3 24 4" xfId="14732" xr:uid="{00000000-0005-0000-0000-000050210000}"/>
    <cellStyle name="Calculation 2 3 24 5" xfId="24759" xr:uid="{00000000-0005-0000-0000-000051210000}"/>
    <cellStyle name="Calculation 2 3 24 6" xfId="56379" xr:uid="{00000000-0005-0000-0000-000052210000}"/>
    <cellStyle name="Calculation 2 3 25" xfId="1974" xr:uid="{00000000-0005-0000-0000-000053210000}"/>
    <cellStyle name="Calculation 2 3 25 2" xfId="6226" xr:uid="{00000000-0005-0000-0000-000054210000}"/>
    <cellStyle name="Calculation 2 3 25 3" xfId="10475" xr:uid="{00000000-0005-0000-0000-000055210000}"/>
    <cellStyle name="Calculation 2 3 25 4" xfId="14725" xr:uid="{00000000-0005-0000-0000-000056210000}"/>
    <cellStyle name="Calculation 2 3 25 5" xfId="25460" xr:uid="{00000000-0005-0000-0000-000057210000}"/>
    <cellStyle name="Calculation 2 3 25 6" xfId="56530" xr:uid="{00000000-0005-0000-0000-000058210000}"/>
    <cellStyle name="Calculation 2 3 26" xfId="4146" xr:uid="{00000000-0005-0000-0000-000059210000}"/>
    <cellStyle name="Calculation 2 3 26 2" xfId="8398" xr:uid="{00000000-0005-0000-0000-00005A210000}"/>
    <cellStyle name="Calculation 2 3 26 3" xfId="12647" xr:uid="{00000000-0005-0000-0000-00005B210000}"/>
    <cellStyle name="Calculation 2 3 26 4" xfId="16896" xr:uid="{00000000-0005-0000-0000-00005C210000}"/>
    <cellStyle name="Calculation 2 3 26 5" xfId="25806" xr:uid="{00000000-0005-0000-0000-00005D210000}"/>
    <cellStyle name="Calculation 2 3 26 6" xfId="55719" xr:uid="{00000000-0005-0000-0000-00005E210000}"/>
    <cellStyle name="Calculation 2 3 27" xfId="4297" xr:uid="{00000000-0005-0000-0000-00005F210000}"/>
    <cellStyle name="Calculation 2 3 27 2" xfId="8549" xr:uid="{00000000-0005-0000-0000-000060210000}"/>
    <cellStyle name="Calculation 2 3 27 3" xfId="12798" xr:uid="{00000000-0005-0000-0000-000061210000}"/>
    <cellStyle name="Calculation 2 3 27 4" xfId="17047" xr:uid="{00000000-0005-0000-0000-000062210000}"/>
    <cellStyle name="Calculation 2 3 27 5" xfId="26152" xr:uid="{00000000-0005-0000-0000-000063210000}"/>
    <cellStyle name="Calculation 2 3 27 6" xfId="56631" xr:uid="{00000000-0005-0000-0000-000064210000}"/>
    <cellStyle name="Calculation 2 3 28" xfId="4140" xr:uid="{00000000-0005-0000-0000-000065210000}"/>
    <cellStyle name="Calculation 2 3 28 2" xfId="8392" xr:uid="{00000000-0005-0000-0000-000066210000}"/>
    <cellStyle name="Calculation 2 3 28 3" xfId="12641" xr:uid="{00000000-0005-0000-0000-000067210000}"/>
    <cellStyle name="Calculation 2 3 28 4" xfId="16890" xr:uid="{00000000-0005-0000-0000-000068210000}"/>
    <cellStyle name="Calculation 2 3 28 5" xfId="26498" xr:uid="{00000000-0005-0000-0000-000069210000}"/>
    <cellStyle name="Calculation 2 3 28 6" xfId="56789" xr:uid="{00000000-0005-0000-0000-00006A210000}"/>
    <cellStyle name="Calculation 2 3 29" xfId="4669" xr:uid="{00000000-0005-0000-0000-00006B210000}"/>
    <cellStyle name="Calculation 2 3 29 2" xfId="8921" xr:uid="{00000000-0005-0000-0000-00006C210000}"/>
    <cellStyle name="Calculation 2 3 29 3" xfId="13170" xr:uid="{00000000-0005-0000-0000-00006D210000}"/>
    <cellStyle name="Calculation 2 3 29 4" xfId="17419" xr:uid="{00000000-0005-0000-0000-00006E210000}"/>
    <cellStyle name="Calculation 2 3 29 5" xfId="25372" xr:uid="{00000000-0005-0000-0000-00006F210000}"/>
    <cellStyle name="Calculation 2 3 29 6" xfId="55727" xr:uid="{00000000-0005-0000-0000-000070210000}"/>
    <cellStyle name="Calculation 2 3 3" xfId="1373" xr:uid="{00000000-0005-0000-0000-000071210000}"/>
    <cellStyle name="Calculation 2 3 3 10" xfId="3301" xr:uid="{00000000-0005-0000-0000-000072210000}"/>
    <cellStyle name="Calculation 2 3 3 10 2" xfId="7553" xr:uid="{00000000-0005-0000-0000-000073210000}"/>
    <cellStyle name="Calculation 2 3 3 10 3" xfId="11802" xr:uid="{00000000-0005-0000-0000-000074210000}"/>
    <cellStyle name="Calculation 2 3 3 10 4" xfId="16051" xr:uid="{00000000-0005-0000-0000-000075210000}"/>
    <cellStyle name="Calculation 2 3 3 10 5" xfId="22121" xr:uid="{00000000-0005-0000-0000-000076210000}"/>
    <cellStyle name="Calculation 2 3 3 10 6" xfId="54593" xr:uid="{00000000-0005-0000-0000-000077210000}"/>
    <cellStyle name="Calculation 2 3 3 100" xfId="52226" xr:uid="{00000000-0005-0000-0000-000078210000}"/>
    <cellStyle name="Calculation 2 3 3 101" xfId="52479" xr:uid="{00000000-0005-0000-0000-000079210000}"/>
    <cellStyle name="Calculation 2 3 3 102" xfId="52629" xr:uid="{00000000-0005-0000-0000-00007A210000}"/>
    <cellStyle name="Calculation 2 3 3 103" xfId="52778" xr:uid="{00000000-0005-0000-0000-00007B210000}"/>
    <cellStyle name="Calculation 2 3 3 104" xfId="52928" xr:uid="{00000000-0005-0000-0000-00007C210000}"/>
    <cellStyle name="Calculation 2 3 3 105" xfId="53390" xr:uid="{00000000-0005-0000-0000-00007D210000}"/>
    <cellStyle name="Calculation 2 3 3 11" xfId="3450" xr:uid="{00000000-0005-0000-0000-00007E210000}"/>
    <cellStyle name="Calculation 2 3 3 11 2" xfId="7702" xr:uid="{00000000-0005-0000-0000-00007F210000}"/>
    <cellStyle name="Calculation 2 3 3 11 3" xfId="11951" xr:uid="{00000000-0005-0000-0000-000080210000}"/>
    <cellStyle name="Calculation 2 3 3 11 4" xfId="16200" xr:uid="{00000000-0005-0000-0000-000081210000}"/>
    <cellStyle name="Calculation 2 3 3 11 5" xfId="22467" xr:uid="{00000000-0005-0000-0000-000082210000}"/>
    <cellStyle name="Calculation 2 3 3 11 6" xfId="54742" xr:uid="{00000000-0005-0000-0000-000083210000}"/>
    <cellStyle name="Calculation 2 3 3 12" xfId="3600" xr:uid="{00000000-0005-0000-0000-000084210000}"/>
    <cellStyle name="Calculation 2 3 3 12 2" xfId="7852" xr:uid="{00000000-0005-0000-0000-000085210000}"/>
    <cellStyle name="Calculation 2 3 3 12 3" xfId="12101" xr:uid="{00000000-0005-0000-0000-000086210000}"/>
    <cellStyle name="Calculation 2 3 3 12 4" xfId="16350" xr:uid="{00000000-0005-0000-0000-000087210000}"/>
    <cellStyle name="Calculation 2 3 3 12 5" xfId="22813" xr:uid="{00000000-0005-0000-0000-000088210000}"/>
    <cellStyle name="Calculation 2 3 3 12 6" xfId="54897" xr:uid="{00000000-0005-0000-0000-000089210000}"/>
    <cellStyle name="Calculation 2 3 3 13" xfId="3750" xr:uid="{00000000-0005-0000-0000-00008A210000}"/>
    <cellStyle name="Calculation 2 3 3 13 2" xfId="8002" xr:uid="{00000000-0005-0000-0000-00008B210000}"/>
    <cellStyle name="Calculation 2 3 3 13 3" xfId="12251" xr:uid="{00000000-0005-0000-0000-00008C210000}"/>
    <cellStyle name="Calculation 2 3 3 13 4" xfId="16500" xr:uid="{00000000-0005-0000-0000-00008D210000}"/>
    <cellStyle name="Calculation 2 3 3 13 5" xfId="23160" xr:uid="{00000000-0005-0000-0000-00008E210000}"/>
    <cellStyle name="Calculation 2 3 3 13 6" xfId="55052" xr:uid="{00000000-0005-0000-0000-00008F210000}"/>
    <cellStyle name="Calculation 2 3 3 14" xfId="3899" xr:uid="{00000000-0005-0000-0000-000090210000}"/>
    <cellStyle name="Calculation 2 3 3 14 2" xfId="8151" xr:uid="{00000000-0005-0000-0000-000091210000}"/>
    <cellStyle name="Calculation 2 3 3 14 3" xfId="12400" xr:uid="{00000000-0005-0000-0000-000092210000}"/>
    <cellStyle name="Calculation 2 3 3 14 4" xfId="16649" xr:uid="{00000000-0005-0000-0000-000093210000}"/>
    <cellStyle name="Calculation 2 3 3 14 5" xfId="21423" xr:uid="{00000000-0005-0000-0000-000094210000}"/>
    <cellStyle name="Calculation 2 3 3 14 6" xfId="55203" xr:uid="{00000000-0005-0000-0000-000095210000}"/>
    <cellStyle name="Calculation 2 3 3 15" xfId="4048" xr:uid="{00000000-0005-0000-0000-000096210000}"/>
    <cellStyle name="Calculation 2 3 3 15 2" xfId="8300" xr:uid="{00000000-0005-0000-0000-000097210000}"/>
    <cellStyle name="Calculation 2 3 3 15 3" xfId="12549" xr:uid="{00000000-0005-0000-0000-000098210000}"/>
    <cellStyle name="Calculation 2 3 3 15 4" xfId="16798" xr:uid="{00000000-0005-0000-0000-000099210000}"/>
    <cellStyle name="Calculation 2 3 3 15 5" xfId="23781" xr:uid="{00000000-0005-0000-0000-00009A210000}"/>
    <cellStyle name="Calculation 2 3 3 15 6" xfId="55352" xr:uid="{00000000-0005-0000-0000-00009B210000}"/>
    <cellStyle name="Calculation 2 3 3 16" xfId="4248" xr:uid="{00000000-0005-0000-0000-00009C210000}"/>
    <cellStyle name="Calculation 2 3 3 16 2" xfId="8500" xr:uid="{00000000-0005-0000-0000-00009D210000}"/>
    <cellStyle name="Calculation 2 3 3 16 3" xfId="12749" xr:uid="{00000000-0005-0000-0000-00009E210000}"/>
    <cellStyle name="Calculation 2 3 3 16 4" xfId="16998" xr:uid="{00000000-0005-0000-0000-00009F210000}"/>
    <cellStyle name="Calculation 2 3 3 16 5" xfId="24131" xr:uid="{00000000-0005-0000-0000-0000A0210000}"/>
    <cellStyle name="Calculation 2 3 3 16 6" xfId="55502" xr:uid="{00000000-0005-0000-0000-0000A1210000}"/>
    <cellStyle name="Calculation 2 3 3 17" xfId="4399" xr:uid="{00000000-0005-0000-0000-0000A2210000}"/>
    <cellStyle name="Calculation 2 3 3 17 2" xfId="8651" xr:uid="{00000000-0005-0000-0000-0000A3210000}"/>
    <cellStyle name="Calculation 2 3 3 17 3" xfId="12900" xr:uid="{00000000-0005-0000-0000-0000A4210000}"/>
    <cellStyle name="Calculation 2 3 3 17 4" xfId="17149" xr:uid="{00000000-0005-0000-0000-0000A5210000}"/>
    <cellStyle name="Calculation 2 3 3 17 5" xfId="24477" xr:uid="{00000000-0005-0000-0000-0000A6210000}"/>
    <cellStyle name="Calculation 2 3 3 17 6" xfId="55651" xr:uid="{00000000-0005-0000-0000-0000A7210000}"/>
    <cellStyle name="Calculation 2 3 3 18" xfId="4502" xr:uid="{00000000-0005-0000-0000-0000A8210000}"/>
    <cellStyle name="Calculation 2 3 3 18 2" xfId="8754" xr:uid="{00000000-0005-0000-0000-0000A9210000}"/>
    <cellStyle name="Calculation 2 3 3 18 3" xfId="13003" xr:uid="{00000000-0005-0000-0000-0000AA210000}"/>
    <cellStyle name="Calculation 2 3 3 18 4" xfId="17252" xr:uid="{00000000-0005-0000-0000-0000AB210000}"/>
    <cellStyle name="Calculation 2 3 3 18 5" xfId="23463" xr:uid="{00000000-0005-0000-0000-0000AC210000}"/>
    <cellStyle name="Calculation 2 3 3 18 6" xfId="55873" xr:uid="{00000000-0005-0000-0000-0000AD210000}"/>
    <cellStyle name="Calculation 2 3 3 19" xfId="4616" xr:uid="{00000000-0005-0000-0000-0000AE210000}"/>
    <cellStyle name="Calculation 2 3 3 19 2" xfId="8868" xr:uid="{00000000-0005-0000-0000-0000AF210000}"/>
    <cellStyle name="Calculation 2 3 3 19 3" xfId="13117" xr:uid="{00000000-0005-0000-0000-0000B0210000}"/>
    <cellStyle name="Calculation 2 3 3 19 4" xfId="17366" xr:uid="{00000000-0005-0000-0000-0000B1210000}"/>
    <cellStyle name="Calculation 2 3 3 19 5" xfId="25102" xr:uid="{00000000-0005-0000-0000-0000B2210000}"/>
    <cellStyle name="Calculation 2 3 3 19 6" xfId="56025" xr:uid="{00000000-0005-0000-0000-0000B3210000}"/>
    <cellStyle name="Calculation 2 3 3 2" xfId="2096" xr:uid="{00000000-0005-0000-0000-0000B4210000}"/>
    <cellStyle name="Calculation 2 3 3 2 2" xfId="6348" xr:uid="{00000000-0005-0000-0000-0000B5210000}"/>
    <cellStyle name="Calculation 2 3 3 2 3" xfId="10597" xr:uid="{00000000-0005-0000-0000-0000B6210000}"/>
    <cellStyle name="Calculation 2 3 3 2 4" xfId="14846" xr:uid="{00000000-0005-0000-0000-0000B7210000}"/>
    <cellStyle name="Calculation 2 3 3 2 5" xfId="19158" xr:uid="{00000000-0005-0000-0000-0000B8210000}"/>
    <cellStyle name="Calculation 2 3 3 2 6" xfId="53545" xr:uid="{00000000-0005-0000-0000-0000B9210000}"/>
    <cellStyle name="Calculation 2 3 3 20" xfId="4771" xr:uid="{00000000-0005-0000-0000-0000BA210000}"/>
    <cellStyle name="Calculation 2 3 3 20 2" xfId="9023" xr:uid="{00000000-0005-0000-0000-0000BB210000}"/>
    <cellStyle name="Calculation 2 3 3 20 3" xfId="13272" xr:uid="{00000000-0005-0000-0000-0000BC210000}"/>
    <cellStyle name="Calculation 2 3 3 20 4" xfId="17521" xr:uid="{00000000-0005-0000-0000-0000BD210000}"/>
    <cellStyle name="Calculation 2 3 3 20 5" xfId="25438" xr:uid="{00000000-0005-0000-0000-0000BE210000}"/>
    <cellStyle name="Calculation 2 3 3 20 6" xfId="56177" xr:uid="{00000000-0005-0000-0000-0000BF210000}"/>
    <cellStyle name="Calculation 2 3 3 21" xfId="4921" xr:uid="{00000000-0005-0000-0000-0000C0210000}"/>
    <cellStyle name="Calculation 2 3 3 21 2" xfId="9173" xr:uid="{00000000-0005-0000-0000-0000C1210000}"/>
    <cellStyle name="Calculation 2 3 3 21 3" xfId="13422" xr:uid="{00000000-0005-0000-0000-0000C2210000}"/>
    <cellStyle name="Calculation 2 3 3 21 4" xfId="17671" xr:uid="{00000000-0005-0000-0000-0000C3210000}"/>
    <cellStyle name="Calculation 2 3 3 21 5" xfId="25784" xr:uid="{00000000-0005-0000-0000-0000C4210000}"/>
    <cellStyle name="Calculation 2 3 3 21 6" xfId="56326" xr:uid="{00000000-0005-0000-0000-0000C5210000}"/>
    <cellStyle name="Calculation 2 3 3 22" xfId="5113" xr:uid="{00000000-0005-0000-0000-0000C6210000}"/>
    <cellStyle name="Calculation 2 3 3 22 2" xfId="9365" xr:uid="{00000000-0005-0000-0000-0000C7210000}"/>
    <cellStyle name="Calculation 2 3 3 22 3" xfId="13614" xr:uid="{00000000-0005-0000-0000-0000C8210000}"/>
    <cellStyle name="Calculation 2 3 3 22 4" xfId="17863" xr:uid="{00000000-0005-0000-0000-0000C9210000}"/>
    <cellStyle name="Calculation 2 3 3 22 5" xfId="26130" xr:uid="{00000000-0005-0000-0000-0000CA210000}"/>
    <cellStyle name="Calculation 2 3 3 22 6" xfId="56482" xr:uid="{00000000-0005-0000-0000-0000CB210000}"/>
    <cellStyle name="Calculation 2 3 3 23" xfId="5223" xr:uid="{00000000-0005-0000-0000-0000CC210000}"/>
    <cellStyle name="Calculation 2 3 3 23 2" xfId="9475" xr:uid="{00000000-0005-0000-0000-0000CD210000}"/>
    <cellStyle name="Calculation 2 3 3 23 3" xfId="13724" xr:uid="{00000000-0005-0000-0000-0000CE210000}"/>
    <cellStyle name="Calculation 2 3 3 23 4" xfId="17973" xr:uid="{00000000-0005-0000-0000-0000CF210000}"/>
    <cellStyle name="Calculation 2 3 3 23 5" xfId="26476" xr:uid="{00000000-0005-0000-0000-0000D0210000}"/>
    <cellStyle name="Calculation 2 3 3 23 6" xfId="56733" xr:uid="{00000000-0005-0000-0000-0000D1210000}"/>
    <cellStyle name="Calculation 2 3 3 24" xfId="5335" xr:uid="{00000000-0005-0000-0000-0000D2210000}"/>
    <cellStyle name="Calculation 2 3 3 24 2" xfId="9587" xr:uid="{00000000-0005-0000-0000-0000D3210000}"/>
    <cellStyle name="Calculation 2 3 3 24 3" xfId="13836" xr:uid="{00000000-0005-0000-0000-0000D4210000}"/>
    <cellStyle name="Calculation 2 3 3 24 4" xfId="18085" xr:uid="{00000000-0005-0000-0000-0000D5210000}"/>
    <cellStyle name="Calculation 2 3 3 24 5" xfId="26797" xr:uid="{00000000-0005-0000-0000-0000D6210000}"/>
    <cellStyle name="Calculation 2 3 3 24 6" xfId="56892" xr:uid="{00000000-0005-0000-0000-0000D7210000}"/>
    <cellStyle name="Calculation 2 3 3 25" xfId="5486" xr:uid="{00000000-0005-0000-0000-0000D8210000}"/>
    <cellStyle name="Calculation 2 3 3 25 2" xfId="9738" xr:uid="{00000000-0005-0000-0000-0000D9210000}"/>
    <cellStyle name="Calculation 2 3 3 25 3" xfId="13987" xr:uid="{00000000-0005-0000-0000-0000DA210000}"/>
    <cellStyle name="Calculation 2 3 3 25 4" xfId="18236" xr:uid="{00000000-0005-0000-0000-0000DB210000}"/>
    <cellStyle name="Calculation 2 3 3 25 5" xfId="27022" xr:uid="{00000000-0005-0000-0000-0000DC210000}"/>
    <cellStyle name="Calculation 2 3 3 25 6" xfId="57042" xr:uid="{00000000-0005-0000-0000-0000DD210000}"/>
    <cellStyle name="Calculation 2 3 3 26" xfId="5641" xr:uid="{00000000-0005-0000-0000-0000DE210000}"/>
    <cellStyle name="Calculation 2 3 3 26 2" xfId="9893" xr:uid="{00000000-0005-0000-0000-0000DF210000}"/>
    <cellStyle name="Calculation 2 3 3 26 3" xfId="14142" xr:uid="{00000000-0005-0000-0000-0000E0210000}"/>
    <cellStyle name="Calculation 2 3 3 26 4" xfId="18391" xr:uid="{00000000-0005-0000-0000-0000E1210000}"/>
    <cellStyle name="Calculation 2 3 3 26 5" xfId="27183" xr:uid="{00000000-0005-0000-0000-0000E2210000}"/>
    <cellStyle name="Calculation 2 3 3 26 6" xfId="57160" xr:uid="{00000000-0005-0000-0000-0000E3210000}"/>
    <cellStyle name="Calculation 2 3 3 27" xfId="1641" xr:uid="{00000000-0005-0000-0000-0000E4210000}"/>
    <cellStyle name="Calculation 2 3 3 27 2" xfId="27526" xr:uid="{00000000-0005-0000-0000-0000E5210000}"/>
    <cellStyle name="Calculation 2 3 3 27 3" xfId="57310" xr:uid="{00000000-0005-0000-0000-0000E6210000}"/>
    <cellStyle name="Calculation 2 3 3 28" xfId="5893" xr:uid="{00000000-0005-0000-0000-0000E7210000}"/>
    <cellStyle name="Calculation 2 3 3 28 2" xfId="27867" xr:uid="{00000000-0005-0000-0000-0000E8210000}"/>
    <cellStyle name="Calculation 2 3 3 28 3" xfId="57459" xr:uid="{00000000-0005-0000-0000-0000E9210000}"/>
    <cellStyle name="Calculation 2 3 3 29" xfId="10142" xr:uid="{00000000-0005-0000-0000-0000EA210000}"/>
    <cellStyle name="Calculation 2 3 3 29 2" xfId="28208" xr:uid="{00000000-0005-0000-0000-0000EB210000}"/>
    <cellStyle name="Calculation 2 3 3 29 3" xfId="57609" xr:uid="{00000000-0005-0000-0000-0000EC210000}"/>
    <cellStyle name="Calculation 2 3 3 3" xfId="2248" xr:uid="{00000000-0005-0000-0000-0000ED210000}"/>
    <cellStyle name="Calculation 2 3 3 3 2" xfId="6500" xr:uid="{00000000-0005-0000-0000-0000EE210000}"/>
    <cellStyle name="Calculation 2 3 3 3 3" xfId="10749" xr:uid="{00000000-0005-0000-0000-0000EF210000}"/>
    <cellStyle name="Calculation 2 3 3 3 4" xfId="14998" xr:uid="{00000000-0005-0000-0000-0000F0210000}"/>
    <cellStyle name="Calculation 2 3 3 3 5" xfId="19146" xr:uid="{00000000-0005-0000-0000-0000F1210000}"/>
    <cellStyle name="Calculation 2 3 3 3 6" xfId="53694" xr:uid="{00000000-0005-0000-0000-0000F2210000}"/>
    <cellStyle name="Calculation 2 3 3 30" xfId="14392" xr:uid="{00000000-0005-0000-0000-0000F3210000}"/>
    <cellStyle name="Calculation 2 3 3 30 2" xfId="28549" xr:uid="{00000000-0005-0000-0000-0000F4210000}"/>
    <cellStyle name="Calculation 2 3 3 31" xfId="18651" xr:uid="{00000000-0005-0000-0000-0000F5210000}"/>
    <cellStyle name="Calculation 2 3 3 31 2" xfId="28890" xr:uid="{00000000-0005-0000-0000-0000F6210000}"/>
    <cellStyle name="Calculation 2 3 3 32" xfId="29334" xr:uid="{00000000-0005-0000-0000-0000F7210000}"/>
    <cellStyle name="Calculation 2 3 3 33" xfId="31204" xr:uid="{00000000-0005-0000-0000-0000F8210000}"/>
    <cellStyle name="Calculation 2 3 3 34" xfId="31388" xr:uid="{00000000-0005-0000-0000-0000F9210000}"/>
    <cellStyle name="Calculation 2 3 3 35" xfId="31728" xr:uid="{00000000-0005-0000-0000-0000FA210000}"/>
    <cellStyle name="Calculation 2 3 3 36" xfId="30986" xr:uid="{00000000-0005-0000-0000-0000FB210000}"/>
    <cellStyle name="Calculation 2 3 3 37" xfId="32291" xr:uid="{00000000-0005-0000-0000-0000FC210000}"/>
    <cellStyle name="Calculation 2 3 3 38" xfId="32632" xr:uid="{00000000-0005-0000-0000-0000FD210000}"/>
    <cellStyle name="Calculation 2 3 3 39" xfId="33116" xr:uid="{00000000-0005-0000-0000-0000FE210000}"/>
    <cellStyle name="Calculation 2 3 3 4" xfId="2398" xr:uid="{00000000-0005-0000-0000-0000FF210000}"/>
    <cellStyle name="Calculation 2 3 3 4 2" xfId="6650" xr:uid="{00000000-0005-0000-0000-000000220000}"/>
    <cellStyle name="Calculation 2 3 3 4 3" xfId="10899" xr:uid="{00000000-0005-0000-0000-000001220000}"/>
    <cellStyle name="Calculation 2 3 3 4 4" xfId="15148" xr:uid="{00000000-0005-0000-0000-000002220000}"/>
    <cellStyle name="Calculation 2 3 3 4 5" xfId="19946" xr:uid="{00000000-0005-0000-0000-000003220000}"/>
    <cellStyle name="Calculation 2 3 3 4 6" xfId="53816" xr:uid="{00000000-0005-0000-0000-000004220000}"/>
    <cellStyle name="Calculation 2 3 3 40" xfId="33542" xr:uid="{00000000-0005-0000-0000-000005220000}"/>
    <cellStyle name="Calculation 2 3 3 41" xfId="33908" xr:uid="{00000000-0005-0000-0000-000006220000}"/>
    <cellStyle name="Calculation 2 3 3 42" xfId="34335" xr:uid="{00000000-0005-0000-0000-000007220000}"/>
    <cellStyle name="Calculation 2 3 3 43" xfId="34681" xr:uid="{00000000-0005-0000-0000-000008220000}"/>
    <cellStyle name="Calculation 2 3 3 44" xfId="35027" xr:uid="{00000000-0005-0000-0000-000009220000}"/>
    <cellStyle name="Calculation 2 3 3 45" xfId="35374" xr:uid="{00000000-0005-0000-0000-00000A220000}"/>
    <cellStyle name="Calculation 2 3 3 46" xfId="35721" xr:uid="{00000000-0005-0000-0000-00000B220000}"/>
    <cellStyle name="Calculation 2 3 3 47" xfId="36067" xr:uid="{00000000-0005-0000-0000-00000C220000}"/>
    <cellStyle name="Calculation 2 3 3 48" xfId="36413" xr:uid="{00000000-0005-0000-0000-00000D220000}"/>
    <cellStyle name="Calculation 2 3 3 49" xfId="36759" xr:uid="{00000000-0005-0000-0000-00000E220000}"/>
    <cellStyle name="Calculation 2 3 3 5" xfId="2547" xr:uid="{00000000-0005-0000-0000-00000F220000}"/>
    <cellStyle name="Calculation 2 3 3 5 2" xfId="6799" xr:uid="{00000000-0005-0000-0000-000010220000}"/>
    <cellStyle name="Calculation 2 3 3 5 3" xfId="11048" xr:uid="{00000000-0005-0000-0000-000011220000}"/>
    <cellStyle name="Calculation 2 3 3 5 4" xfId="15297" xr:uid="{00000000-0005-0000-0000-000012220000}"/>
    <cellStyle name="Calculation 2 3 3 5 5" xfId="20292" xr:uid="{00000000-0005-0000-0000-000013220000}"/>
    <cellStyle name="Calculation 2 3 3 5 6" xfId="53922" xr:uid="{00000000-0005-0000-0000-000014220000}"/>
    <cellStyle name="Calculation 2 3 3 50" xfId="37105" xr:uid="{00000000-0005-0000-0000-000015220000}"/>
    <cellStyle name="Calculation 2 3 3 51" xfId="37451" xr:uid="{00000000-0005-0000-0000-000016220000}"/>
    <cellStyle name="Calculation 2 3 3 52" xfId="34307" xr:uid="{00000000-0005-0000-0000-000017220000}"/>
    <cellStyle name="Calculation 2 3 3 53" xfId="38073" xr:uid="{00000000-0005-0000-0000-000018220000}"/>
    <cellStyle name="Calculation 2 3 3 54" xfId="38419" xr:uid="{00000000-0005-0000-0000-000019220000}"/>
    <cellStyle name="Calculation 2 3 3 55" xfId="38765" xr:uid="{00000000-0005-0000-0000-00001A220000}"/>
    <cellStyle name="Calculation 2 3 3 56" xfId="39111" xr:uid="{00000000-0005-0000-0000-00001B220000}"/>
    <cellStyle name="Calculation 2 3 3 57" xfId="39463" xr:uid="{00000000-0005-0000-0000-00001C220000}"/>
    <cellStyle name="Calculation 2 3 3 58" xfId="39792" xr:uid="{00000000-0005-0000-0000-00001D220000}"/>
    <cellStyle name="Calculation 2 3 3 59" xfId="39939" xr:uid="{00000000-0005-0000-0000-00001E220000}"/>
    <cellStyle name="Calculation 2 3 3 6" xfId="2697" xr:uid="{00000000-0005-0000-0000-00001F220000}"/>
    <cellStyle name="Calculation 2 3 3 6 2" xfId="6949" xr:uid="{00000000-0005-0000-0000-000020220000}"/>
    <cellStyle name="Calculation 2 3 3 6 3" xfId="11198" xr:uid="{00000000-0005-0000-0000-000021220000}"/>
    <cellStyle name="Calculation 2 3 3 6 4" xfId="15447" xr:uid="{00000000-0005-0000-0000-000022220000}"/>
    <cellStyle name="Calculation 2 3 3 6 5" xfId="19145" xr:uid="{00000000-0005-0000-0000-000023220000}"/>
    <cellStyle name="Calculation 2 3 3 6 6" xfId="54072" xr:uid="{00000000-0005-0000-0000-000024220000}"/>
    <cellStyle name="Calculation 2 3 3 60" xfId="40280" xr:uid="{00000000-0005-0000-0000-000025220000}"/>
    <cellStyle name="Calculation 2 3 3 61" xfId="40619" xr:uid="{00000000-0005-0000-0000-000026220000}"/>
    <cellStyle name="Calculation 2 3 3 62" xfId="40625" xr:uid="{00000000-0005-0000-0000-000027220000}"/>
    <cellStyle name="Calculation 2 3 3 63" xfId="41630" xr:uid="{00000000-0005-0000-0000-000028220000}"/>
    <cellStyle name="Calculation 2 3 3 64" xfId="41847" xr:uid="{00000000-0005-0000-0000-000029220000}"/>
    <cellStyle name="Calculation 2 3 3 65" xfId="42193" xr:uid="{00000000-0005-0000-0000-00002A220000}"/>
    <cellStyle name="Calculation 2 3 3 66" xfId="41596" xr:uid="{00000000-0005-0000-0000-00002B220000}"/>
    <cellStyle name="Calculation 2 3 3 67" xfId="42774" xr:uid="{00000000-0005-0000-0000-00002C220000}"/>
    <cellStyle name="Calculation 2 3 3 68" xfId="43115" xr:uid="{00000000-0005-0000-0000-00002D220000}"/>
    <cellStyle name="Calculation 2 3 3 69" xfId="43456" xr:uid="{00000000-0005-0000-0000-00002E220000}"/>
    <cellStyle name="Calculation 2 3 3 7" xfId="2852" xr:uid="{00000000-0005-0000-0000-00002F220000}"/>
    <cellStyle name="Calculation 2 3 3 7 2" xfId="7104" xr:uid="{00000000-0005-0000-0000-000030220000}"/>
    <cellStyle name="Calculation 2 3 3 7 3" xfId="11353" xr:uid="{00000000-0005-0000-0000-000031220000}"/>
    <cellStyle name="Calculation 2 3 3 7 4" xfId="15602" xr:uid="{00000000-0005-0000-0000-000032220000}"/>
    <cellStyle name="Calculation 2 3 3 7 5" xfId="20985" xr:uid="{00000000-0005-0000-0000-000033220000}"/>
    <cellStyle name="Calculation 2 3 3 7 6" xfId="54190" xr:uid="{00000000-0005-0000-0000-000034220000}"/>
    <cellStyle name="Calculation 2 3 3 70" xfId="43987" xr:uid="{00000000-0005-0000-0000-000035220000}"/>
    <cellStyle name="Calculation 2 3 3 71" xfId="44456" xr:uid="{00000000-0005-0000-0000-000036220000}"/>
    <cellStyle name="Calculation 2 3 3 72" xfId="44655" xr:uid="{00000000-0005-0000-0000-000037220000}"/>
    <cellStyle name="Calculation 2 3 3 73" xfId="45012" xr:uid="{00000000-0005-0000-0000-000038220000}"/>
    <cellStyle name="Calculation 2 3 3 74" xfId="45739" xr:uid="{00000000-0005-0000-0000-000039220000}"/>
    <cellStyle name="Calculation 2 3 3 75" xfId="46034" xr:uid="{00000000-0005-0000-0000-00003A220000}"/>
    <cellStyle name="Calculation 2 3 3 76" xfId="45625" xr:uid="{00000000-0005-0000-0000-00003B220000}"/>
    <cellStyle name="Calculation 2 3 3 77" xfId="46857" xr:uid="{00000000-0005-0000-0000-00003C220000}"/>
    <cellStyle name="Calculation 2 3 3 78" xfId="47202" xr:uid="{00000000-0005-0000-0000-00003D220000}"/>
    <cellStyle name="Calculation 2 3 3 79" xfId="45825" xr:uid="{00000000-0005-0000-0000-00003E220000}"/>
    <cellStyle name="Calculation 2 3 3 8" xfId="3002" xr:uid="{00000000-0005-0000-0000-00003F220000}"/>
    <cellStyle name="Calculation 2 3 3 8 2" xfId="7254" xr:uid="{00000000-0005-0000-0000-000040220000}"/>
    <cellStyle name="Calculation 2 3 3 8 3" xfId="11503" xr:uid="{00000000-0005-0000-0000-000041220000}"/>
    <cellStyle name="Calculation 2 3 3 8 4" xfId="15752" xr:uid="{00000000-0005-0000-0000-000042220000}"/>
    <cellStyle name="Calculation 2 3 3 8 5" xfId="21336" xr:uid="{00000000-0005-0000-0000-000043220000}"/>
    <cellStyle name="Calculation 2 3 3 8 6" xfId="54293" xr:uid="{00000000-0005-0000-0000-000044220000}"/>
    <cellStyle name="Calculation 2 3 3 80" xfId="47963" xr:uid="{00000000-0005-0000-0000-000045220000}"/>
    <cellStyle name="Calculation 2 3 3 81" xfId="48479" xr:uid="{00000000-0005-0000-0000-000046220000}"/>
    <cellStyle name="Calculation 2 3 3 82" xfId="48816" xr:uid="{00000000-0005-0000-0000-000047220000}"/>
    <cellStyle name="Calculation 2 3 3 83" xfId="48700" xr:uid="{00000000-0005-0000-0000-000048220000}"/>
    <cellStyle name="Calculation 2 3 3 84" xfId="49708" xr:uid="{00000000-0005-0000-0000-000049220000}"/>
    <cellStyle name="Calculation 2 3 3 85" xfId="49949" xr:uid="{00000000-0005-0000-0000-00004A220000}"/>
    <cellStyle name="Calculation 2 3 3 86" xfId="50099" xr:uid="{00000000-0005-0000-0000-00004B220000}"/>
    <cellStyle name="Calculation 2 3 3 87" xfId="50248" xr:uid="{00000000-0005-0000-0000-00004C220000}"/>
    <cellStyle name="Calculation 2 3 3 88" xfId="50398" xr:uid="{00000000-0005-0000-0000-00004D220000}"/>
    <cellStyle name="Calculation 2 3 3 89" xfId="50547" xr:uid="{00000000-0005-0000-0000-00004E220000}"/>
    <cellStyle name="Calculation 2 3 3 9" xfId="3152" xr:uid="{00000000-0005-0000-0000-00004F220000}"/>
    <cellStyle name="Calculation 2 3 3 9 2" xfId="7404" xr:uid="{00000000-0005-0000-0000-000050220000}"/>
    <cellStyle name="Calculation 2 3 3 9 3" xfId="11653" xr:uid="{00000000-0005-0000-0000-000051220000}"/>
    <cellStyle name="Calculation 2 3 3 9 4" xfId="15902" xr:uid="{00000000-0005-0000-0000-000052220000}"/>
    <cellStyle name="Calculation 2 3 3 9 5" xfId="21898" xr:uid="{00000000-0005-0000-0000-000053220000}"/>
    <cellStyle name="Calculation 2 3 3 9 6" xfId="54443" xr:uid="{00000000-0005-0000-0000-000054220000}"/>
    <cellStyle name="Calculation 2 3 3 90" xfId="50696" xr:uid="{00000000-0005-0000-0000-000055220000}"/>
    <cellStyle name="Calculation 2 3 3 91" xfId="50846" xr:uid="{00000000-0005-0000-0000-000056220000}"/>
    <cellStyle name="Calculation 2 3 3 92" xfId="50995" xr:uid="{00000000-0005-0000-0000-000057220000}"/>
    <cellStyle name="Calculation 2 3 3 93" xfId="51160" xr:uid="{00000000-0005-0000-0000-000058220000}"/>
    <cellStyle name="Calculation 2 3 3 94" xfId="51316" xr:uid="{00000000-0005-0000-0000-000059220000}"/>
    <cellStyle name="Calculation 2 3 3 95" xfId="51466" xr:uid="{00000000-0005-0000-0000-00005A220000}"/>
    <cellStyle name="Calculation 2 3 3 96" xfId="51616" xr:uid="{00000000-0005-0000-0000-00005B220000}"/>
    <cellStyle name="Calculation 2 3 3 97" xfId="51766" xr:uid="{00000000-0005-0000-0000-00005C220000}"/>
    <cellStyle name="Calculation 2 3 3 98" xfId="51921" xr:uid="{00000000-0005-0000-0000-00005D220000}"/>
    <cellStyle name="Calculation 2 3 3 99" xfId="52076" xr:uid="{00000000-0005-0000-0000-00005E220000}"/>
    <cellStyle name="Calculation 2 3 30" xfId="4819" xr:uid="{00000000-0005-0000-0000-00005F220000}"/>
    <cellStyle name="Calculation 2 3 30 2" xfId="9071" xr:uid="{00000000-0005-0000-0000-000060220000}"/>
    <cellStyle name="Calculation 2 3 30 3" xfId="13320" xr:uid="{00000000-0005-0000-0000-000061220000}"/>
    <cellStyle name="Calculation 2 3 30 4" xfId="17569" xr:uid="{00000000-0005-0000-0000-000062220000}"/>
    <cellStyle name="Calculation 2 3 30 5" xfId="25297" xr:uid="{00000000-0005-0000-0000-000063220000}"/>
    <cellStyle name="Calculation 2 3 30 6" xfId="57091" xr:uid="{00000000-0005-0000-0000-000064220000}"/>
    <cellStyle name="Calculation 2 3 31" xfId="5011" xr:uid="{00000000-0005-0000-0000-000065220000}"/>
    <cellStyle name="Calculation 2 3 31 2" xfId="9263" xr:uid="{00000000-0005-0000-0000-000066220000}"/>
    <cellStyle name="Calculation 2 3 31 3" xfId="13512" xr:uid="{00000000-0005-0000-0000-000067220000}"/>
    <cellStyle name="Calculation 2 3 31 4" xfId="17761" xr:uid="{00000000-0005-0000-0000-000068220000}"/>
    <cellStyle name="Calculation 2 3 31 5" xfId="27205" xr:uid="{00000000-0005-0000-0000-000069220000}"/>
    <cellStyle name="Calculation 2 3 31 6" xfId="55734" xr:uid="{00000000-0005-0000-0000-00006A220000}"/>
    <cellStyle name="Calculation 2 3 32" xfId="4986" xr:uid="{00000000-0005-0000-0000-00006B220000}"/>
    <cellStyle name="Calculation 2 3 32 2" xfId="9238" xr:uid="{00000000-0005-0000-0000-00006C220000}"/>
    <cellStyle name="Calculation 2 3 32 3" xfId="13487" xr:uid="{00000000-0005-0000-0000-00006D220000}"/>
    <cellStyle name="Calculation 2 3 32 4" xfId="17736" xr:uid="{00000000-0005-0000-0000-00006E220000}"/>
    <cellStyle name="Calculation 2 3 32 5" xfId="27548" xr:uid="{00000000-0005-0000-0000-00006F220000}"/>
    <cellStyle name="Calculation 2 3 32 6" xfId="57208" xr:uid="{00000000-0005-0000-0000-000070220000}"/>
    <cellStyle name="Calculation 2 3 33" xfId="5384" xr:uid="{00000000-0005-0000-0000-000071220000}"/>
    <cellStyle name="Calculation 2 3 33 2" xfId="9636" xr:uid="{00000000-0005-0000-0000-000072220000}"/>
    <cellStyle name="Calculation 2 3 33 3" xfId="13885" xr:uid="{00000000-0005-0000-0000-000073220000}"/>
    <cellStyle name="Calculation 2 3 33 4" xfId="18134" xr:uid="{00000000-0005-0000-0000-000074220000}"/>
    <cellStyle name="Calculation 2 3 33 5" xfId="27889" xr:uid="{00000000-0005-0000-0000-000075220000}"/>
    <cellStyle name="Calculation 2 3 33 6" xfId="57145" xr:uid="{00000000-0005-0000-0000-000076220000}"/>
    <cellStyle name="Calculation 2 3 34" xfId="5539" xr:uid="{00000000-0005-0000-0000-000077220000}"/>
    <cellStyle name="Calculation 2 3 34 2" xfId="9791" xr:uid="{00000000-0005-0000-0000-000078220000}"/>
    <cellStyle name="Calculation 2 3 34 3" xfId="14040" xr:uid="{00000000-0005-0000-0000-000079220000}"/>
    <cellStyle name="Calculation 2 3 34 4" xfId="18289" xr:uid="{00000000-0005-0000-0000-00007A220000}"/>
    <cellStyle name="Calculation 2 3 34 5" xfId="28230" xr:uid="{00000000-0005-0000-0000-00007B220000}"/>
    <cellStyle name="Calculation 2 3 34 6" xfId="57507" xr:uid="{00000000-0005-0000-0000-00007C220000}"/>
    <cellStyle name="Calculation 2 3 35" xfId="1439" xr:uid="{00000000-0005-0000-0000-00007D220000}"/>
    <cellStyle name="Calculation 2 3 35 2" xfId="28571" xr:uid="{00000000-0005-0000-0000-00007E220000}"/>
    <cellStyle name="Calculation 2 3 36" xfId="5691" xr:uid="{00000000-0005-0000-0000-00007F220000}"/>
    <cellStyle name="Calculation 2 3 36 2" xfId="28912" xr:uid="{00000000-0005-0000-0000-000080220000}"/>
    <cellStyle name="Calculation 2 3 37" xfId="1424" xr:uid="{00000000-0005-0000-0000-000081220000}"/>
    <cellStyle name="Calculation 2 3 37 2" xfId="29594" xr:uid="{00000000-0005-0000-0000-000082220000}"/>
    <cellStyle name="Calculation 2 3 38" xfId="14190" xr:uid="{00000000-0005-0000-0000-000083220000}"/>
    <cellStyle name="Calculation 2 3 38 2" xfId="31337" xr:uid="{00000000-0005-0000-0000-000084220000}"/>
    <cellStyle name="Calculation 2 3 39" xfId="18446" xr:uid="{00000000-0005-0000-0000-000085220000}"/>
    <cellStyle name="Calculation 2 3 39 2" xfId="31410" xr:uid="{00000000-0005-0000-0000-000086220000}"/>
    <cellStyle name="Calculation 2 3 4" xfId="1400" xr:uid="{00000000-0005-0000-0000-000087220000}"/>
    <cellStyle name="Calculation 2 3 4 10" xfId="22292" xr:uid="{00000000-0005-0000-0000-000088220000}"/>
    <cellStyle name="Calculation 2 3 4 11" xfId="22638" xr:uid="{00000000-0005-0000-0000-000089220000}"/>
    <cellStyle name="Calculation 2 3 4 12" xfId="22984" xr:uid="{00000000-0005-0000-0000-00008A220000}"/>
    <cellStyle name="Calculation 2 3 4 13" xfId="23331" xr:uid="{00000000-0005-0000-0000-00008B220000}"/>
    <cellStyle name="Calculation 2 3 4 14" xfId="23606" xr:uid="{00000000-0005-0000-0000-00008C220000}"/>
    <cellStyle name="Calculation 2 3 4 15" xfId="23952" xr:uid="{00000000-0005-0000-0000-00008D220000}"/>
    <cellStyle name="Calculation 2 3 4 16" xfId="24302" xr:uid="{00000000-0005-0000-0000-00008E220000}"/>
    <cellStyle name="Calculation 2 3 4 17" xfId="24648" xr:uid="{00000000-0005-0000-0000-00008F220000}"/>
    <cellStyle name="Calculation 2 3 4 18" xfId="24923" xr:uid="{00000000-0005-0000-0000-000090220000}"/>
    <cellStyle name="Calculation 2 3 4 19" xfId="22117" xr:uid="{00000000-0005-0000-0000-000091220000}"/>
    <cellStyle name="Calculation 2 3 4 2" xfId="1553" xr:uid="{00000000-0005-0000-0000-000092220000}"/>
    <cellStyle name="Calculation 2 3 4 2 2" xfId="19329" xr:uid="{00000000-0005-0000-0000-000093220000}"/>
    <cellStyle name="Calculation 2 3 4 20" xfId="25609" xr:uid="{00000000-0005-0000-0000-000094220000}"/>
    <cellStyle name="Calculation 2 3 4 21" xfId="25955" xr:uid="{00000000-0005-0000-0000-000095220000}"/>
    <cellStyle name="Calculation 2 3 4 22" xfId="26301" xr:uid="{00000000-0005-0000-0000-000096220000}"/>
    <cellStyle name="Calculation 2 3 4 23" xfId="26646" xr:uid="{00000000-0005-0000-0000-000097220000}"/>
    <cellStyle name="Calculation 2 3 4 24" xfId="26846" xr:uid="{00000000-0005-0000-0000-000098220000}"/>
    <cellStyle name="Calculation 2 3 4 25" xfId="26614" xr:uid="{00000000-0005-0000-0000-000099220000}"/>
    <cellStyle name="Calculation 2 3 4 26" xfId="27354" xr:uid="{00000000-0005-0000-0000-00009A220000}"/>
    <cellStyle name="Calculation 2 3 4 27" xfId="27697" xr:uid="{00000000-0005-0000-0000-00009B220000}"/>
    <cellStyle name="Calculation 2 3 4 28" xfId="28038" xr:uid="{00000000-0005-0000-0000-00009C220000}"/>
    <cellStyle name="Calculation 2 3 4 29" xfId="28379" xr:uid="{00000000-0005-0000-0000-00009D220000}"/>
    <cellStyle name="Calculation 2 3 4 3" xfId="5805" xr:uid="{00000000-0005-0000-0000-00009E220000}"/>
    <cellStyle name="Calculation 2 3 4 3 2" xfId="19515" xr:uid="{00000000-0005-0000-0000-00009F220000}"/>
    <cellStyle name="Calculation 2 3 4 30" xfId="28720" xr:uid="{00000000-0005-0000-0000-0000A0220000}"/>
    <cellStyle name="Calculation 2 3 4 31" xfId="29061" xr:uid="{00000000-0005-0000-0000-0000A1220000}"/>
    <cellStyle name="Calculation 2 3 4 32" xfId="29440" xr:uid="{00000000-0005-0000-0000-0000A2220000}"/>
    <cellStyle name="Calculation 2 3 4 33" xfId="31031" xr:uid="{00000000-0005-0000-0000-0000A3220000}"/>
    <cellStyle name="Calculation 2 3 4 34" xfId="31559" xr:uid="{00000000-0005-0000-0000-0000A4220000}"/>
    <cellStyle name="Calculation 2 3 4 35" xfId="31899" xr:uid="{00000000-0005-0000-0000-0000A5220000}"/>
    <cellStyle name="Calculation 2 3 4 36" xfId="32121" xr:uid="{00000000-0005-0000-0000-0000A6220000}"/>
    <cellStyle name="Calculation 2 3 4 37" xfId="32462" xr:uid="{00000000-0005-0000-0000-0000A7220000}"/>
    <cellStyle name="Calculation 2 3 4 38" xfId="32803" xr:uid="{00000000-0005-0000-0000-0000A8220000}"/>
    <cellStyle name="Calculation 2 3 4 39" xfId="33341" xr:uid="{00000000-0005-0000-0000-0000A9220000}"/>
    <cellStyle name="Calculation 2 3 4 4" xfId="10054" xr:uid="{00000000-0005-0000-0000-0000AA220000}"/>
    <cellStyle name="Calculation 2 3 4 4 2" xfId="20117" xr:uid="{00000000-0005-0000-0000-0000AB220000}"/>
    <cellStyle name="Calculation 2 3 4 40" xfId="33713" xr:uid="{00000000-0005-0000-0000-0000AC220000}"/>
    <cellStyle name="Calculation 2 3 4 41" xfId="34030" xr:uid="{00000000-0005-0000-0000-0000AD220000}"/>
    <cellStyle name="Calculation 2 3 4 42" xfId="34506" xr:uid="{00000000-0005-0000-0000-0000AE220000}"/>
    <cellStyle name="Calculation 2 3 4 43" xfId="34852" xr:uid="{00000000-0005-0000-0000-0000AF220000}"/>
    <cellStyle name="Calculation 2 3 4 44" xfId="35198" xr:uid="{00000000-0005-0000-0000-0000B0220000}"/>
    <cellStyle name="Calculation 2 3 4 45" xfId="35545" xr:uid="{00000000-0005-0000-0000-0000B1220000}"/>
    <cellStyle name="Calculation 2 3 4 46" xfId="35892" xr:uid="{00000000-0005-0000-0000-0000B2220000}"/>
    <cellStyle name="Calculation 2 3 4 47" xfId="36238" xr:uid="{00000000-0005-0000-0000-0000B3220000}"/>
    <cellStyle name="Calculation 2 3 4 48" xfId="36584" xr:uid="{00000000-0005-0000-0000-0000B4220000}"/>
    <cellStyle name="Calculation 2 3 4 49" xfId="36930" xr:uid="{00000000-0005-0000-0000-0000B5220000}"/>
    <cellStyle name="Calculation 2 3 4 5" xfId="14304" xr:uid="{00000000-0005-0000-0000-0000B6220000}"/>
    <cellStyle name="Calculation 2 3 4 5 2" xfId="20463" xr:uid="{00000000-0005-0000-0000-0000B7220000}"/>
    <cellStyle name="Calculation 2 3 4 50" xfId="37276" xr:uid="{00000000-0005-0000-0000-0000B8220000}"/>
    <cellStyle name="Calculation 2 3 4 51" xfId="37622" xr:uid="{00000000-0005-0000-0000-0000B9220000}"/>
    <cellStyle name="Calculation 2 3 4 52" xfId="37897" xr:uid="{00000000-0005-0000-0000-0000BA220000}"/>
    <cellStyle name="Calculation 2 3 4 53" xfId="38244" xr:uid="{00000000-0005-0000-0000-0000BB220000}"/>
    <cellStyle name="Calculation 2 3 4 54" xfId="38590" xr:uid="{00000000-0005-0000-0000-0000BC220000}"/>
    <cellStyle name="Calculation 2 3 4 55" xfId="38936" xr:uid="{00000000-0005-0000-0000-0000BD220000}"/>
    <cellStyle name="Calculation 2 3 4 56" xfId="39282" xr:uid="{00000000-0005-0000-0000-0000BE220000}"/>
    <cellStyle name="Calculation 2 3 4 57" xfId="37092" xr:uid="{00000000-0005-0000-0000-0000BF220000}"/>
    <cellStyle name="Calculation 2 3 4 58" xfId="39659" xr:uid="{00000000-0005-0000-0000-0000C0220000}"/>
    <cellStyle name="Calculation 2 3 4 59" xfId="40110" xr:uid="{00000000-0005-0000-0000-0000C1220000}"/>
    <cellStyle name="Calculation 2 3 4 6" xfId="18549" xr:uid="{00000000-0005-0000-0000-0000C2220000}"/>
    <cellStyle name="Calculation 2 3 4 6 2" xfId="20701" xr:uid="{00000000-0005-0000-0000-0000C3220000}"/>
    <cellStyle name="Calculation 2 3 4 60" xfId="40451" xr:uid="{00000000-0005-0000-0000-0000C4220000}"/>
    <cellStyle name="Calculation 2 3 4 61" xfId="40897" xr:uid="{00000000-0005-0000-0000-0000C5220000}"/>
    <cellStyle name="Calculation 2 3 4 62" xfId="40832" xr:uid="{00000000-0005-0000-0000-0000C6220000}"/>
    <cellStyle name="Calculation 2 3 4 63" xfId="40797" xr:uid="{00000000-0005-0000-0000-0000C7220000}"/>
    <cellStyle name="Calculation 2 3 4 64" xfId="42018" xr:uid="{00000000-0005-0000-0000-0000C8220000}"/>
    <cellStyle name="Calculation 2 3 4 65" xfId="42364" xr:uid="{00000000-0005-0000-0000-0000C9220000}"/>
    <cellStyle name="Calculation 2 3 4 66" xfId="42586" xr:uid="{00000000-0005-0000-0000-0000CA220000}"/>
    <cellStyle name="Calculation 2 3 4 67" xfId="42945" xr:uid="{00000000-0005-0000-0000-0000CB220000}"/>
    <cellStyle name="Calculation 2 3 4 68" xfId="43286" xr:uid="{00000000-0005-0000-0000-0000CC220000}"/>
    <cellStyle name="Calculation 2 3 4 69" xfId="43627" xr:uid="{00000000-0005-0000-0000-0000CD220000}"/>
    <cellStyle name="Calculation 2 3 4 7" xfId="21156" xr:uid="{00000000-0005-0000-0000-0000CE220000}"/>
    <cellStyle name="Calculation 2 3 4 70" xfId="44158" xr:uid="{00000000-0005-0000-0000-0000CF220000}"/>
    <cellStyle name="Calculation 2 3 4 71" xfId="43917" xr:uid="{00000000-0005-0000-0000-0000D0220000}"/>
    <cellStyle name="Calculation 2 3 4 72" xfId="44826" xr:uid="{00000000-0005-0000-0000-0000D1220000}"/>
    <cellStyle name="Calculation 2 3 4 73" xfId="44989" xr:uid="{00000000-0005-0000-0000-0000D2220000}"/>
    <cellStyle name="Calculation 2 3 4 74" xfId="45794" xr:uid="{00000000-0005-0000-0000-0000D3220000}"/>
    <cellStyle name="Calculation 2 3 4 75" xfId="46205" xr:uid="{00000000-0005-0000-0000-0000D4220000}"/>
    <cellStyle name="Calculation 2 3 4 76" xfId="46683" xr:uid="{00000000-0005-0000-0000-0000D5220000}"/>
    <cellStyle name="Calculation 2 3 4 77" xfId="47028" xr:uid="{00000000-0005-0000-0000-0000D6220000}"/>
    <cellStyle name="Calculation 2 3 4 78" xfId="47373" xr:uid="{00000000-0005-0000-0000-0000D7220000}"/>
    <cellStyle name="Calculation 2 3 4 79" xfId="47797" xr:uid="{00000000-0005-0000-0000-0000D8220000}"/>
    <cellStyle name="Calculation 2 3 4 8" xfId="18912" xr:uid="{00000000-0005-0000-0000-0000D9220000}"/>
    <cellStyle name="Calculation 2 3 4 80" xfId="48134" xr:uid="{00000000-0005-0000-0000-0000DA220000}"/>
    <cellStyle name="Calculation 2 3 4 81" xfId="48352" xr:uid="{00000000-0005-0000-0000-0000DB220000}"/>
    <cellStyle name="Calculation 2 3 4 82" xfId="48987" xr:uid="{00000000-0005-0000-0000-0000DC220000}"/>
    <cellStyle name="Calculation 2 3 4 83" xfId="49357" xr:uid="{00000000-0005-0000-0000-0000DD220000}"/>
    <cellStyle name="Calculation 2 3 4 84" xfId="49518" xr:uid="{00000000-0005-0000-0000-0000DE220000}"/>
    <cellStyle name="Calculation 2 3 4 85" xfId="53287" xr:uid="{00000000-0005-0000-0000-0000DF220000}"/>
    <cellStyle name="Calculation 2 3 4 9" xfId="21549" xr:uid="{00000000-0005-0000-0000-0000E0220000}"/>
    <cellStyle name="Calculation 2 3 40" xfId="31750" xr:uid="{00000000-0005-0000-0000-0000E1220000}"/>
    <cellStyle name="Calculation 2 3 41" xfId="31724" xr:uid="{00000000-0005-0000-0000-0000E2220000}"/>
    <cellStyle name="Calculation 2 3 42" xfId="32313" xr:uid="{00000000-0005-0000-0000-0000E3220000}"/>
    <cellStyle name="Calculation 2 3 43" xfId="32654" xr:uid="{00000000-0005-0000-0000-0000E4220000}"/>
    <cellStyle name="Calculation 2 3 44" xfId="33166" xr:uid="{00000000-0005-0000-0000-0000E5220000}"/>
    <cellStyle name="Calculation 2 3 45" xfId="33564" xr:uid="{00000000-0005-0000-0000-0000E6220000}"/>
    <cellStyle name="Calculation 2 3 46" xfId="33124" xr:uid="{00000000-0005-0000-0000-0000E7220000}"/>
    <cellStyle name="Calculation 2 3 47" xfId="34357" xr:uid="{00000000-0005-0000-0000-0000E8220000}"/>
    <cellStyle name="Calculation 2 3 48" xfId="34703" xr:uid="{00000000-0005-0000-0000-0000E9220000}"/>
    <cellStyle name="Calculation 2 3 49" xfId="35049" xr:uid="{00000000-0005-0000-0000-0000EA220000}"/>
    <cellStyle name="Calculation 2 3 5" xfId="1363" xr:uid="{00000000-0005-0000-0000-0000EB220000}"/>
    <cellStyle name="Calculation 2 3 5 10" xfId="22345" xr:uid="{00000000-0005-0000-0000-0000EC220000}"/>
    <cellStyle name="Calculation 2 3 5 11" xfId="22691" xr:uid="{00000000-0005-0000-0000-0000ED220000}"/>
    <cellStyle name="Calculation 2 3 5 12" xfId="23037" xr:uid="{00000000-0005-0000-0000-0000EE220000}"/>
    <cellStyle name="Calculation 2 3 5 13" xfId="23384" xr:uid="{00000000-0005-0000-0000-0000EF220000}"/>
    <cellStyle name="Calculation 2 3 5 14" xfId="23659" xr:uid="{00000000-0005-0000-0000-0000F0220000}"/>
    <cellStyle name="Calculation 2 3 5 15" xfId="24005" xr:uid="{00000000-0005-0000-0000-0000F1220000}"/>
    <cellStyle name="Calculation 2 3 5 16" xfId="24355" xr:uid="{00000000-0005-0000-0000-0000F2220000}"/>
    <cellStyle name="Calculation 2 3 5 17" xfId="24701" xr:uid="{00000000-0005-0000-0000-0000F3220000}"/>
    <cellStyle name="Calculation 2 3 5 18" xfId="24976" xr:uid="{00000000-0005-0000-0000-0000F4220000}"/>
    <cellStyle name="Calculation 2 3 5 19" xfId="25177" xr:uid="{00000000-0005-0000-0000-0000F5220000}"/>
    <cellStyle name="Calculation 2 3 5 2" xfId="1567" xr:uid="{00000000-0005-0000-0000-0000F6220000}"/>
    <cellStyle name="Calculation 2 3 5 2 2" xfId="19382" xr:uid="{00000000-0005-0000-0000-0000F7220000}"/>
    <cellStyle name="Calculation 2 3 5 20" xfId="25662" xr:uid="{00000000-0005-0000-0000-0000F8220000}"/>
    <cellStyle name="Calculation 2 3 5 21" xfId="26008" xr:uid="{00000000-0005-0000-0000-0000F9220000}"/>
    <cellStyle name="Calculation 2 3 5 22" xfId="26354" xr:uid="{00000000-0005-0000-0000-0000FA220000}"/>
    <cellStyle name="Calculation 2 3 5 23" xfId="26699" xr:uid="{00000000-0005-0000-0000-0000FB220000}"/>
    <cellStyle name="Calculation 2 3 5 24" xfId="26899" xr:uid="{00000000-0005-0000-0000-0000FC220000}"/>
    <cellStyle name="Calculation 2 3 5 25" xfId="27059" xr:uid="{00000000-0005-0000-0000-0000FD220000}"/>
    <cellStyle name="Calculation 2 3 5 26" xfId="27407" xr:uid="{00000000-0005-0000-0000-0000FE220000}"/>
    <cellStyle name="Calculation 2 3 5 27" xfId="27750" xr:uid="{00000000-0005-0000-0000-0000FF220000}"/>
    <cellStyle name="Calculation 2 3 5 28" xfId="28091" xr:uid="{00000000-0005-0000-0000-000000230000}"/>
    <cellStyle name="Calculation 2 3 5 29" xfId="28432" xr:uid="{00000000-0005-0000-0000-000001230000}"/>
    <cellStyle name="Calculation 2 3 5 3" xfId="5819" xr:uid="{00000000-0005-0000-0000-000002230000}"/>
    <cellStyle name="Calculation 2 3 5 3 2" xfId="18826" xr:uid="{00000000-0005-0000-0000-000003230000}"/>
    <cellStyle name="Calculation 2 3 5 30" xfId="28773" xr:uid="{00000000-0005-0000-0000-000004230000}"/>
    <cellStyle name="Calculation 2 3 5 31" xfId="29114" xr:uid="{00000000-0005-0000-0000-000005230000}"/>
    <cellStyle name="Calculation 2 3 5 32" xfId="29352" xr:uid="{00000000-0005-0000-0000-000006230000}"/>
    <cellStyle name="Calculation 2 3 5 33" xfId="31122" xr:uid="{00000000-0005-0000-0000-000007230000}"/>
    <cellStyle name="Calculation 2 3 5 34" xfId="31612" xr:uid="{00000000-0005-0000-0000-000008230000}"/>
    <cellStyle name="Calculation 2 3 5 35" xfId="31952" xr:uid="{00000000-0005-0000-0000-000009230000}"/>
    <cellStyle name="Calculation 2 3 5 36" xfId="32174" xr:uid="{00000000-0005-0000-0000-00000A230000}"/>
    <cellStyle name="Calculation 2 3 5 37" xfId="32515" xr:uid="{00000000-0005-0000-0000-00000B230000}"/>
    <cellStyle name="Calculation 2 3 5 38" xfId="32856" xr:uid="{00000000-0005-0000-0000-00000C230000}"/>
    <cellStyle name="Calculation 2 3 5 39" xfId="33424" xr:uid="{00000000-0005-0000-0000-00000D230000}"/>
    <cellStyle name="Calculation 2 3 5 4" xfId="10068" xr:uid="{00000000-0005-0000-0000-00000E230000}"/>
    <cellStyle name="Calculation 2 3 5 4 2" xfId="20170" xr:uid="{00000000-0005-0000-0000-00000F230000}"/>
    <cellStyle name="Calculation 2 3 5 40" xfId="33766" xr:uid="{00000000-0005-0000-0000-000010230000}"/>
    <cellStyle name="Calculation 2 3 5 41" xfId="32980" xr:uid="{00000000-0005-0000-0000-000011230000}"/>
    <cellStyle name="Calculation 2 3 5 42" xfId="34559" xr:uid="{00000000-0005-0000-0000-000012230000}"/>
    <cellStyle name="Calculation 2 3 5 43" xfId="34905" xr:uid="{00000000-0005-0000-0000-000013230000}"/>
    <cellStyle name="Calculation 2 3 5 44" xfId="35251" xr:uid="{00000000-0005-0000-0000-000014230000}"/>
    <cellStyle name="Calculation 2 3 5 45" xfId="35598" xr:uid="{00000000-0005-0000-0000-000015230000}"/>
    <cellStyle name="Calculation 2 3 5 46" xfId="35945" xr:uid="{00000000-0005-0000-0000-000016230000}"/>
    <cellStyle name="Calculation 2 3 5 47" xfId="36291" xr:uid="{00000000-0005-0000-0000-000017230000}"/>
    <cellStyle name="Calculation 2 3 5 48" xfId="36637" xr:uid="{00000000-0005-0000-0000-000018230000}"/>
    <cellStyle name="Calculation 2 3 5 49" xfId="36983" xr:uid="{00000000-0005-0000-0000-000019230000}"/>
    <cellStyle name="Calculation 2 3 5 5" xfId="14318" xr:uid="{00000000-0005-0000-0000-00001A230000}"/>
    <cellStyle name="Calculation 2 3 5 5 2" xfId="20516" xr:uid="{00000000-0005-0000-0000-00001B230000}"/>
    <cellStyle name="Calculation 2 3 5 50" xfId="37329" xr:uid="{00000000-0005-0000-0000-00001C230000}"/>
    <cellStyle name="Calculation 2 3 5 51" xfId="37675" xr:uid="{00000000-0005-0000-0000-00001D230000}"/>
    <cellStyle name="Calculation 2 3 5 52" xfId="37950" xr:uid="{00000000-0005-0000-0000-00001E230000}"/>
    <cellStyle name="Calculation 2 3 5 53" xfId="38297" xr:uid="{00000000-0005-0000-0000-00001F230000}"/>
    <cellStyle name="Calculation 2 3 5 54" xfId="38643" xr:uid="{00000000-0005-0000-0000-000020230000}"/>
    <cellStyle name="Calculation 2 3 5 55" xfId="38989" xr:uid="{00000000-0005-0000-0000-000021230000}"/>
    <cellStyle name="Calculation 2 3 5 56" xfId="39335" xr:uid="{00000000-0005-0000-0000-000022230000}"/>
    <cellStyle name="Calculation 2 3 5 57" xfId="39539" xr:uid="{00000000-0005-0000-0000-000023230000}"/>
    <cellStyle name="Calculation 2 3 5 58" xfId="39824" xr:uid="{00000000-0005-0000-0000-000024230000}"/>
    <cellStyle name="Calculation 2 3 5 59" xfId="40163" xr:uid="{00000000-0005-0000-0000-000025230000}"/>
    <cellStyle name="Calculation 2 3 5 6" xfId="19580" xr:uid="{00000000-0005-0000-0000-000026230000}"/>
    <cellStyle name="Calculation 2 3 5 60" xfId="40504" xr:uid="{00000000-0005-0000-0000-000027230000}"/>
    <cellStyle name="Calculation 2 3 5 61" xfId="40794" xr:uid="{00000000-0005-0000-0000-000028230000}"/>
    <cellStyle name="Calculation 2 3 5 62" xfId="40744" xr:uid="{00000000-0005-0000-0000-000029230000}"/>
    <cellStyle name="Calculation 2 3 5 63" xfId="41168" xr:uid="{00000000-0005-0000-0000-00002A230000}"/>
    <cellStyle name="Calculation 2 3 5 64" xfId="42071" xr:uid="{00000000-0005-0000-0000-00002B230000}"/>
    <cellStyle name="Calculation 2 3 5 65" xfId="42417" xr:uid="{00000000-0005-0000-0000-00002C230000}"/>
    <cellStyle name="Calculation 2 3 5 66" xfId="41153" xr:uid="{00000000-0005-0000-0000-00002D230000}"/>
    <cellStyle name="Calculation 2 3 5 67" xfId="42998" xr:uid="{00000000-0005-0000-0000-00002E230000}"/>
    <cellStyle name="Calculation 2 3 5 68" xfId="43339" xr:uid="{00000000-0005-0000-0000-00002F230000}"/>
    <cellStyle name="Calculation 2 3 5 69" xfId="43680" xr:uid="{00000000-0005-0000-0000-000030230000}"/>
    <cellStyle name="Calculation 2 3 5 7" xfId="21209" xr:uid="{00000000-0005-0000-0000-000031230000}"/>
    <cellStyle name="Calculation 2 3 5 70" xfId="44211" xr:uid="{00000000-0005-0000-0000-000032230000}"/>
    <cellStyle name="Calculation 2 3 5 71" xfId="44272" xr:uid="{00000000-0005-0000-0000-000033230000}"/>
    <cellStyle name="Calculation 2 3 5 72" xfId="44879" xr:uid="{00000000-0005-0000-0000-000034230000}"/>
    <cellStyle name="Calculation 2 3 5 73" xfId="43840" xr:uid="{00000000-0005-0000-0000-000035230000}"/>
    <cellStyle name="Calculation 2 3 5 74" xfId="45913" xr:uid="{00000000-0005-0000-0000-000036230000}"/>
    <cellStyle name="Calculation 2 3 5 75" xfId="46258" xr:uid="{00000000-0005-0000-0000-000037230000}"/>
    <cellStyle name="Calculation 2 3 5 76" xfId="46736" xr:uid="{00000000-0005-0000-0000-000038230000}"/>
    <cellStyle name="Calculation 2 3 5 77" xfId="47081" xr:uid="{00000000-0005-0000-0000-000039230000}"/>
    <cellStyle name="Calculation 2 3 5 78" xfId="47426" xr:uid="{00000000-0005-0000-0000-00003A230000}"/>
    <cellStyle name="Calculation 2 3 5 79" xfId="47850" xr:uid="{00000000-0005-0000-0000-00003B230000}"/>
    <cellStyle name="Calculation 2 3 5 8" xfId="21412" xr:uid="{00000000-0005-0000-0000-00003C230000}"/>
    <cellStyle name="Calculation 2 3 5 80" xfId="48187" xr:uid="{00000000-0005-0000-0000-00003D230000}"/>
    <cellStyle name="Calculation 2 3 5 81" xfId="48662" xr:uid="{00000000-0005-0000-0000-00003E230000}"/>
    <cellStyle name="Calculation 2 3 5 82" xfId="49040" xr:uid="{00000000-0005-0000-0000-00003F230000}"/>
    <cellStyle name="Calculation 2 3 5 83" xfId="49485" xr:uid="{00000000-0005-0000-0000-000040230000}"/>
    <cellStyle name="Calculation 2 3 5 84" xfId="49737" xr:uid="{00000000-0005-0000-0000-000041230000}"/>
    <cellStyle name="Calculation 2 3 5 85" xfId="19027" xr:uid="{00000000-0005-0000-0000-000042230000}"/>
    <cellStyle name="Calculation 2 3 5 86" xfId="53442" xr:uid="{00000000-0005-0000-0000-000043230000}"/>
    <cellStyle name="Calculation 2 3 5 9" xfId="21558" xr:uid="{00000000-0005-0000-0000-000044230000}"/>
    <cellStyle name="Calculation 2 3 50" xfId="35396" xr:uid="{00000000-0005-0000-0000-000045230000}"/>
    <cellStyle name="Calculation 2 3 51" xfId="35743" xr:uid="{00000000-0005-0000-0000-000046230000}"/>
    <cellStyle name="Calculation 2 3 52" xfId="36089" xr:uid="{00000000-0005-0000-0000-000047230000}"/>
    <cellStyle name="Calculation 2 3 53" xfId="36435" xr:uid="{00000000-0005-0000-0000-000048230000}"/>
    <cellStyle name="Calculation 2 3 54" xfId="36781" xr:uid="{00000000-0005-0000-0000-000049230000}"/>
    <cellStyle name="Calculation 2 3 55" xfId="37127" xr:uid="{00000000-0005-0000-0000-00004A230000}"/>
    <cellStyle name="Calculation 2 3 56" xfId="37473" xr:uid="{00000000-0005-0000-0000-00004B230000}"/>
    <cellStyle name="Calculation 2 3 57" xfId="37440" xr:uid="{00000000-0005-0000-0000-00004C230000}"/>
    <cellStyle name="Calculation 2 3 58" xfId="38095" xr:uid="{00000000-0005-0000-0000-00004D230000}"/>
    <cellStyle name="Calculation 2 3 59" xfId="38441" xr:uid="{00000000-0005-0000-0000-00004E230000}"/>
    <cellStyle name="Calculation 2 3 6" xfId="1326" xr:uid="{00000000-0005-0000-0000-00004F230000}"/>
    <cellStyle name="Calculation 2 3 6 2" xfId="1549" xr:uid="{00000000-0005-0000-0000-000050230000}"/>
    <cellStyle name="Calculation 2 3 6 3" xfId="5801" xr:uid="{00000000-0005-0000-0000-000051230000}"/>
    <cellStyle name="Calculation 2 3 6 4" xfId="10050" xr:uid="{00000000-0005-0000-0000-000052230000}"/>
    <cellStyle name="Calculation 2 3 6 5" xfId="14300" xr:uid="{00000000-0005-0000-0000-000053230000}"/>
    <cellStyle name="Calculation 2 3 6 6" xfId="18970" xr:uid="{00000000-0005-0000-0000-000054230000}"/>
    <cellStyle name="Calculation 2 3 6 7" xfId="53233" xr:uid="{00000000-0005-0000-0000-000055230000}"/>
    <cellStyle name="Calculation 2 3 60" xfId="38787" xr:uid="{00000000-0005-0000-0000-000056230000}"/>
    <cellStyle name="Calculation 2 3 61" xfId="39133" xr:uid="{00000000-0005-0000-0000-000057230000}"/>
    <cellStyle name="Calculation 2 3 62" xfId="37729" xr:uid="{00000000-0005-0000-0000-000058230000}"/>
    <cellStyle name="Calculation 2 3 63" xfId="39703" xr:uid="{00000000-0005-0000-0000-000059230000}"/>
    <cellStyle name="Calculation 2 3 64" xfId="39961" xr:uid="{00000000-0005-0000-0000-00005A230000}"/>
    <cellStyle name="Calculation 2 3 65" xfId="40302" xr:uid="{00000000-0005-0000-0000-00005B230000}"/>
    <cellStyle name="Calculation 2 3 66" xfId="41066" xr:uid="{00000000-0005-0000-0000-00005C230000}"/>
    <cellStyle name="Calculation 2 3 67" xfId="41312" xr:uid="{00000000-0005-0000-0000-00005D230000}"/>
    <cellStyle name="Calculation 2 3 68" xfId="41612" xr:uid="{00000000-0005-0000-0000-00005E230000}"/>
    <cellStyle name="Calculation 2 3 69" xfId="41869" xr:uid="{00000000-0005-0000-0000-00005F230000}"/>
    <cellStyle name="Calculation 2 3 7" xfId="1315" xr:uid="{00000000-0005-0000-0000-000060230000}"/>
    <cellStyle name="Calculation 2 3 7 2" xfId="1574" xr:uid="{00000000-0005-0000-0000-000061230000}"/>
    <cellStyle name="Calculation 2 3 7 3" xfId="5826" xr:uid="{00000000-0005-0000-0000-000062230000}"/>
    <cellStyle name="Calculation 2 3 7 4" xfId="10075" xr:uid="{00000000-0005-0000-0000-000063230000}"/>
    <cellStyle name="Calculation 2 3 7 5" xfId="14325" xr:uid="{00000000-0005-0000-0000-000064230000}"/>
    <cellStyle name="Calculation 2 3 7 6" xfId="19180" xr:uid="{00000000-0005-0000-0000-000065230000}"/>
    <cellStyle name="Calculation 2 3 7 7" xfId="53230" xr:uid="{00000000-0005-0000-0000-000066230000}"/>
    <cellStyle name="Calculation 2 3 70" xfId="42215" xr:uid="{00000000-0005-0000-0000-000067230000}"/>
    <cellStyle name="Calculation 2 3 71" xfId="41152" xr:uid="{00000000-0005-0000-0000-000068230000}"/>
    <cellStyle name="Calculation 2 3 72" xfId="42796" xr:uid="{00000000-0005-0000-0000-000069230000}"/>
    <cellStyle name="Calculation 2 3 73" xfId="43137" xr:uid="{00000000-0005-0000-0000-00006A230000}"/>
    <cellStyle name="Calculation 2 3 74" xfId="43478" xr:uid="{00000000-0005-0000-0000-00006B230000}"/>
    <cellStyle name="Calculation 2 3 75" xfId="44009" xr:uid="{00000000-0005-0000-0000-00006C230000}"/>
    <cellStyle name="Calculation 2 3 76" xfId="44438" xr:uid="{00000000-0005-0000-0000-00006D230000}"/>
    <cellStyle name="Calculation 2 3 77" xfId="44677" xr:uid="{00000000-0005-0000-0000-00006E230000}"/>
    <cellStyle name="Calculation 2 3 78" xfId="45043" xr:uid="{00000000-0005-0000-0000-00006F230000}"/>
    <cellStyle name="Calculation 2 3 79" xfId="45438" xr:uid="{00000000-0005-0000-0000-000070230000}"/>
    <cellStyle name="Calculation 2 3 8" xfId="1557" xr:uid="{00000000-0005-0000-0000-000071230000}"/>
    <cellStyle name="Calculation 2 3 8 2" xfId="5809" xr:uid="{00000000-0005-0000-0000-000072230000}"/>
    <cellStyle name="Calculation 2 3 8 3" xfId="10058" xr:uid="{00000000-0005-0000-0000-000073230000}"/>
    <cellStyle name="Calculation 2 3 8 4" xfId="14308" xr:uid="{00000000-0005-0000-0000-000074230000}"/>
    <cellStyle name="Calculation 2 3 8 5" xfId="18845" xr:uid="{00000000-0005-0000-0000-000075230000}"/>
    <cellStyle name="Calculation 2 3 8 6" xfId="53176" xr:uid="{00000000-0005-0000-0000-000076230000}"/>
    <cellStyle name="Calculation 2 3 80" xfId="46056" xr:uid="{00000000-0005-0000-0000-000077230000}"/>
    <cellStyle name="Calculation 2 3 81" xfId="45600" xr:uid="{00000000-0005-0000-0000-000078230000}"/>
    <cellStyle name="Calculation 2 3 82" xfId="46879" xr:uid="{00000000-0005-0000-0000-000079230000}"/>
    <cellStyle name="Calculation 2 3 83" xfId="47224" xr:uid="{00000000-0005-0000-0000-00007A230000}"/>
    <cellStyle name="Calculation 2 3 84" xfId="45462" xr:uid="{00000000-0005-0000-0000-00007B230000}"/>
    <cellStyle name="Calculation 2 3 85" xfId="47985" xr:uid="{00000000-0005-0000-0000-00007C230000}"/>
    <cellStyle name="Calculation 2 3 86" xfId="48403" xr:uid="{00000000-0005-0000-0000-00007D230000}"/>
    <cellStyle name="Calculation 2 3 87" xfId="48838" xr:uid="{00000000-0005-0000-0000-00007E230000}"/>
    <cellStyle name="Calculation 2 3 88" xfId="48508" xr:uid="{00000000-0005-0000-0000-00007F230000}"/>
    <cellStyle name="Calculation 2 3 89" xfId="48597" xr:uid="{00000000-0005-0000-0000-000080230000}"/>
    <cellStyle name="Calculation 2 3 9" xfId="1551" xr:uid="{00000000-0005-0000-0000-000081230000}"/>
    <cellStyle name="Calculation 2 3 9 2" xfId="5803" xr:uid="{00000000-0005-0000-0000-000082230000}"/>
    <cellStyle name="Calculation 2 3 9 3" xfId="10052" xr:uid="{00000000-0005-0000-0000-000083230000}"/>
    <cellStyle name="Calculation 2 3 9 4" xfId="14302" xr:uid="{00000000-0005-0000-0000-000084230000}"/>
    <cellStyle name="Calculation 2 3 9 5" xfId="19968" xr:uid="{00000000-0005-0000-0000-000085230000}"/>
    <cellStyle name="Calculation 2 3 9 6" xfId="53747" xr:uid="{00000000-0005-0000-0000-000086230000}"/>
    <cellStyle name="Calculation 2 3 90" xfId="49847" xr:uid="{00000000-0005-0000-0000-000087230000}"/>
    <cellStyle name="Calculation 2 3 91" xfId="49997" xr:uid="{00000000-0005-0000-0000-000088230000}"/>
    <cellStyle name="Calculation 2 3 92" xfId="49839" xr:uid="{00000000-0005-0000-0000-000089230000}"/>
    <cellStyle name="Calculation 2 3 93" xfId="49840" xr:uid="{00000000-0005-0000-0000-00008A230000}"/>
    <cellStyle name="Calculation 2 3 94" xfId="49837" xr:uid="{00000000-0005-0000-0000-00008B230000}"/>
    <cellStyle name="Calculation 2 3 95" xfId="49842" xr:uid="{00000000-0005-0000-0000-00008C230000}"/>
    <cellStyle name="Calculation 2 3 96" xfId="50744" xr:uid="{00000000-0005-0000-0000-00008D230000}"/>
    <cellStyle name="Calculation 2 3 97" xfId="49841" xr:uid="{00000000-0005-0000-0000-00008E230000}"/>
    <cellStyle name="Calculation 2 3 98" xfId="51058" xr:uid="{00000000-0005-0000-0000-00008F230000}"/>
    <cellStyle name="Calculation 2 3 99" xfId="51214" xr:uid="{00000000-0005-0000-0000-000090230000}"/>
    <cellStyle name="Calculation 2 30" xfId="369" xr:uid="{00000000-0005-0000-0000-000091230000}"/>
    <cellStyle name="Calculation 2 30 2" xfId="370" xr:uid="{00000000-0005-0000-0000-000092230000}"/>
    <cellStyle name="Calculation 2 30 2 2" xfId="30145" xr:uid="{00000000-0005-0000-0000-000093230000}"/>
    <cellStyle name="Calculation 2 30 3" xfId="29729" xr:uid="{00000000-0005-0000-0000-000094230000}"/>
    <cellStyle name="Calculation 2 30 4" xfId="25130" xr:uid="{00000000-0005-0000-0000-000095230000}"/>
    <cellStyle name="Calculation 2 31" xfId="371" xr:uid="{00000000-0005-0000-0000-000096230000}"/>
    <cellStyle name="Calculation 2 31 2" xfId="372" xr:uid="{00000000-0005-0000-0000-000097230000}"/>
    <cellStyle name="Calculation 2 31 2 2" xfId="30195" xr:uid="{00000000-0005-0000-0000-000098230000}"/>
    <cellStyle name="Calculation 2 31 3" xfId="29271" xr:uid="{00000000-0005-0000-0000-000099230000}"/>
    <cellStyle name="Calculation 2 31 4" xfId="25199" xr:uid="{00000000-0005-0000-0000-00009A230000}"/>
    <cellStyle name="Calculation 2 32" xfId="373" xr:uid="{00000000-0005-0000-0000-00009B230000}"/>
    <cellStyle name="Calculation 2 32 2" xfId="374" xr:uid="{00000000-0005-0000-0000-00009C230000}"/>
    <cellStyle name="Calculation 2 32 2 2" xfId="30057" xr:uid="{00000000-0005-0000-0000-00009D230000}"/>
    <cellStyle name="Calculation 2 32 3" xfId="29741" xr:uid="{00000000-0005-0000-0000-00009E230000}"/>
    <cellStyle name="Calculation 2 32 4" xfId="26502" xr:uid="{00000000-0005-0000-0000-00009F230000}"/>
    <cellStyle name="Calculation 2 33" xfId="375" xr:uid="{00000000-0005-0000-0000-0000A0230000}"/>
    <cellStyle name="Calculation 2 33 2" xfId="376" xr:uid="{00000000-0005-0000-0000-0000A1230000}"/>
    <cellStyle name="Calculation 2 33 2 2" xfId="30054" xr:uid="{00000000-0005-0000-0000-0000A2230000}"/>
    <cellStyle name="Calculation 2 33 3" xfId="29709" xr:uid="{00000000-0005-0000-0000-0000A3230000}"/>
    <cellStyle name="Calculation 2 33 4" xfId="27067" xr:uid="{00000000-0005-0000-0000-0000A4230000}"/>
    <cellStyle name="Calculation 2 34" xfId="377" xr:uid="{00000000-0005-0000-0000-0000A5230000}"/>
    <cellStyle name="Calculation 2 34 2" xfId="378" xr:uid="{00000000-0005-0000-0000-0000A6230000}"/>
    <cellStyle name="Calculation 2 34 2 2" xfId="30102" xr:uid="{00000000-0005-0000-0000-0000A7230000}"/>
    <cellStyle name="Calculation 2 34 3" xfId="29250" xr:uid="{00000000-0005-0000-0000-0000A8230000}"/>
    <cellStyle name="Calculation 2 34 4" xfId="27160" xr:uid="{00000000-0005-0000-0000-0000A9230000}"/>
    <cellStyle name="Calculation 2 35" xfId="379" xr:uid="{00000000-0005-0000-0000-0000AA230000}"/>
    <cellStyle name="Calculation 2 35 2" xfId="380" xr:uid="{00000000-0005-0000-0000-0000AB230000}"/>
    <cellStyle name="Calculation 2 35 2 2" xfId="30082" xr:uid="{00000000-0005-0000-0000-0000AC230000}"/>
    <cellStyle name="Calculation 2 35 3" xfId="29322" xr:uid="{00000000-0005-0000-0000-0000AD230000}"/>
    <cellStyle name="Calculation 2 35 4" xfId="27035" xr:uid="{00000000-0005-0000-0000-0000AE230000}"/>
    <cellStyle name="Calculation 2 36" xfId="381" xr:uid="{00000000-0005-0000-0000-0000AF230000}"/>
    <cellStyle name="Calculation 2 36 2" xfId="382" xr:uid="{00000000-0005-0000-0000-0000B0230000}"/>
    <cellStyle name="Calculation 2 36 2 2" xfId="30263" xr:uid="{00000000-0005-0000-0000-0000B1230000}"/>
    <cellStyle name="Calculation 2 36 3" xfId="29758" xr:uid="{00000000-0005-0000-0000-0000B2230000}"/>
    <cellStyle name="Calculation 2 36 4" xfId="27117" xr:uid="{00000000-0005-0000-0000-0000B3230000}"/>
    <cellStyle name="Calculation 2 37" xfId="383" xr:uid="{00000000-0005-0000-0000-0000B4230000}"/>
    <cellStyle name="Calculation 2 37 2" xfId="384" xr:uid="{00000000-0005-0000-0000-0000B5230000}"/>
    <cellStyle name="Calculation 2 37 2 2" xfId="30134" xr:uid="{00000000-0005-0000-0000-0000B6230000}"/>
    <cellStyle name="Calculation 2 37 3" xfId="29691" xr:uid="{00000000-0005-0000-0000-0000B7230000}"/>
    <cellStyle name="Calculation 2 37 4" xfId="27094" xr:uid="{00000000-0005-0000-0000-0000B8230000}"/>
    <cellStyle name="Calculation 2 38" xfId="385" xr:uid="{00000000-0005-0000-0000-0000B9230000}"/>
    <cellStyle name="Calculation 2 38 2" xfId="386" xr:uid="{00000000-0005-0000-0000-0000BA230000}"/>
    <cellStyle name="Calculation 2 38 2 2" xfId="30069" xr:uid="{00000000-0005-0000-0000-0000BB230000}"/>
    <cellStyle name="Calculation 2 38 3" xfId="29735" xr:uid="{00000000-0005-0000-0000-0000BC230000}"/>
    <cellStyle name="Calculation 2 38 4" xfId="27516" xr:uid="{00000000-0005-0000-0000-0000BD230000}"/>
    <cellStyle name="Calculation 2 39" xfId="387" xr:uid="{00000000-0005-0000-0000-0000BE230000}"/>
    <cellStyle name="Calculation 2 39 2" xfId="388" xr:uid="{00000000-0005-0000-0000-0000BF230000}"/>
    <cellStyle name="Calculation 2 39 2 2" xfId="30246" xr:uid="{00000000-0005-0000-0000-0000C0230000}"/>
    <cellStyle name="Calculation 2 39 3" xfId="29434" xr:uid="{00000000-0005-0000-0000-0000C1230000}"/>
    <cellStyle name="Calculation 2 39 4" xfId="26696" xr:uid="{00000000-0005-0000-0000-0000C2230000}"/>
    <cellStyle name="Calculation 2 4" xfId="389" xr:uid="{00000000-0005-0000-0000-0000C3230000}"/>
    <cellStyle name="Calculation 2 4 10" xfId="10477" xr:uid="{00000000-0005-0000-0000-0000C4230000}"/>
    <cellStyle name="Calculation 2 4 10 2" xfId="22120" xr:uid="{00000000-0005-0000-0000-0000C5230000}"/>
    <cellStyle name="Calculation 2 4 11" xfId="14727" xr:uid="{00000000-0005-0000-0000-0000C6230000}"/>
    <cellStyle name="Calculation 2 4 11 2" xfId="22466" xr:uid="{00000000-0005-0000-0000-0000C7230000}"/>
    <cellStyle name="Calculation 2 4 12" xfId="22812" xr:uid="{00000000-0005-0000-0000-0000C8230000}"/>
    <cellStyle name="Calculation 2 4 13" xfId="23159" xr:uid="{00000000-0005-0000-0000-0000C9230000}"/>
    <cellStyle name="Calculation 2 4 14" xfId="21736" xr:uid="{00000000-0005-0000-0000-0000CA230000}"/>
    <cellStyle name="Calculation 2 4 15" xfId="23780" xr:uid="{00000000-0005-0000-0000-0000CB230000}"/>
    <cellStyle name="Calculation 2 4 16" xfId="24130" xr:uid="{00000000-0005-0000-0000-0000CC230000}"/>
    <cellStyle name="Calculation 2 4 17" xfId="24476" xr:uid="{00000000-0005-0000-0000-0000CD230000}"/>
    <cellStyle name="Calculation 2 4 18" xfId="21727" xr:uid="{00000000-0005-0000-0000-0000CE230000}"/>
    <cellStyle name="Calculation 2 4 19" xfId="25370" xr:uid="{00000000-0005-0000-0000-0000CF230000}"/>
    <cellStyle name="Calculation 2 4 2" xfId="390" xr:uid="{00000000-0005-0000-0000-0000D0230000}"/>
    <cellStyle name="Calculation 2 4 2 2" xfId="29996" xr:uid="{00000000-0005-0000-0000-0000D1230000}"/>
    <cellStyle name="Calculation 2 4 2 3" xfId="19157" xr:uid="{00000000-0005-0000-0000-0000D2230000}"/>
    <cellStyle name="Calculation 2 4 20" xfId="25437" xr:uid="{00000000-0005-0000-0000-0000D3230000}"/>
    <cellStyle name="Calculation 2 4 21" xfId="25783" xr:uid="{00000000-0005-0000-0000-0000D4230000}"/>
    <cellStyle name="Calculation 2 4 22" xfId="26129" xr:uid="{00000000-0005-0000-0000-0000D5230000}"/>
    <cellStyle name="Calculation 2 4 23" xfId="26475" xr:uid="{00000000-0005-0000-0000-0000D6230000}"/>
    <cellStyle name="Calculation 2 4 24" xfId="26470" xr:uid="{00000000-0005-0000-0000-0000D7230000}"/>
    <cellStyle name="Calculation 2 4 25" xfId="27145" xr:uid="{00000000-0005-0000-0000-0000D8230000}"/>
    <cellStyle name="Calculation 2 4 26" xfId="27182" xr:uid="{00000000-0005-0000-0000-0000D9230000}"/>
    <cellStyle name="Calculation 2 4 27" xfId="27525" xr:uid="{00000000-0005-0000-0000-0000DA230000}"/>
    <cellStyle name="Calculation 2 4 28" xfId="27866" xr:uid="{00000000-0005-0000-0000-0000DB230000}"/>
    <cellStyle name="Calculation 2 4 29" xfId="28207" xr:uid="{00000000-0005-0000-0000-0000DC230000}"/>
    <cellStyle name="Calculation 2 4 3" xfId="1382" xr:uid="{00000000-0005-0000-0000-0000DD230000}"/>
    <cellStyle name="Calculation 2 4 3 2" xfId="18756" xr:uid="{00000000-0005-0000-0000-0000DE230000}"/>
    <cellStyle name="Calculation 2 4 30" xfId="28548" xr:uid="{00000000-0005-0000-0000-0000DF230000}"/>
    <cellStyle name="Calculation 2 4 31" xfId="28889" xr:uid="{00000000-0005-0000-0000-0000E0230000}"/>
    <cellStyle name="Calculation 2 4 32" xfId="29255" xr:uid="{00000000-0005-0000-0000-0000E1230000}"/>
    <cellStyle name="Calculation 2 4 33" xfId="31254" xr:uid="{00000000-0005-0000-0000-0000E2230000}"/>
    <cellStyle name="Calculation 2 4 34" xfId="31387" xr:uid="{00000000-0005-0000-0000-0000E3230000}"/>
    <cellStyle name="Calculation 2 4 35" xfId="31727" xr:uid="{00000000-0005-0000-0000-0000E4230000}"/>
    <cellStyle name="Calculation 2 4 36" xfId="31059" xr:uid="{00000000-0005-0000-0000-0000E5230000}"/>
    <cellStyle name="Calculation 2 4 37" xfId="32290" xr:uid="{00000000-0005-0000-0000-0000E6230000}"/>
    <cellStyle name="Calculation 2 4 38" xfId="32631" xr:uid="{00000000-0005-0000-0000-0000E7230000}"/>
    <cellStyle name="Calculation 2 4 39" xfId="33046" xr:uid="{00000000-0005-0000-0000-0000E8230000}"/>
    <cellStyle name="Calculation 2 4 4" xfId="1409" xr:uid="{00000000-0005-0000-0000-0000E9230000}"/>
    <cellStyle name="Calculation 2 4 4 2" xfId="19945" xr:uid="{00000000-0005-0000-0000-0000EA230000}"/>
    <cellStyle name="Calculation 2 4 40" xfId="33541" xr:uid="{00000000-0005-0000-0000-0000EB230000}"/>
    <cellStyle name="Calculation 2 4 41" xfId="34266" xr:uid="{00000000-0005-0000-0000-0000EC230000}"/>
    <cellStyle name="Calculation 2 4 42" xfId="34334" xr:uid="{00000000-0005-0000-0000-0000ED230000}"/>
    <cellStyle name="Calculation 2 4 43" xfId="34680" xr:uid="{00000000-0005-0000-0000-0000EE230000}"/>
    <cellStyle name="Calculation 2 4 44" xfId="35026" xr:uid="{00000000-0005-0000-0000-0000EF230000}"/>
    <cellStyle name="Calculation 2 4 45" xfId="35373" xr:uid="{00000000-0005-0000-0000-0000F0230000}"/>
    <cellStyle name="Calculation 2 4 46" xfId="35720" xr:uid="{00000000-0005-0000-0000-0000F1230000}"/>
    <cellStyle name="Calculation 2 4 47" xfId="36066" xr:uid="{00000000-0005-0000-0000-0000F2230000}"/>
    <cellStyle name="Calculation 2 4 48" xfId="36412" xr:uid="{00000000-0005-0000-0000-0000F3230000}"/>
    <cellStyle name="Calculation 2 4 49" xfId="36758" xr:uid="{00000000-0005-0000-0000-0000F4230000}"/>
    <cellStyle name="Calculation 2 4 5" xfId="1338" xr:uid="{00000000-0005-0000-0000-0000F5230000}"/>
    <cellStyle name="Calculation 2 4 5 2" xfId="20291" xr:uid="{00000000-0005-0000-0000-0000F6230000}"/>
    <cellStyle name="Calculation 2 4 50" xfId="37104" xr:uid="{00000000-0005-0000-0000-0000F7230000}"/>
    <cellStyle name="Calculation 2 4 51" xfId="37450" xr:uid="{00000000-0005-0000-0000-0000F8230000}"/>
    <cellStyle name="Calculation 2 4 52" xfId="34078" xr:uid="{00000000-0005-0000-0000-0000F9230000}"/>
    <cellStyle name="Calculation 2 4 53" xfId="38072" xr:uid="{00000000-0005-0000-0000-0000FA230000}"/>
    <cellStyle name="Calculation 2 4 54" xfId="38418" xr:uid="{00000000-0005-0000-0000-0000FB230000}"/>
    <cellStyle name="Calculation 2 4 55" xfId="38764" xr:uid="{00000000-0005-0000-0000-0000FC230000}"/>
    <cellStyle name="Calculation 2 4 56" xfId="39110" xr:uid="{00000000-0005-0000-0000-0000FD230000}"/>
    <cellStyle name="Calculation 2 4 57" xfId="39725" xr:uid="{00000000-0005-0000-0000-0000FE230000}"/>
    <cellStyle name="Calculation 2 4 58" xfId="39901" xr:uid="{00000000-0005-0000-0000-0000FF230000}"/>
    <cellStyle name="Calculation 2 4 59" xfId="39938" xr:uid="{00000000-0005-0000-0000-000000240000}"/>
    <cellStyle name="Calculation 2 4 6" xfId="1361" xr:uid="{00000000-0005-0000-0000-000001240000}"/>
    <cellStyle name="Calculation 2 4 6 2" xfId="18808" xr:uid="{00000000-0005-0000-0000-000002240000}"/>
    <cellStyle name="Calculation 2 4 60" xfId="40279" xr:uid="{00000000-0005-0000-0000-000003240000}"/>
    <cellStyle name="Calculation 2 4 61" xfId="40773" xr:uid="{00000000-0005-0000-0000-000004240000}"/>
    <cellStyle name="Calculation 2 4 62" xfId="40666" xr:uid="{00000000-0005-0000-0000-000005240000}"/>
    <cellStyle name="Calculation 2 4 63" xfId="41416" xr:uid="{00000000-0005-0000-0000-000006240000}"/>
    <cellStyle name="Calculation 2 4 64" xfId="41846" xr:uid="{00000000-0005-0000-0000-000007240000}"/>
    <cellStyle name="Calculation 2 4 65" xfId="42192" xr:uid="{00000000-0005-0000-0000-000008240000}"/>
    <cellStyle name="Calculation 2 4 66" xfId="41843" xr:uid="{00000000-0005-0000-0000-000009240000}"/>
    <cellStyle name="Calculation 2 4 67" xfId="42773" xr:uid="{00000000-0005-0000-0000-00000A240000}"/>
    <cellStyle name="Calculation 2 4 68" xfId="43114" xr:uid="{00000000-0005-0000-0000-00000B240000}"/>
    <cellStyle name="Calculation 2 4 69" xfId="43455" xr:uid="{00000000-0005-0000-0000-00000C240000}"/>
    <cellStyle name="Calculation 2 4 7" xfId="1390" xr:uid="{00000000-0005-0000-0000-00000D240000}"/>
    <cellStyle name="Calculation 2 4 7 2" xfId="20984" xr:uid="{00000000-0005-0000-0000-00000E240000}"/>
    <cellStyle name="Calculation 2 4 70" xfId="43986" xr:uid="{00000000-0005-0000-0000-00000F240000}"/>
    <cellStyle name="Calculation 2 4 71" xfId="43828" xr:uid="{00000000-0005-0000-0000-000010240000}"/>
    <cellStyle name="Calculation 2 4 72" xfId="44654" xr:uid="{00000000-0005-0000-0000-000011240000}"/>
    <cellStyle name="Calculation 2 4 73" xfId="44480" xr:uid="{00000000-0005-0000-0000-000012240000}"/>
    <cellStyle name="Calculation 2 4 74" xfId="45630" xr:uid="{00000000-0005-0000-0000-000013240000}"/>
    <cellStyle name="Calculation 2 4 75" xfId="46033" xr:uid="{00000000-0005-0000-0000-000014240000}"/>
    <cellStyle name="Calculation 2 4 76" xfId="45475" xr:uid="{00000000-0005-0000-0000-000015240000}"/>
    <cellStyle name="Calculation 2 4 77" xfId="46856" xr:uid="{00000000-0005-0000-0000-000016240000}"/>
    <cellStyle name="Calculation 2 4 78" xfId="47201" xr:uid="{00000000-0005-0000-0000-000017240000}"/>
    <cellStyle name="Calculation 2 4 79" xfId="45443" xr:uid="{00000000-0005-0000-0000-000018240000}"/>
    <cellStyle name="Calculation 2 4 8" xfId="1976" xr:uid="{00000000-0005-0000-0000-000019240000}"/>
    <cellStyle name="Calculation 2 4 8 2" xfId="21605" xr:uid="{00000000-0005-0000-0000-00001A240000}"/>
    <cellStyle name="Calculation 2 4 80" xfId="47962" xr:uid="{00000000-0005-0000-0000-00001B240000}"/>
    <cellStyle name="Calculation 2 4 81" xfId="48748" xr:uid="{00000000-0005-0000-0000-00001C240000}"/>
    <cellStyle name="Calculation 2 4 82" xfId="48815" xr:uid="{00000000-0005-0000-0000-00001D240000}"/>
    <cellStyle name="Calculation 2 4 83" xfId="49282" xr:uid="{00000000-0005-0000-0000-00001E240000}"/>
    <cellStyle name="Calculation 2 4 84" xfId="49810" xr:uid="{00000000-0005-0000-0000-00001F240000}"/>
    <cellStyle name="Calculation 2 4 85" xfId="18957" xr:uid="{00000000-0005-0000-0000-000020240000}"/>
    <cellStyle name="Calculation 2 4 9" xfId="6228" xr:uid="{00000000-0005-0000-0000-000021240000}"/>
    <cellStyle name="Calculation 2 4 9 2" xfId="21676" xr:uid="{00000000-0005-0000-0000-000022240000}"/>
    <cellStyle name="Calculation 2 40" xfId="391" xr:uid="{00000000-0005-0000-0000-000023240000}"/>
    <cellStyle name="Calculation 2 40 2" xfId="392" xr:uid="{00000000-0005-0000-0000-000024240000}"/>
    <cellStyle name="Calculation 2 40 2 2" xfId="30339" xr:uid="{00000000-0005-0000-0000-000025240000}"/>
    <cellStyle name="Calculation 2 40 3" xfId="29582" xr:uid="{00000000-0005-0000-0000-000026240000}"/>
    <cellStyle name="Calculation 2 41" xfId="393" xr:uid="{00000000-0005-0000-0000-000027240000}"/>
    <cellStyle name="Calculation 2 41 2" xfId="394" xr:uid="{00000000-0005-0000-0000-000028240000}"/>
    <cellStyle name="Calculation 2 41 2 2" xfId="30314" xr:uid="{00000000-0005-0000-0000-000029240000}"/>
    <cellStyle name="Calculation 2 41 3" xfId="29809" xr:uid="{00000000-0005-0000-0000-00002A240000}"/>
    <cellStyle name="Calculation 2 42" xfId="395" xr:uid="{00000000-0005-0000-0000-00002B240000}"/>
    <cellStyle name="Calculation 2 42 2" xfId="396" xr:uid="{00000000-0005-0000-0000-00002C240000}"/>
    <cellStyle name="Calculation 2 42 2 2" xfId="30369" xr:uid="{00000000-0005-0000-0000-00002D240000}"/>
    <cellStyle name="Calculation 2 42 3" xfId="29858" xr:uid="{00000000-0005-0000-0000-00002E240000}"/>
    <cellStyle name="Calculation 2 43" xfId="397" xr:uid="{00000000-0005-0000-0000-00002F240000}"/>
    <cellStyle name="Calculation 2 43 2" xfId="398" xr:uid="{00000000-0005-0000-0000-000030240000}"/>
    <cellStyle name="Calculation 2 43 2 2" xfId="30358" xr:uid="{00000000-0005-0000-0000-000031240000}"/>
    <cellStyle name="Calculation 2 43 3" xfId="29847" xr:uid="{00000000-0005-0000-0000-000032240000}"/>
    <cellStyle name="Calculation 2 44" xfId="399" xr:uid="{00000000-0005-0000-0000-000033240000}"/>
    <cellStyle name="Calculation 2 44 2" xfId="400" xr:uid="{00000000-0005-0000-0000-000034240000}"/>
    <cellStyle name="Calculation 2 44 2 2" xfId="30331" xr:uid="{00000000-0005-0000-0000-000035240000}"/>
    <cellStyle name="Calculation 2 44 3" xfId="29824" xr:uid="{00000000-0005-0000-0000-000036240000}"/>
    <cellStyle name="Calculation 2 45" xfId="401" xr:uid="{00000000-0005-0000-0000-000037240000}"/>
    <cellStyle name="Calculation 2 45 2" xfId="402" xr:uid="{00000000-0005-0000-0000-000038240000}"/>
    <cellStyle name="Calculation 2 45 2 2" xfId="30340" xr:uid="{00000000-0005-0000-0000-000039240000}"/>
    <cellStyle name="Calculation 2 45 3" xfId="29830" xr:uid="{00000000-0005-0000-0000-00003A240000}"/>
    <cellStyle name="Calculation 2 46" xfId="403" xr:uid="{00000000-0005-0000-0000-00003B240000}"/>
    <cellStyle name="Calculation 2 46 2" xfId="404" xr:uid="{00000000-0005-0000-0000-00003C240000}"/>
    <cellStyle name="Calculation 2 46 2 2" xfId="30354" xr:uid="{00000000-0005-0000-0000-00003D240000}"/>
    <cellStyle name="Calculation 2 46 3" xfId="29843" xr:uid="{00000000-0005-0000-0000-00003E240000}"/>
    <cellStyle name="Calculation 2 47" xfId="405" xr:uid="{00000000-0005-0000-0000-00003F240000}"/>
    <cellStyle name="Calculation 2 47 2" xfId="406" xr:uid="{00000000-0005-0000-0000-000040240000}"/>
    <cellStyle name="Calculation 2 47 2 2" xfId="30356" xr:uid="{00000000-0005-0000-0000-000041240000}"/>
    <cellStyle name="Calculation 2 47 3" xfId="29845" xr:uid="{00000000-0005-0000-0000-000042240000}"/>
    <cellStyle name="Calculation 2 48" xfId="407" xr:uid="{00000000-0005-0000-0000-000043240000}"/>
    <cellStyle name="Calculation 2 48 2" xfId="408" xr:uid="{00000000-0005-0000-0000-000044240000}"/>
    <cellStyle name="Calculation 2 48 2 2" xfId="30353" xr:uid="{00000000-0005-0000-0000-000045240000}"/>
    <cellStyle name="Calculation 2 48 3" xfId="29842" xr:uid="{00000000-0005-0000-0000-000046240000}"/>
    <cellStyle name="Calculation 2 49" xfId="409" xr:uid="{00000000-0005-0000-0000-000047240000}"/>
    <cellStyle name="Calculation 2 49 2" xfId="410" xr:uid="{00000000-0005-0000-0000-000048240000}"/>
    <cellStyle name="Calculation 2 49 2 2" xfId="30364" xr:uid="{00000000-0005-0000-0000-000049240000}"/>
    <cellStyle name="Calculation 2 49 3" xfId="29853" xr:uid="{00000000-0005-0000-0000-00004A240000}"/>
    <cellStyle name="Calculation 2 5" xfId="411" xr:uid="{00000000-0005-0000-0000-00004B240000}"/>
    <cellStyle name="Calculation 2 5 10" xfId="22122" xr:uid="{00000000-0005-0000-0000-00004C240000}"/>
    <cellStyle name="Calculation 2 5 11" xfId="22468" xr:uid="{00000000-0005-0000-0000-00004D240000}"/>
    <cellStyle name="Calculation 2 5 12" xfId="22814" xr:uid="{00000000-0005-0000-0000-00004E240000}"/>
    <cellStyle name="Calculation 2 5 13" xfId="23161" xr:uid="{00000000-0005-0000-0000-00004F240000}"/>
    <cellStyle name="Calculation 2 5 14" xfId="21786" xr:uid="{00000000-0005-0000-0000-000050240000}"/>
    <cellStyle name="Calculation 2 5 15" xfId="23782" xr:uid="{00000000-0005-0000-0000-000051240000}"/>
    <cellStyle name="Calculation 2 5 16" xfId="24132" xr:uid="{00000000-0005-0000-0000-000052240000}"/>
    <cellStyle name="Calculation 2 5 17" xfId="24478" xr:uid="{00000000-0005-0000-0000-000053240000}"/>
    <cellStyle name="Calculation 2 5 18" xfId="23490" xr:uid="{00000000-0005-0000-0000-000054240000}"/>
    <cellStyle name="Calculation 2 5 19" xfId="25105" xr:uid="{00000000-0005-0000-0000-000055240000}"/>
    <cellStyle name="Calculation 2 5 2" xfId="412" xr:uid="{00000000-0005-0000-0000-000056240000}"/>
    <cellStyle name="Calculation 2 5 2 2" xfId="29988" xr:uid="{00000000-0005-0000-0000-000057240000}"/>
    <cellStyle name="Calculation 2 5 2 3" xfId="19159" xr:uid="{00000000-0005-0000-0000-000058240000}"/>
    <cellStyle name="Calculation 2 5 20" xfId="25439" xr:uid="{00000000-0005-0000-0000-000059240000}"/>
    <cellStyle name="Calculation 2 5 21" xfId="25785" xr:uid="{00000000-0005-0000-0000-00005A240000}"/>
    <cellStyle name="Calculation 2 5 22" xfId="26131" xr:uid="{00000000-0005-0000-0000-00005B240000}"/>
    <cellStyle name="Calculation 2 5 23" xfId="26477" xr:uid="{00000000-0005-0000-0000-00005C240000}"/>
    <cellStyle name="Calculation 2 5 24" xfId="26775" xr:uid="{00000000-0005-0000-0000-00005D240000}"/>
    <cellStyle name="Calculation 2 5 25" xfId="27023" xr:uid="{00000000-0005-0000-0000-00005E240000}"/>
    <cellStyle name="Calculation 2 5 26" xfId="27184" xr:uid="{00000000-0005-0000-0000-00005F240000}"/>
    <cellStyle name="Calculation 2 5 27" xfId="27527" xr:uid="{00000000-0005-0000-0000-000060240000}"/>
    <cellStyle name="Calculation 2 5 28" xfId="27868" xr:uid="{00000000-0005-0000-0000-000061240000}"/>
    <cellStyle name="Calculation 2 5 29" xfId="28209" xr:uid="{00000000-0005-0000-0000-000062240000}"/>
    <cellStyle name="Calculation 2 5 3" xfId="1383" xr:uid="{00000000-0005-0000-0000-000063240000}"/>
    <cellStyle name="Calculation 2 5 3 2" xfId="18846" xr:uid="{00000000-0005-0000-0000-000064240000}"/>
    <cellStyle name="Calculation 2 5 30" xfId="28550" xr:uid="{00000000-0005-0000-0000-000065240000}"/>
    <cellStyle name="Calculation 2 5 31" xfId="28891" xr:uid="{00000000-0005-0000-0000-000066240000}"/>
    <cellStyle name="Calculation 2 5 32" xfId="29227" xr:uid="{00000000-0005-0000-0000-000067240000}"/>
    <cellStyle name="Calculation 2 5 33" xfId="31039" xr:uid="{00000000-0005-0000-0000-000068240000}"/>
    <cellStyle name="Calculation 2 5 34" xfId="31389" xr:uid="{00000000-0005-0000-0000-000069240000}"/>
    <cellStyle name="Calculation 2 5 35" xfId="31729" xr:uid="{00000000-0005-0000-0000-00006A240000}"/>
    <cellStyle name="Calculation 2 5 36" xfId="31185" xr:uid="{00000000-0005-0000-0000-00006B240000}"/>
    <cellStyle name="Calculation 2 5 37" xfId="32292" xr:uid="{00000000-0005-0000-0000-00006C240000}"/>
    <cellStyle name="Calculation 2 5 38" xfId="32633" xr:uid="{00000000-0005-0000-0000-00006D240000}"/>
    <cellStyle name="Calculation 2 5 39" xfId="33494" xr:uid="{00000000-0005-0000-0000-00006E240000}"/>
    <cellStyle name="Calculation 2 5 4" xfId="1410" xr:uid="{00000000-0005-0000-0000-00006F240000}"/>
    <cellStyle name="Calculation 2 5 4 2" xfId="19947" xr:uid="{00000000-0005-0000-0000-000070240000}"/>
    <cellStyle name="Calculation 2 5 40" xfId="33543" xr:uid="{00000000-0005-0000-0000-000071240000}"/>
    <cellStyle name="Calculation 2 5 41" xfId="34016" xr:uid="{00000000-0005-0000-0000-000072240000}"/>
    <cellStyle name="Calculation 2 5 42" xfId="34336" xr:uid="{00000000-0005-0000-0000-000073240000}"/>
    <cellStyle name="Calculation 2 5 43" xfId="34682" xr:uid="{00000000-0005-0000-0000-000074240000}"/>
    <cellStyle name="Calculation 2 5 44" xfId="35028" xr:uid="{00000000-0005-0000-0000-000075240000}"/>
    <cellStyle name="Calculation 2 5 45" xfId="35375" xr:uid="{00000000-0005-0000-0000-000076240000}"/>
    <cellStyle name="Calculation 2 5 46" xfId="35722" xr:uid="{00000000-0005-0000-0000-000077240000}"/>
    <cellStyle name="Calculation 2 5 47" xfId="36068" xr:uid="{00000000-0005-0000-0000-000078240000}"/>
    <cellStyle name="Calculation 2 5 48" xfId="36414" xr:uid="{00000000-0005-0000-0000-000079240000}"/>
    <cellStyle name="Calculation 2 5 49" xfId="36760" xr:uid="{00000000-0005-0000-0000-00007A240000}"/>
    <cellStyle name="Calculation 2 5 5" xfId="1359" xr:uid="{00000000-0005-0000-0000-00007B240000}"/>
    <cellStyle name="Calculation 2 5 5 2" xfId="20293" xr:uid="{00000000-0005-0000-0000-00007C240000}"/>
    <cellStyle name="Calculation 2 5 50" xfId="37106" xr:uid="{00000000-0005-0000-0000-00007D240000}"/>
    <cellStyle name="Calculation 2 5 51" xfId="37452" xr:uid="{00000000-0005-0000-0000-00007E240000}"/>
    <cellStyle name="Calculation 2 5 52" xfId="34017" xr:uid="{00000000-0005-0000-0000-00007F240000}"/>
    <cellStyle name="Calculation 2 5 53" xfId="38074" xr:uid="{00000000-0005-0000-0000-000080240000}"/>
    <cellStyle name="Calculation 2 5 54" xfId="38420" xr:uid="{00000000-0005-0000-0000-000081240000}"/>
    <cellStyle name="Calculation 2 5 55" xfId="38766" xr:uid="{00000000-0005-0000-0000-000082240000}"/>
    <cellStyle name="Calculation 2 5 56" xfId="39112" xr:uid="{00000000-0005-0000-0000-000083240000}"/>
    <cellStyle name="Calculation 2 5 57" xfId="39466" xr:uid="{00000000-0005-0000-0000-000084240000}"/>
    <cellStyle name="Calculation 2 5 58" xfId="39793" xr:uid="{00000000-0005-0000-0000-000085240000}"/>
    <cellStyle name="Calculation 2 5 59" xfId="39940" xr:uid="{00000000-0005-0000-0000-000086240000}"/>
    <cellStyle name="Calculation 2 5 6" xfId="1317" xr:uid="{00000000-0005-0000-0000-000087240000}"/>
    <cellStyle name="Calculation 2 5 6 2" xfId="19750" xr:uid="{00000000-0005-0000-0000-000088240000}"/>
    <cellStyle name="Calculation 2 5 60" xfId="40281" xr:uid="{00000000-0005-0000-0000-000089240000}"/>
    <cellStyle name="Calculation 2 5 61" xfId="40770" xr:uid="{00000000-0005-0000-0000-00008A240000}"/>
    <cellStyle name="Calculation 2 5 62" xfId="41099" xr:uid="{00000000-0005-0000-0000-00008B240000}"/>
    <cellStyle name="Calculation 2 5 63" xfId="41580" xr:uid="{00000000-0005-0000-0000-00008C240000}"/>
    <cellStyle name="Calculation 2 5 64" xfId="41848" xr:uid="{00000000-0005-0000-0000-00008D240000}"/>
    <cellStyle name="Calculation 2 5 65" xfId="42194" xr:uid="{00000000-0005-0000-0000-00008E240000}"/>
    <cellStyle name="Calculation 2 5 66" xfId="40795" xr:uid="{00000000-0005-0000-0000-00008F240000}"/>
    <cellStyle name="Calculation 2 5 67" xfId="42775" xr:uid="{00000000-0005-0000-0000-000090240000}"/>
    <cellStyle name="Calculation 2 5 68" xfId="43116" xr:uid="{00000000-0005-0000-0000-000091240000}"/>
    <cellStyle name="Calculation 2 5 69" xfId="43457" xr:uid="{00000000-0005-0000-0000-000092240000}"/>
    <cellStyle name="Calculation 2 5 7" xfId="1349" xr:uid="{00000000-0005-0000-0000-000093240000}"/>
    <cellStyle name="Calculation 2 5 7 2" xfId="20986" xr:uid="{00000000-0005-0000-0000-000094240000}"/>
    <cellStyle name="Calculation 2 5 70" xfId="43988" xr:uid="{00000000-0005-0000-0000-000095240000}"/>
    <cellStyle name="Calculation 2 5 71" xfId="44407" xr:uid="{00000000-0005-0000-0000-000096240000}"/>
    <cellStyle name="Calculation 2 5 72" xfId="44656" xr:uid="{00000000-0005-0000-0000-000097240000}"/>
    <cellStyle name="Calculation 2 5 73" xfId="44445" xr:uid="{00000000-0005-0000-0000-000098240000}"/>
    <cellStyle name="Calculation 2 5 74" xfId="45585" xr:uid="{00000000-0005-0000-0000-000099240000}"/>
    <cellStyle name="Calculation 2 5 75" xfId="46035" xr:uid="{00000000-0005-0000-0000-00009A240000}"/>
    <cellStyle name="Calculation 2 5 76" xfId="45729" xr:uid="{00000000-0005-0000-0000-00009B240000}"/>
    <cellStyle name="Calculation 2 5 77" xfId="46858" xr:uid="{00000000-0005-0000-0000-00009C240000}"/>
    <cellStyle name="Calculation 2 5 78" xfId="47203" xr:uid="{00000000-0005-0000-0000-00009D240000}"/>
    <cellStyle name="Calculation 2 5 79" xfId="46489" xr:uid="{00000000-0005-0000-0000-00009E240000}"/>
    <cellStyle name="Calculation 2 5 8" xfId="21339" xr:uid="{00000000-0005-0000-0000-00009F240000}"/>
    <cellStyle name="Calculation 2 5 80" xfId="47964" xr:uid="{00000000-0005-0000-0000-0000A0240000}"/>
    <cellStyle name="Calculation 2 5 81" xfId="48482" xr:uid="{00000000-0005-0000-0000-0000A1240000}"/>
    <cellStyle name="Calculation 2 5 82" xfId="48817" xr:uid="{00000000-0005-0000-0000-0000A2240000}"/>
    <cellStyle name="Calculation 2 5 83" xfId="48675" xr:uid="{00000000-0005-0000-0000-0000A3240000}"/>
    <cellStyle name="Calculation 2 5 84" xfId="49709" xr:uid="{00000000-0005-0000-0000-0000A4240000}"/>
    <cellStyle name="Calculation 2 5 85" xfId="18958" xr:uid="{00000000-0005-0000-0000-0000A5240000}"/>
    <cellStyle name="Calculation 2 5 9" xfId="21845" xr:uid="{00000000-0005-0000-0000-0000A6240000}"/>
    <cellStyle name="Calculation 2 50" xfId="413" xr:uid="{00000000-0005-0000-0000-0000A7240000}"/>
    <cellStyle name="Calculation 2 50 2" xfId="414" xr:uid="{00000000-0005-0000-0000-0000A8240000}"/>
    <cellStyle name="Calculation 2 50 2 2" xfId="30308" xr:uid="{00000000-0005-0000-0000-0000A9240000}"/>
    <cellStyle name="Calculation 2 50 3" xfId="29803" xr:uid="{00000000-0005-0000-0000-0000AA240000}"/>
    <cellStyle name="Calculation 2 51" xfId="415" xr:uid="{00000000-0005-0000-0000-0000AB240000}"/>
    <cellStyle name="Calculation 2 51 2" xfId="416" xr:uid="{00000000-0005-0000-0000-0000AC240000}"/>
    <cellStyle name="Calculation 2 51 2 2" xfId="30341" xr:uid="{00000000-0005-0000-0000-0000AD240000}"/>
    <cellStyle name="Calculation 2 51 3" xfId="29831" xr:uid="{00000000-0005-0000-0000-0000AE240000}"/>
    <cellStyle name="Calculation 2 52" xfId="417" xr:uid="{00000000-0005-0000-0000-0000AF240000}"/>
    <cellStyle name="Calculation 2 52 2" xfId="418" xr:uid="{00000000-0005-0000-0000-0000B0240000}"/>
    <cellStyle name="Calculation 2 52 2 2" xfId="30309" xr:uid="{00000000-0005-0000-0000-0000B1240000}"/>
    <cellStyle name="Calculation 2 52 3" xfId="29804" xr:uid="{00000000-0005-0000-0000-0000B2240000}"/>
    <cellStyle name="Calculation 2 53" xfId="419" xr:uid="{00000000-0005-0000-0000-0000B3240000}"/>
    <cellStyle name="Calculation 2 53 2" xfId="420" xr:uid="{00000000-0005-0000-0000-0000B4240000}"/>
    <cellStyle name="Calculation 2 53 2 2" xfId="30327" xr:uid="{00000000-0005-0000-0000-0000B5240000}"/>
    <cellStyle name="Calculation 2 53 3" xfId="29822" xr:uid="{00000000-0005-0000-0000-0000B6240000}"/>
    <cellStyle name="Calculation 2 54" xfId="421" xr:uid="{00000000-0005-0000-0000-0000B7240000}"/>
    <cellStyle name="Calculation 2 54 2" xfId="29944" xr:uid="{00000000-0005-0000-0000-0000B8240000}"/>
    <cellStyle name="Calculation 2 55" xfId="422" xr:uid="{00000000-0005-0000-0000-0000B9240000}"/>
    <cellStyle name="Calculation 2 55 2" xfId="29943" xr:uid="{00000000-0005-0000-0000-0000BA240000}"/>
    <cellStyle name="Calculation 2 56" xfId="423" xr:uid="{00000000-0005-0000-0000-0000BB240000}"/>
    <cellStyle name="Calculation 2 56 2" xfId="29934" xr:uid="{00000000-0005-0000-0000-0000BC240000}"/>
    <cellStyle name="Calculation 2 57" xfId="424" xr:uid="{00000000-0005-0000-0000-0000BD240000}"/>
    <cellStyle name="Calculation 2 57 2" xfId="29952" xr:uid="{00000000-0005-0000-0000-0000BE240000}"/>
    <cellStyle name="Calculation 2 58" xfId="425" xr:uid="{00000000-0005-0000-0000-0000BF240000}"/>
    <cellStyle name="Calculation 2 58 2" xfId="29940" xr:uid="{00000000-0005-0000-0000-0000C0240000}"/>
    <cellStyle name="Calculation 2 59" xfId="1320" xr:uid="{00000000-0005-0000-0000-0000C1240000}"/>
    <cellStyle name="Calculation 2 59 2" xfId="30473" xr:uid="{00000000-0005-0000-0000-0000C2240000}"/>
    <cellStyle name="Calculation 2 6" xfId="426" xr:uid="{00000000-0005-0000-0000-0000C3240000}"/>
    <cellStyle name="Calculation 2 6 10" xfId="22125" xr:uid="{00000000-0005-0000-0000-0000C4240000}"/>
    <cellStyle name="Calculation 2 6 11" xfId="22471" xr:uid="{00000000-0005-0000-0000-0000C5240000}"/>
    <cellStyle name="Calculation 2 6 12" xfId="22817" xr:uid="{00000000-0005-0000-0000-0000C6240000}"/>
    <cellStyle name="Calculation 2 6 13" xfId="23164" xr:uid="{00000000-0005-0000-0000-0000C7240000}"/>
    <cellStyle name="Calculation 2 6 14" xfId="21850" xr:uid="{00000000-0005-0000-0000-0000C8240000}"/>
    <cellStyle name="Calculation 2 6 15" xfId="23785" xr:uid="{00000000-0005-0000-0000-0000C9240000}"/>
    <cellStyle name="Calculation 2 6 16" xfId="24135" xr:uid="{00000000-0005-0000-0000-0000CA240000}"/>
    <cellStyle name="Calculation 2 6 17" xfId="24481" xr:uid="{00000000-0005-0000-0000-0000CB240000}"/>
    <cellStyle name="Calculation 2 6 18" xfId="21888" xr:uid="{00000000-0005-0000-0000-0000CC240000}"/>
    <cellStyle name="Calculation 2 6 19" xfId="24809" xr:uid="{00000000-0005-0000-0000-0000CD240000}"/>
    <cellStyle name="Calculation 2 6 2" xfId="427" xr:uid="{00000000-0005-0000-0000-0000CE240000}"/>
    <cellStyle name="Calculation 2 6 2 2" xfId="30001" xr:uid="{00000000-0005-0000-0000-0000CF240000}"/>
    <cellStyle name="Calculation 2 6 2 3" xfId="19162" xr:uid="{00000000-0005-0000-0000-0000D0240000}"/>
    <cellStyle name="Calculation 2 6 20" xfId="25442" xr:uid="{00000000-0005-0000-0000-0000D1240000}"/>
    <cellStyle name="Calculation 2 6 21" xfId="25788" xr:uid="{00000000-0005-0000-0000-0000D2240000}"/>
    <cellStyle name="Calculation 2 6 22" xfId="26134" xr:uid="{00000000-0005-0000-0000-0000D3240000}"/>
    <cellStyle name="Calculation 2 6 23" xfId="26480" xr:uid="{00000000-0005-0000-0000-0000D4240000}"/>
    <cellStyle name="Calculation 2 6 24" xfId="25285" xr:uid="{00000000-0005-0000-0000-0000D5240000}"/>
    <cellStyle name="Calculation 2 6 25" xfId="25140" xr:uid="{00000000-0005-0000-0000-0000D6240000}"/>
    <cellStyle name="Calculation 2 6 26" xfId="27187" xr:uid="{00000000-0005-0000-0000-0000D7240000}"/>
    <cellStyle name="Calculation 2 6 27" xfId="27530" xr:uid="{00000000-0005-0000-0000-0000D8240000}"/>
    <cellStyle name="Calculation 2 6 28" xfId="27871" xr:uid="{00000000-0005-0000-0000-0000D9240000}"/>
    <cellStyle name="Calculation 2 6 29" xfId="28212" xr:uid="{00000000-0005-0000-0000-0000DA240000}"/>
    <cellStyle name="Calculation 2 6 3" xfId="18924" xr:uid="{00000000-0005-0000-0000-0000DB240000}"/>
    <cellStyle name="Calculation 2 6 30" xfId="28553" xr:uid="{00000000-0005-0000-0000-0000DC240000}"/>
    <cellStyle name="Calculation 2 6 31" xfId="28894" xr:uid="{00000000-0005-0000-0000-0000DD240000}"/>
    <cellStyle name="Calculation 2 6 32" xfId="29559" xr:uid="{00000000-0005-0000-0000-0000DE240000}"/>
    <cellStyle name="Calculation 2 6 33" xfId="31026" xr:uid="{00000000-0005-0000-0000-0000DF240000}"/>
    <cellStyle name="Calculation 2 6 34" xfId="31392" xr:uid="{00000000-0005-0000-0000-0000E0240000}"/>
    <cellStyle name="Calculation 2 6 35" xfId="31732" xr:uid="{00000000-0005-0000-0000-0000E1240000}"/>
    <cellStyle name="Calculation 2 6 36" xfId="31284" xr:uid="{00000000-0005-0000-0000-0000E2240000}"/>
    <cellStyle name="Calculation 2 6 37" xfId="32295" xr:uid="{00000000-0005-0000-0000-0000E3240000}"/>
    <cellStyle name="Calculation 2 6 38" xfId="32636" xr:uid="{00000000-0005-0000-0000-0000E4240000}"/>
    <cellStyle name="Calculation 2 6 39" xfId="33226" xr:uid="{00000000-0005-0000-0000-0000E5240000}"/>
    <cellStyle name="Calculation 2 6 4" xfId="19950" xr:uid="{00000000-0005-0000-0000-0000E6240000}"/>
    <cellStyle name="Calculation 2 6 40" xfId="33546" xr:uid="{00000000-0005-0000-0000-0000E7240000}"/>
    <cellStyle name="Calculation 2 6 41" xfId="33525" xr:uid="{00000000-0005-0000-0000-0000E8240000}"/>
    <cellStyle name="Calculation 2 6 42" xfId="34339" xr:uid="{00000000-0005-0000-0000-0000E9240000}"/>
    <cellStyle name="Calculation 2 6 43" xfId="34685" xr:uid="{00000000-0005-0000-0000-0000EA240000}"/>
    <cellStyle name="Calculation 2 6 44" xfId="35031" xr:uid="{00000000-0005-0000-0000-0000EB240000}"/>
    <cellStyle name="Calculation 2 6 45" xfId="35378" xr:uid="{00000000-0005-0000-0000-0000EC240000}"/>
    <cellStyle name="Calculation 2 6 46" xfId="35725" xr:uid="{00000000-0005-0000-0000-0000ED240000}"/>
    <cellStyle name="Calculation 2 6 47" xfId="36071" xr:uid="{00000000-0005-0000-0000-0000EE240000}"/>
    <cellStyle name="Calculation 2 6 48" xfId="36417" xr:uid="{00000000-0005-0000-0000-0000EF240000}"/>
    <cellStyle name="Calculation 2 6 49" xfId="36763" xr:uid="{00000000-0005-0000-0000-0000F0240000}"/>
    <cellStyle name="Calculation 2 6 5" xfId="20296" xr:uid="{00000000-0005-0000-0000-0000F1240000}"/>
    <cellStyle name="Calculation 2 6 50" xfId="37109" xr:uid="{00000000-0005-0000-0000-0000F2240000}"/>
    <cellStyle name="Calculation 2 6 51" xfId="37455" xr:uid="{00000000-0005-0000-0000-0000F3240000}"/>
    <cellStyle name="Calculation 2 6 52" xfId="34112" xr:uid="{00000000-0005-0000-0000-0000F4240000}"/>
    <cellStyle name="Calculation 2 6 53" xfId="38077" xr:uid="{00000000-0005-0000-0000-0000F5240000}"/>
    <cellStyle name="Calculation 2 6 54" xfId="38423" xr:uid="{00000000-0005-0000-0000-0000F6240000}"/>
    <cellStyle name="Calculation 2 6 55" xfId="38769" xr:uid="{00000000-0005-0000-0000-0000F7240000}"/>
    <cellStyle name="Calculation 2 6 56" xfId="39115" xr:uid="{00000000-0005-0000-0000-0000F8240000}"/>
    <cellStyle name="Calculation 2 6 57" xfId="33195" xr:uid="{00000000-0005-0000-0000-0000F9240000}"/>
    <cellStyle name="Calculation 2 6 58" xfId="39696" xr:uid="{00000000-0005-0000-0000-0000FA240000}"/>
    <cellStyle name="Calculation 2 6 59" xfId="39943" xr:uid="{00000000-0005-0000-0000-0000FB240000}"/>
    <cellStyle name="Calculation 2 6 6" xfId="20834" xr:uid="{00000000-0005-0000-0000-0000FC240000}"/>
    <cellStyle name="Calculation 2 6 60" xfId="40284" xr:uid="{00000000-0005-0000-0000-0000FD240000}"/>
    <cellStyle name="Calculation 2 6 61" xfId="41071" xr:uid="{00000000-0005-0000-0000-0000FE240000}"/>
    <cellStyle name="Calculation 2 6 62" xfId="41272" xr:uid="{00000000-0005-0000-0000-0000FF240000}"/>
    <cellStyle name="Calculation 2 6 63" xfId="41436" xr:uid="{00000000-0005-0000-0000-000000250000}"/>
    <cellStyle name="Calculation 2 6 64" xfId="41851" xr:uid="{00000000-0005-0000-0000-000001250000}"/>
    <cellStyle name="Calculation 2 6 65" xfId="42197" xr:uid="{00000000-0005-0000-0000-000002250000}"/>
    <cellStyle name="Calculation 2 6 66" xfId="41680" xr:uid="{00000000-0005-0000-0000-000003250000}"/>
    <cellStyle name="Calculation 2 6 67" xfId="42778" xr:uid="{00000000-0005-0000-0000-000004250000}"/>
    <cellStyle name="Calculation 2 6 68" xfId="43119" xr:uid="{00000000-0005-0000-0000-000005250000}"/>
    <cellStyle name="Calculation 2 6 69" xfId="43460" xr:uid="{00000000-0005-0000-0000-000006250000}"/>
    <cellStyle name="Calculation 2 6 7" xfId="20989" xr:uid="{00000000-0005-0000-0000-000007250000}"/>
    <cellStyle name="Calculation 2 6 70" xfId="43991" xr:uid="{00000000-0005-0000-0000-000008250000}"/>
    <cellStyle name="Calculation 2 6 71" xfId="43851" xr:uid="{00000000-0005-0000-0000-000009250000}"/>
    <cellStyle name="Calculation 2 6 72" xfId="44659" xr:uid="{00000000-0005-0000-0000-00000A250000}"/>
    <cellStyle name="Calculation 2 6 73" xfId="45168" xr:uid="{00000000-0005-0000-0000-00000B250000}"/>
    <cellStyle name="Calculation 2 6 74" xfId="45569" xr:uid="{00000000-0005-0000-0000-00000C250000}"/>
    <cellStyle name="Calculation 2 6 75" xfId="46038" xr:uid="{00000000-0005-0000-0000-00000D250000}"/>
    <cellStyle name="Calculation 2 6 76" xfId="45734" xr:uid="{00000000-0005-0000-0000-00000E250000}"/>
    <cellStyle name="Calculation 2 6 77" xfId="46861" xr:uid="{00000000-0005-0000-0000-00000F250000}"/>
    <cellStyle name="Calculation 2 6 78" xfId="47206" xr:uid="{00000000-0005-0000-0000-000010250000}"/>
    <cellStyle name="Calculation 2 6 79" xfId="45776" xr:uid="{00000000-0005-0000-0000-000011250000}"/>
    <cellStyle name="Calculation 2 6 8" xfId="19589" xr:uid="{00000000-0005-0000-0000-000012250000}"/>
    <cellStyle name="Calculation 2 6 80" xfId="47967" xr:uid="{00000000-0005-0000-0000-000013250000}"/>
    <cellStyle name="Calculation 2 6 81" xfId="48450" xr:uid="{00000000-0005-0000-0000-000014250000}"/>
    <cellStyle name="Calculation 2 6 82" xfId="48820" xr:uid="{00000000-0005-0000-0000-000015250000}"/>
    <cellStyle name="Calculation 2 6 83" xfId="49315" xr:uid="{00000000-0005-0000-0000-000016250000}"/>
    <cellStyle name="Calculation 2 6 84" xfId="49561" xr:uid="{00000000-0005-0000-0000-000017250000}"/>
    <cellStyle name="Calculation 2 6 85" xfId="18961" xr:uid="{00000000-0005-0000-0000-000018250000}"/>
    <cellStyle name="Calculation 2 6 9" xfId="21696" xr:uid="{00000000-0005-0000-0000-000019250000}"/>
    <cellStyle name="Calculation 2 60" xfId="1432" xr:uid="{00000000-0005-0000-0000-00001A250000}"/>
    <cellStyle name="Calculation 2 60 2" xfId="30447" xr:uid="{00000000-0005-0000-0000-00001B250000}"/>
    <cellStyle name="Calculation 2 61" xfId="30451" xr:uid="{00000000-0005-0000-0000-00001C250000}"/>
    <cellStyle name="Calculation 2 62" xfId="30490" xr:uid="{00000000-0005-0000-0000-00001D250000}"/>
    <cellStyle name="Calculation 2 63" xfId="30453" xr:uid="{00000000-0005-0000-0000-00001E250000}"/>
    <cellStyle name="Calculation 2 64" xfId="30471" xr:uid="{00000000-0005-0000-0000-00001F250000}"/>
    <cellStyle name="Calculation 2 65" xfId="30479" xr:uid="{00000000-0005-0000-0000-000020250000}"/>
    <cellStyle name="Calculation 2 66" xfId="30477" xr:uid="{00000000-0005-0000-0000-000021250000}"/>
    <cellStyle name="Calculation 2 67" xfId="30489" xr:uid="{00000000-0005-0000-0000-000022250000}"/>
    <cellStyle name="Calculation 2 68" xfId="30577" xr:uid="{00000000-0005-0000-0000-000023250000}"/>
    <cellStyle name="Calculation 2 69" xfId="30625" xr:uid="{00000000-0005-0000-0000-000024250000}"/>
    <cellStyle name="Calculation 2 7" xfId="428" xr:uid="{00000000-0005-0000-0000-000025250000}"/>
    <cellStyle name="Calculation 2 7 10" xfId="22047" xr:uid="{00000000-0005-0000-0000-000026250000}"/>
    <cellStyle name="Calculation 2 7 11" xfId="22393" xr:uid="{00000000-0005-0000-0000-000027250000}"/>
    <cellStyle name="Calculation 2 7 12" xfId="22739" xr:uid="{00000000-0005-0000-0000-000028250000}"/>
    <cellStyle name="Calculation 2 7 13" xfId="23085" xr:uid="{00000000-0005-0000-0000-000029250000}"/>
    <cellStyle name="Calculation 2 7 14" xfId="23707" xr:uid="{00000000-0005-0000-0000-00002A250000}"/>
    <cellStyle name="Calculation 2 7 15" xfId="24053" xr:uid="{00000000-0005-0000-0000-00002B250000}"/>
    <cellStyle name="Calculation 2 7 16" xfId="24403" xr:uid="{00000000-0005-0000-0000-00002C250000}"/>
    <cellStyle name="Calculation 2 7 17" xfId="25024" xr:uid="{00000000-0005-0000-0000-00002D250000}"/>
    <cellStyle name="Calculation 2 7 18" xfId="23464" xr:uid="{00000000-0005-0000-0000-00002E250000}"/>
    <cellStyle name="Calculation 2 7 19" xfId="25710" xr:uid="{00000000-0005-0000-0000-00002F250000}"/>
    <cellStyle name="Calculation 2 7 2" xfId="429" xr:uid="{00000000-0005-0000-0000-000030250000}"/>
    <cellStyle name="Calculation 2 7 2 2" xfId="29998" xr:uid="{00000000-0005-0000-0000-000031250000}"/>
    <cellStyle name="Calculation 2 7 2 3" xfId="19430" xr:uid="{00000000-0005-0000-0000-000032250000}"/>
    <cellStyle name="Calculation 2 7 20" xfId="26056" xr:uid="{00000000-0005-0000-0000-000033250000}"/>
    <cellStyle name="Calculation 2 7 21" xfId="26402" xr:uid="{00000000-0005-0000-0000-000034250000}"/>
    <cellStyle name="Calculation 2 7 22" xfId="26746" xr:uid="{00000000-0005-0000-0000-000035250000}"/>
    <cellStyle name="Calculation 2 7 23" xfId="26947" xr:uid="{00000000-0005-0000-0000-000036250000}"/>
    <cellStyle name="Calculation 2 7 24" xfId="25182" xr:uid="{00000000-0005-0000-0000-000037250000}"/>
    <cellStyle name="Calculation 2 7 25" xfId="27455" xr:uid="{00000000-0005-0000-0000-000038250000}"/>
    <cellStyle name="Calculation 2 7 26" xfId="27798" xr:uid="{00000000-0005-0000-0000-000039250000}"/>
    <cellStyle name="Calculation 2 7 27" xfId="28139" xr:uid="{00000000-0005-0000-0000-00003A250000}"/>
    <cellStyle name="Calculation 2 7 28" xfId="28480" xr:uid="{00000000-0005-0000-0000-00003B250000}"/>
    <cellStyle name="Calculation 2 7 29" xfId="28821" xr:uid="{00000000-0005-0000-0000-00003C250000}"/>
    <cellStyle name="Calculation 2 7 3" xfId="19776" xr:uid="{00000000-0005-0000-0000-00003D250000}"/>
    <cellStyle name="Calculation 2 7 30" xfId="29162" xr:uid="{00000000-0005-0000-0000-00003E250000}"/>
    <cellStyle name="Calculation 2 7 31" xfId="29561" xr:uid="{00000000-0005-0000-0000-00003F250000}"/>
    <cellStyle name="Calculation 2 7 32" xfId="31360" xr:uid="{00000000-0005-0000-0000-000040250000}"/>
    <cellStyle name="Calculation 2 7 33" xfId="31660" xr:uid="{00000000-0005-0000-0000-000041250000}"/>
    <cellStyle name="Calculation 2 7 34" xfId="32222" xr:uid="{00000000-0005-0000-0000-000042250000}"/>
    <cellStyle name="Calculation 2 7 35" xfId="32563" xr:uid="{00000000-0005-0000-0000-000043250000}"/>
    <cellStyle name="Calculation 2 7 36" xfId="32904" xr:uid="{00000000-0005-0000-0000-000044250000}"/>
    <cellStyle name="Calculation 2 7 37" xfId="33414" xr:uid="{00000000-0005-0000-0000-000045250000}"/>
    <cellStyle name="Calculation 2 7 38" xfId="33814" xr:uid="{00000000-0005-0000-0000-000046250000}"/>
    <cellStyle name="Calculation 2 7 39" xfId="33964" xr:uid="{00000000-0005-0000-0000-000047250000}"/>
    <cellStyle name="Calculation 2 7 4" xfId="19872" xr:uid="{00000000-0005-0000-0000-000048250000}"/>
    <cellStyle name="Calculation 2 7 40" xfId="34607" xr:uid="{00000000-0005-0000-0000-000049250000}"/>
    <cellStyle name="Calculation 2 7 41" xfId="34953" xr:uid="{00000000-0005-0000-0000-00004A250000}"/>
    <cellStyle name="Calculation 2 7 42" xfId="35299" xr:uid="{00000000-0005-0000-0000-00004B250000}"/>
    <cellStyle name="Calculation 2 7 43" xfId="35646" xr:uid="{00000000-0005-0000-0000-00004C250000}"/>
    <cellStyle name="Calculation 2 7 44" xfId="35993" xr:uid="{00000000-0005-0000-0000-00004D250000}"/>
    <cellStyle name="Calculation 2 7 45" xfId="36339" xr:uid="{00000000-0005-0000-0000-00004E250000}"/>
    <cellStyle name="Calculation 2 7 46" xfId="36685" xr:uid="{00000000-0005-0000-0000-00004F250000}"/>
    <cellStyle name="Calculation 2 7 47" xfId="37031" xr:uid="{00000000-0005-0000-0000-000050250000}"/>
    <cellStyle name="Calculation 2 7 48" xfId="37377" xr:uid="{00000000-0005-0000-0000-000051250000}"/>
    <cellStyle name="Calculation 2 7 49" xfId="37998" xr:uid="{00000000-0005-0000-0000-000052250000}"/>
    <cellStyle name="Calculation 2 7 5" xfId="20218" xr:uid="{00000000-0005-0000-0000-000053250000}"/>
    <cellStyle name="Calculation 2 7 50" xfId="38345" xr:uid="{00000000-0005-0000-0000-000054250000}"/>
    <cellStyle name="Calculation 2 7 51" xfId="38691" xr:uid="{00000000-0005-0000-0000-000055250000}"/>
    <cellStyle name="Calculation 2 7 52" xfId="39037" xr:uid="{00000000-0005-0000-0000-000056250000}"/>
    <cellStyle name="Calculation 2 7 53" xfId="39383" xr:uid="{00000000-0005-0000-0000-000057250000}"/>
    <cellStyle name="Calculation 2 7 54" xfId="39107" xr:uid="{00000000-0005-0000-0000-000058250000}"/>
    <cellStyle name="Calculation 2 7 55" xfId="39693" xr:uid="{00000000-0005-0000-0000-000059250000}"/>
    <cellStyle name="Calculation 2 7 56" xfId="40211" xr:uid="{00000000-0005-0000-0000-00005A250000}"/>
    <cellStyle name="Calculation 2 7 57" xfId="40552" xr:uid="{00000000-0005-0000-0000-00005B250000}"/>
    <cellStyle name="Calculation 2 7 58" xfId="41028" xr:uid="{00000000-0005-0000-0000-00005C250000}"/>
    <cellStyle name="Calculation 2 7 59" xfId="41274" xr:uid="{00000000-0005-0000-0000-00005D250000}"/>
    <cellStyle name="Calculation 2 7 6" xfId="20564" xr:uid="{00000000-0005-0000-0000-00005E250000}"/>
    <cellStyle name="Calculation 2 7 60" xfId="41773" xr:uid="{00000000-0005-0000-0000-00005F250000}"/>
    <cellStyle name="Calculation 2 7 61" xfId="42119" xr:uid="{00000000-0005-0000-0000-000060250000}"/>
    <cellStyle name="Calculation 2 7 62" xfId="42465" xr:uid="{00000000-0005-0000-0000-000061250000}"/>
    <cellStyle name="Calculation 2 7 63" xfId="42644" xr:uid="{00000000-0005-0000-0000-000062250000}"/>
    <cellStyle name="Calculation 2 7 64" xfId="42705" xr:uid="{00000000-0005-0000-0000-000063250000}"/>
    <cellStyle name="Calculation 2 7 65" xfId="43046" xr:uid="{00000000-0005-0000-0000-000064250000}"/>
    <cellStyle name="Calculation 2 7 66" xfId="43387" xr:uid="{00000000-0005-0000-0000-000065250000}"/>
    <cellStyle name="Calculation 2 7 67" xfId="43728" xr:uid="{00000000-0005-0000-0000-000066250000}"/>
    <cellStyle name="Calculation 2 7 68" xfId="44584" xr:uid="{00000000-0005-0000-0000-000067250000}"/>
    <cellStyle name="Calculation 2 7 69" xfId="44927" xr:uid="{00000000-0005-0000-0000-000068250000}"/>
    <cellStyle name="Calculation 2 7 7" xfId="20836" xr:uid="{00000000-0005-0000-0000-000069250000}"/>
    <cellStyle name="Calculation 2 7 70" xfId="45348" xr:uid="{00000000-0005-0000-0000-00006A250000}"/>
    <cellStyle name="Calculation 2 7 71" xfId="45962" xr:uid="{00000000-0005-0000-0000-00006B250000}"/>
    <cellStyle name="Calculation 2 7 72" xfId="46306" xr:uid="{00000000-0005-0000-0000-00006C250000}"/>
    <cellStyle name="Calculation 2 7 73" xfId="46608" xr:uid="{00000000-0005-0000-0000-00006D250000}"/>
    <cellStyle name="Calculation 2 7 74" xfId="46784" xr:uid="{00000000-0005-0000-0000-00006E250000}"/>
    <cellStyle name="Calculation 2 7 75" xfId="47129" xr:uid="{00000000-0005-0000-0000-00006F250000}"/>
    <cellStyle name="Calculation 2 7 76" xfId="47474" xr:uid="{00000000-0005-0000-0000-000070250000}"/>
    <cellStyle name="Calculation 2 7 77" xfId="47725" xr:uid="{00000000-0005-0000-0000-000071250000}"/>
    <cellStyle name="Calculation 2 7 78" xfId="47898" xr:uid="{00000000-0005-0000-0000-000072250000}"/>
    <cellStyle name="Calculation 2 7 79" xfId="48331" xr:uid="{00000000-0005-0000-0000-000073250000}"/>
    <cellStyle name="Calculation 2 7 8" xfId="21257" xr:uid="{00000000-0005-0000-0000-000074250000}"/>
    <cellStyle name="Calculation 2 7 80" xfId="49088" xr:uid="{00000000-0005-0000-0000-000075250000}"/>
    <cellStyle name="Calculation 2 7 81" xfId="49632" xr:uid="{00000000-0005-0000-0000-000076250000}"/>
    <cellStyle name="Calculation 2 7 82" xfId="48789" xr:uid="{00000000-0005-0000-0000-000077250000}"/>
    <cellStyle name="Calculation 2 7 83" xfId="19075" xr:uid="{00000000-0005-0000-0000-000078250000}"/>
    <cellStyle name="Calculation 2 7 9" xfId="20744" xr:uid="{00000000-0005-0000-0000-000079250000}"/>
    <cellStyle name="Calculation 2 70" xfId="30537" xr:uid="{00000000-0005-0000-0000-00007A250000}"/>
    <cellStyle name="Calculation 2 71" xfId="30563" xr:uid="{00000000-0005-0000-0000-00007B250000}"/>
    <cellStyle name="Calculation 2 72" xfId="30621" xr:uid="{00000000-0005-0000-0000-00007C250000}"/>
    <cellStyle name="Calculation 2 73" xfId="30551" xr:uid="{00000000-0005-0000-0000-00007D250000}"/>
    <cellStyle name="Calculation 2 74" xfId="30540" xr:uid="{00000000-0005-0000-0000-00007E250000}"/>
    <cellStyle name="Calculation 2 75" xfId="30543" xr:uid="{00000000-0005-0000-0000-00007F250000}"/>
    <cellStyle name="Calculation 2 76" xfId="30627" xr:uid="{00000000-0005-0000-0000-000080250000}"/>
    <cellStyle name="Calculation 2 77" xfId="30661" xr:uid="{00000000-0005-0000-0000-000081250000}"/>
    <cellStyle name="Calculation 2 78" xfId="30553" xr:uid="{00000000-0005-0000-0000-000082250000}"/>
    <cellStyle name="Calculation 2 79" xfId="30559" xr:uid="{00000000-0005-0000-0000-000083250000}"/>
    <cellStyle name="Calculation 2 8" xfId="430" xr:uid="{00000000-0005-0000-0000-000084250000}"/>
    <cellStyle name="Calculation 2 8 10" xfId="22065" xr:uid="{00000000-0005-0000-0000-000085250000}"/>
    <cellStyle name="Calculation 2 8 11" xfId="22411" xr:uid="{00000000-0005-0000-0000-000086250000}"/>
    <cellStyle name="Calculation 2 8 12" xfId="22757" xr:uid="{00000000-0005-0000-0000-000087250000}"/>
    <cellStyle name="Calculation 2 8 13" xfId="23103" xr:uid="{00000000-0005-0000-0000-000088250000}"/>
    <cellStyle name="Calculation 2 8 14" xfId="23725" xr:uid="{00000000-0005-0000-0000-000089250000}"/>
    <cellStyle name="Calculation 2 8 15" xfId="24071" xr:uid="{00000000-0005-0000-0000-00008A250000}"/>
    <cellStyle name="Calculation 2 8 16" xfId="24421" xr:uid="{00000000-0005-0000-0000-00008B250000}"/>
    <cellStyle name="Calculation 2 8 17" xfId="25042" xr:uid="{00000000-0005-0000-0000-00008C250000}"/>
    <cellStyle name="Calculation 2 8 18" xfId="24765" xr:uid="{00000000-0005-0000-0000-00008D250000}"/>
    <cellStyle name="Calculation 2 8 19" xfId="25728" xr:uid="{00000000-0005-0000-0000-00008E250000}"/>
    <cellStyle name="Calculation 2 8 2" xfId="431" xr:uid="{00000000-0005-0000-0000-00008F250000}"/>
    <cellStyle name="Calculation 2 8 2 2" xfId="29995" xr:uid="{00000000-0005-0000-0000-000090250000}"/>
    <cellStyle name="Calculation 2 8 2 3" xfId="19448" xr:uid="{00000000-0005-0000-0000-000091250000}"/>
    <cellStyle name="Calculation 2 8 20" xfId="26074" xr:uid="{00000000-0005-0000-0000-000092250000}"/>
    <cellStyle name="Calculation 2 8 21" xfId="26420" xr:uid="{00000000-0005-0000-0000-000093250000}"/>
    <cellStyle name="Calculation 2 8 22" xfId="26965" xr:uid="{00000000-0005-0000-0000-000094250000}"/>
    <cellStyle name="Calculation 2 8 23" xfId="26761" xr:uid="{00000000-0005-0000-0000-000095250000}"/>
    <cellStyle name="Calculation 2 8 24" xfId="27473" xr:uid="{00000000-0005-0000-0000-000096250000}"/>
    <cellStyle name="Calculation 2 8 25" xfId="27816" xr:uid="{00000000-0005-0000-0000-000097250000}"/>
    <cellStyle name="Calculation 2 8 26" xfId="28157" xr:uid="{00000000-0005-0000-0000-000098250000}"/>
    <cellStyle name="Calculation 2 8 27" xfId="28498" xr:uid="{00000000-0005-0000-0000-000099250000}"/>
    <cellStyle name="Calculation 2 8 28" xfId="28839" xr:uid="{00000000-0005-0000-0000-00009A250000}"/>
    <cellStyle name="Calculation 2 8 29" xfId="29180" xr:uid="{00000000-0005-0000-0000-00009B250000}"/>
    <cellStyle name="Calculation 2 8 3" xfId="19794" xr:uid="{00000000-0005-0000-0000-00009C250000}"/>
    <cellStyle name="Calculation 2 8 30" xfId="29450" xr:uid="{00000000-0005-0000-0000-00009D250000}"/>
    <cellStyle name="Calculation 2 8 31" xfId="31257" xr:uid="{00000000-0005-0000-0000-00009E250000}"/>
    <cellStyle name="Calculation 2 8 32" xfId="31678" xr:uid="{00000000-0005-0000-0000-00009F250000}"/>
    <cellStyle name="Calculation 2 8 33" xfId="32240" xr:uid="{00000000-0005-0000-0000-0000A0250000}"/>
    <cellStyle name="Calculation 2 8 34" xfId="32581" xr:uid="{00000000-0005-0000-0000-0000A1250000}"/>
    <cellStyle name="Calculation 2 8 35" xfId="32922" xr:uid="{00000000-0005-0000-0000-0000A2250000}"/>
    <cellStyle name="Calculation 2 8 36" xfId="33091" xr:uid="{00000000-0005-0000-0000-0000A3250000}"/>
    <cellStyle name="Calculation 2 8 37" xfId="33832" xr:uid="{00000000-0005-0000-0000-0000A4250000}"/>
    <cellStyle name="Calculation 2 8 38" xfId="34107" xr:uid="{00000000-0005-0000-0000-0000A5250000}"/>
    <cellStyle name="Calculation 2 8 39" xfId="34625" xr:uid="{00000000-0005-0000-0000-0000A6250000}"/>
    <cellStyle name="Calculation 2 8 4" xfId="19890" xr:uid="{00000000-0005-0000-0000-0000A7250000}"/>
    <cellStyle name="Calculation 2 8 40" xfId="34971" xr:uid="{00000000-0005-0000-0000-0000A8250000}"/>
    <cellStyle name="Calculation 2 8 41" xfId="35317" xr:uid="{00000000-0005-0000-0000-0000A9250000}"/>
    <cellStyle name="Calculation 2 8 42" xfId="35664" xr:uid="{00000000-0005-0000-0000-0000AA250000}"/>
    <cellStyle name="Calculation 2 8 43" xfId="36011" xr:uid="{00000000-0005-0000-0000-0000AB250000}"/>
    <cellStyle name="Calculation 2 8 44" xfId="36357" xr:uid="{00000000-0005-0000-0000-0000AC250000}"/>
    <cellStyle name="Calculation 2 8 45" xfId="36703" xr:uid="{00000000-0005-0000-0000-0000AD250000}"/>
    <cellStyle name="Calculation 2 8 46" xfId="37049" xr:uid="{00000000-0005-0000-0000-0000AE250000}"/>
    <cellStyle name="Calculation 2 8 47" xfId="37395" xr:uid="{00000000-0005-0000-0000-0000AF250000}"/>
    <cellStyle name="Calculation 2 8 48" xfId="38016" xr:uid="{00000000-0005-0000-0000-0000B0250000}"/>
    <cellStyle name="Calculation 2 8 49" xfId="38363" xr:uid="{00000000-0005-0000-0000-0000B1250000}"/>
    <cellStyle name="Calculation 2 8 5" xfId="20236" xr:uid="{00000000-0005-0000-0000-0000B2250000}"/>
    <cellStyle name="Calculation 2 8 50" xfId="38709" xr:uid="{00000000-0005-0000-0000-0000B3250000}"/>
    <cellStyle name="Calculation 2 8 51" xfId="39055" xr:uid="{00000000-0005-0000-0000-0000B4250000}"/>
    <cellStyle name="Calculation 2 8 52" xfId="39401" xr:uid="{00000000-0005-0000-0000-0000B5250000}"/>
    <cellStyle name="Calculation 2 8 53" xfId="33350" xr:uid="{00000000-0005-0000-0000-0000B6250000}"/>
    <cellStyle name="Calculation 2 8 54" xfId="39566" xr:uid="{00000000-0005-0000-0000-0000B7250000}"/>
    <cellStyle name="Calculation 2 8 55" xfId="40229" xr:uid="{00000000-0005-0000-0000-0000B8250000}"/>
    <cellStyle name="Calculation 2 8 56" xfId="40570" xr:uid="{00000000-0005-0000-0000-0000B9250000}"/>
    <cellStyle name="Calculation 2 8 57" xfId="40909" xr:uid="{00000000-0005-0000-0000-0000BA250000}"/>
    <cellStyle name="Calculation 2 8 58" xfId="40688" xr:uid="{00000000-0005-0000-0000-0000BB250000}"/>
    <cellStyle name="Calculation 2 8 59" xfId="41791" xr:uid="{00000000-0005-0000-0000-0000BC250000}"/>
    <cellStyle name="Calculation 2 8 6" xfId="20582" xr:uid="{00000000-0005-0000-0000-0000BD250000}"/>
    <cellStyle name="Calculation 2 8 60" xfId="42137" xr:uid="{00000000-0005-0000-0000-0000BE250000}"/>
    <cellStyle name="Calculation 2 8 61" xfId="42483" xr:uid="{00000000-0005-0000-0000-0000BF250000}"/>
    <cellStyle name="Calculation 2 8 62" xfId="42662" xr:uid="{00000000-0005-0000-0000-0000C0250000}"/>
    <cellStyle name="Calculation 2 8 63" xfId="42723" xr:uid="{00000000-0005-0000-0000-0000C1250000}"/>
    <cellStyle name="Calculation 2 8 64" xfId="43064" xr:uid="{00000000-0005-0000-0000-0000C2250000}"/>
    <cellStyle name="Calculation 2 8 65" xfId="43405" xr:uid="{00000000-0005-0000-0000-0000C3250000}"/>
    <cellStyle name="Calculation 2 8 66" xfId="43746" xr:uid="{00000000-0005-0000-0000-0000C4250000}"/>
    <cellStyle name="Calculation 2 8 67" xfId="44602" xr:uid="{00000000-0005-0000-0000-0000C5250000}"/>
    <cellStyle name="Calculation 2 8 68" xfId="44945" xr:uid="{00000000-0005-0000-0000-0000C6250000}"/>
    <cellStyle name="Calculation 2 8 69" xfId="45366" xr:uid="{00000000-0005-0000-0000-0000C7250000}"/>
    <cellStyle name="Calculation 2 8 7" xfId="20713" xr:uid="{00000000-0005-0000-0000-0000C8250000}"/>
    <cellStyle name="Calculation 2 8 70" xfId="45980" xr:uid="{00000000-0005-0000-0000-0000C9250000}"/>
    <cellStyle name="Calculation 2 8 71" xfId="46324" xr:uid="{00000000-0005-0000-0000-0000CA250000}"/>
    <cellStyle name="Calculation 2 8 72" xfId="46623" xr:uid="{00000000-0005-0000-0000-0000CB250000}"/>
    <cellStyle name="Calculation 2 8 73" xfId="46802" xr:uid="{00000000-0005-0000-0000-0000CC250000}"/>
    <cellStyle name="Calculation 2 8 74" xfId="47147" xr:uid="{00000000-0005-0000-0000-0000CD250000}"/>
    <cellStyle name="Calculation 2 8 75" xfId="47492" xr:uid="{00000000-0005-0000-0000-0000CE250000}"/>
    <cellStyle name="Calculation 2 8 76" xfId="47739" xr:uid="{00000000-0005-0000-0000-0000CF250000}"/>
    <cellStyle name="Calculation 2 8 77" xfId="47916" xr:uid="{00000000-0005-0000-0000-0000D0250000}"/>
    <cellStyle name="Calculation 2 8 78" xfId="48322" xr:uid="{00000000-0005-0000-0000-0000D1250000}"/>
    <cellStyle name="Calculation 2 8 79" xfId="49106" xr:uid="{00000000-0005-0000-0000-0000D2250000}"/>
    <cellStyle name="Calculation 2 8 8" xfId="21275" xr:uid="{00000000-0005-0000-0000-0000D3250000}"/>
    <cellStyle name="Calculation 2 8 80" xfId="49650" xr:uid="{00000000-0005-0000-0000-0000D4250000}"/>
    <cellStyle name="Calculation 2 8 81" xfId="48713" xr:uid="{00000000-0005-0000-0000-0000D5250000}"/>
    <cellStyle name="Calculation 2 8 82" xfId="19093" xr:uid="{00000000-0005-0000-0000-0000D6250000}"/>
    <cellStyle name="Calculation 2 8 9" xfId="19681" xr:uid="{00000000-0005-0000-0000-0000D7250000}"/>
    <cellStyle name="Calculation 2 80" xfId="30682" xr:uid="{00000000-0005-0000-0000-0000D8250000}"/>
    <cellStyle name="Calculation 2 81" xfId="30694" xr:uid="{00000000-0005-0000-0000-0000D9250000}"/>
    <cellStyle name="Calculation 2 82" xfId="30671" xr:uid="{00000000-0005-0000-0000-0000DA250000}"/>
    <cellStyle name="Calculation 2 83" xfId="30618" xr:uid="{00000000-0005-0000-0000-0000DB250000}"/>
    <cellStyle name="Calculation 2 84" xfId="30545" xr:uid="{00000000-0005-0000-0000-0000DC250000}"/>
    <cellStyle name="Calculation 2 85" xfId="30560" xr:uid="{00000000-0005-0000-0000-0000DD250000}"/>
    <cellStyle name="Calculation 2 86" xfId="30600" xr:uid="{00000000-0005-0000-0000-0000DE250000}"/>
    <cellStyle name="Calculation 2 87" xfId="30578" xr:uid="{00000000-0005-0000-0000-0000DF250000}"/>
    <cellStyle name="Calculation 2 88" xfId="30602" xr:uid="{00000000-0005-0000-0000-0000E0250000}"/>
    <cellStyle name="Calculation 2 89" xfId="30700" xr:uid="{00000000-0005-0000-0000-0000E1250000}"/>
    <cellStyle name="Calculation 2 9" xfId="432" xr:uid="{00000000-0005-0000-0000-0000E2250000}"/>
    <cellStyle name="Calculation 2 9 10" xfId="22068" xr:uid="{00000000-0005-0000-0000-0000E3250000}"/>
    <cellStyle name="Calculation 2 9 11" xfId="22414" xr:uid="{00000000-0005-0000-0000-0000E4250000}"/>
    <cellStyle name="Calculation 2 9 12" xfId="22760" xr:uid="{00000000-0005-0000-0000-0000E5250000}"/>
    <cellStyle name="Calculation 2 9 13" xfId="23106" xr:uid="{00000000-0005-0000-0000-0000E6250000}"/>
    <cellStyle name="Calculation 2 9 14" xfId="23728" xr:uid="{00000000-0005-0000-0000-0000E7250000}"/>
    <cellStyle name="Calculation 2 9 15" xfId="24074" xr:uid="{00000000-0005-0000-0000-0000E8250000}"/>
    <cellStyle name="Calculation 2 9 16" xfId="24424" xr:uid="{00000000-0005-0000-0000-0000E9250000}"/>
    <cellStyle name="Calculation 2 9 17" xfId="25045" xr:uid="{00000000-0005-0000-0000-0000EA250000}"/>
    <cellStyle name="Calculation 2 9 18" xfId="21871" xr:uid="{00000000-0005-0000-0000-0000EB250000}"/>
    <cellStyle name="Calculation 2 9 19" xfId="25731" xr:uid="{00000000-0005-0000-0000-0000EC250000}"/>
    <cellStyle name="Calculation 2 9 2" xfId="433" xr:uid="{00000000-0005-0000-0000-0000ED250000}"/>
    <cellStyle name="Calculation 2 9 2 2" xfId="30012" xr:uid="{00000000-0005-0000-0000-0000EE250000}"/>
    <cellStyle name="Calculation 2 9 2 3" xfId="19451" xr:uid="{00000000-0005-0000-0000-0000EF250000}"/>
    <cellStyle name="Calculation 2 9 20" xfId="26077" xr:uid="{00000000-0005-0000-0000-0000F0250000}"/>
    <cellStyle name="Calculation 2 9 21" xfId="26423" xr:uid="{00000000-0005-0000-0000-0000F1250000}"/>
    <cellStyle name="Calculation 2 9 22" xfId="26968" xr:uid="{00000000-0005-0000-0000-0000F2250000}"/>
    <cellStyle name="Calculation 2 9 23" xfId="25104" xr:uid="{00000000-0005-0000-0000-0000F3250000}"/>
    <cellStyle name="Calculation 2 9 24" xfId="27476" xr:uid="{00000000-0005-0000-0000-0000F4250000}"/>
    <cellStyle name="Calculation 2 9 25" xfId="27819" xr:uid="{00000000-0005-0000-0000-0000F5250000}"/>
    <cellStyle name="Calculation 2 9 26" xfId="28160" xr:uid="{00000000-0005-0000-0000-0000F6250000}"/>
    <cellStyle name="Calculation 2 9 27" xfId="28501" xr:uid="{00000000-0005-0000-0000-0000F7250000}"/>
    <cellStyle name="Calculation 2 9 28" xfId="28842" xr:uid="{00000000-0005-0000-0000-0000F8250000}"/>
    <cellStyle name="Calculation 2 9 29" xfId="29183" xr:uid="{00000000-0005-0000-0000-0000F9250000}"/>
    <cellStyle name="Calculation 2 9 3" xfId="19797" xr:uid="{00000000-0005-0000-0000-0000FA250000}"/>
    <cellStyle name="Calculation 2 9 30" xfId="29483" xr:uid="{00000000-0005-0000-0000-0000FB250000}"/>
    <cellStyle name="Calculation 2 9 31" xfId="31269" xr:uid="{00000000-0005-0000-0000-0000FC250000}"/>
    <cellStyle name="Calculation 2 9 32" xfId="31681" xr:uid="{00000000-0005-0000-0000-0000FD250000}"/>
    <cellStyle name="Calculation 2 9 33" xfId="32243" xr:uid="{00000000-0005-0000-0000-0000FE250000}"/>
    <cellStyle name="Calculation 2 9 34" xfId="32584" xr:uid="{00000000-0005-0000-0000-0000FF250000}"/>
    <cellStyle name="Calculation 2 9 35" xfId="32925" xr:uid="{00000000-0005-0000-0000-000000260000}"/>
    <cellStyle name="Calculation 2 9 36" xfId="33272" xr:uid="{00000000-0005-0000-0000-000001260000}"/>
    <cellStyle name="Calculation 2 9 37" xfId="33835" xr:uid="{00000000-0005-0000-0000-000002260000}"/>
    <cellStyle name="Calculation 2 9 38" xfId="34010" xr:uid="{00000000-0005-0000-0000-000003260000}"/>
    <cellStyle name="Calculation 2 9 39" xfId="34628" xr:uid="{00000000-0005-0000-0000-000004260000}"/>
    <cellStyle name="Calculation 2 9 4" xfId="19893" xr:uid="{00000000-0005-0000-0000-000005260000}"/>
    <cellStyle name="Calculation 2 9 40" xfId="34974" xr:uid="{00000000-0005-0000-0000-000006260000}"/>
    <cellStyle name="Calculation 2 9 41" xfId="35320" xr:uid="{00000000-0005-0000-0000-000007260000}"/>
    <cellStyle name="Calculation 2 9 42" xfId="35667" xr:uid="{00000000-0005-0000-0000-000008260000}"/>
    <cellStyle name="Calculation 2 9 43" xfId="36014" xr:uid="{00000000-0005-0000-0000-000009260000}"/>
    <cellStyle name="Calculation 2 9 44" xfId="36360" xr:uid="{00000000-0005-0000-0000-00000A260000}"/>
    <cellStyle name="Calculation 2 9 45" xfId="36706" xr:uid="{00000000-0005-0000-0000-00000B260000}"/>
    <cellStyle name="Calculation 2 9 46" xfId="37052" xr:uid="{00000000-0005-0000-0000-00000C260000}"/>
    <cellStyle name="Calculation 2 9 47" xfId="37398" xr:uid="{00000000-0005-0000-0000-00000D260000}"/>
    <cellStyle name="Calculation 2 9 48" xfId="38019" xr:uid="{00000000-0005-0000-0000-00000E260000}"/>
    <cellStyle name="Calculation 2 9 49" xfId="38366" xr:uid="{00000000-0005-0000-0000-00000F260000}"/>
    <cellStyle name="Calculation 2 9 5" xfId="20239" xr:uid="{00000000-0005-0000-0000-000010260000}"/>
    <cellStyle name="Calculation 2 9 50" xfId="38712" xr:uid="{00000000-0005-0000-0000-000011260000}"/>
    <cellStyle name="Calculation 2 9 51" xfId="39058" xr:uid="{00000000-0005-0000-0000-000012260000}"/>
    <cellStyle name="Calculation 2 9 52" xfId="39404" xr:uid="{00000000-0005-0000-0000-000013260000}"/>
    <cellStyle name="Calculation 2 9 53" xfId="38753" xr:uid="{00000000-0005-0000-0000-000014260000}"/>
    <cellStyle name="Calculation 2 9 54" xfId="37756" xr:uid="{00000000-0005-0000-0000-000015260000}"/>
    <cellStyle name="Calculation 2 9 55" xfId="40232" xr:uid="{00000000-0005-0000-0000-000016260000}"/>
    <cellStyle name="Calculation 2 9 56" xfId="40573" xr:uid="{00000000-0005-0000-0000-000017260000}"/>
    <cellStyle name="Calculation 2 9 57" xfId="40943" xr:uid="{00000000-0005-0000-0000-000018260000}"/>
    <cellStyle name="Calculation 2 9 58" xfId="41187" xr:uid="{00000000-0005-0000-0000-000019260000}"/>
    <cellStyle name="Calculation 2 9 59" xfId="41794" xr:uid="{00000000-0005-0000-0000-00001A260000}"/>
    <cellStyle name="Calculation 2 9 6" xfId="20585" xr:uid="{00000000-0005-0000-0000-00001B260000}"/>
    <cellStyle name="Calculation 2 9 60" xfId="42140" xr:uid="{00000000-0005-0000-0000-00001C260000}"/>
    <cellStyle name="Calculation 2 9 61" xfId="42486" xr:uid="{00000000-0005-0000-0000-00001D260000}"/>
    <cellStyle name="Calculation 2 9 62" xfId="42665" xr:uid="{00000000-0005-0000-0000-00001E260000}"/>
    <cellStyle name="Calculation 2 9 63" xfId="42726" xr:uid="{00000000-0005-0000-0000-00001F260000}"/>
    <cellStyle name="Calculation 2 9 64" xfId="43067" xr:uid="{00000000-0005-0000-0000-000020260000}"/>
    <cellStyle name="Calculation 2 9 65" xfId="43408" xr:uid="{00000000-0005-0000-0000-000021260000}"/>
    <cellStyle name="Calculation 2 9 66" xfId="43749" xr:uid="{00000000-0005-0000-0000-000022260000}"/>
    <cellStyle name="Calculation 2 9 67" xfId="44605" xr:uid="{00000000-0005-0000-0000-000023260000}"/>
    <cellStyle name="Calculation 2 9 68" xfId="44948" xr:uid="{00000000-0005-0000-0000-000024260000}"/>
    <cellStyle name="Calculation 2 9 69" xfId="45369" xr:uid="{00000000-0005-0000-0000-000025260000}"/>
    <cellStyle name="Calculation 2 9 7" xfId="20748" xr:uid="{00000000-0005-0000-0000-000026260000}"/>
    <cellStyle name="Calculation 2 9 70" xfId="45983" xr:uid="{00000000-0005-0000-0000-000027260000}"/>
    <cellStyle name="Calculation 2 9 71" xfId="46327" xr:uid="{00000000-0005-0000-0000-000028260000}"/>
    <cellStyle name="Calculation 2 9 72" xfId="46626" xr:uid="{00000000-0005-0000-0000-000029260000}"/>
    <cellStyle name="Calculation 2 9 73" xfId="46805" xr:uid="{00000000-0005-0000-0000-00002A260000}"/>
    <cellStyle name="Calculation 2 9 74" xfId="47150" xr:uid="{00000000-0005-0000-0000-00002B260000}"/>
    <cellStyle name="Calculation 2 9 75" xfId="47495" xr:uid="{00000000-0005-0000-0000-00002C260000}"/>
    <cellStyle name="Calculation 2 9 76" xfId="47742" xr:uid="{00000000-0005-0000-0000-00002D260000}"/>
    <cellStyle name="Calculation 2 9 77" xfId="47919" xr:uid="{00000000-0005-0000-0000-00002E260000}"/>
    <cellStyle name="Calculation 2 9 78" xfId="48288" xr:uid="{00000000-0005-0000-0000-00002F260000}"/>
    <cellStyle name="Calculation 2 9 79" xfId="49109" xr:uid="{00000000-0005-0000-0000-000030260000}"/>
    <cellStyle name="Calculation 2 9 8" xfId="21278" xr:uid="{00000000-0005-0000-0000-000031260000}"/>
    <cellStyle name="Calculation 2 9 80" xfId="49653" xr:uid="{00000000-0005-0000-0000-000032260000}"/>
    <cellStyle name="Calculation 2 9 81" xfId="49553" xr:uid="{00000000-0005-0000-0000-000033260000}"/>
    <cellStyle name="Calculation 2 9 82" xfId="19096" xr:uid="{00000000-0005-0000-0000-000034260000}"/>
    <cellStyle name="Calculation 2 9 9" xfId="18748" xr:uid="{00000000-0005-0000-0000-000035260000}"/>
    <cellStyle name="Calculation 2 90" xfId="30724" xr:uid="{00000000-0005-0000-0000-000036260000}"/>
    <cellStyle name="Calculation 2 91" xfId="30670" xr:uid="{00000000-0005-0000-0000-000037260000}"/>
    <cellStyle name="Calculation 2 92" xfId="30736" xr:uid="{00000000-0005-0000-0000-000038260000}"/>
    <cellStyle name="Calculation 2 93" xfId="30812" xr:uid="{00000000-0005-0000-0000-000039260000}"/>
    <cellStyle name="Calculation 2 94" xfId="30857" xr:uid="{00000000-0005-0000-0000-00003A260000}"/>
    <cellStyle name="Calculation 2 95" xfId="30788" xr:uid="{00000000-0005-0000-0000-00003B260000}"/>
    <cellStyle name="Calculation 2 96" xfId="30835" xr:uid="{00000000-0005-0000-0000-00003C260000}"/>
    <cellStyle name="Calculation 2 97" xfId="30844" xr:uid="{00000000-0005-0000-0000-00003D260000}"/>
    <cellStyle name="Calculation 2 98" xfId="30845" xr:uid="{00000000-0005-0000-0000-00003E260000}"/>
    <cellStyle name="Calculation 2 99" xfId="30813" xr:uid="{00000000-0005-0000-0000-00003F260000}"/>
    <cellStyle name="Check Cell" xfId="20" builtinId="23" customBuiltin="1"/>
    <cellStyle name="Check Cell 2" xfId="91" xr:uid="{00000000-0005-0000-0000-000041260000}"/>
    <cellStyle name="Comma" xfId="1" builtinId="3"/>
    <cellStyle name="Comma 19" xfId="92" xr:uid="{00000000-0005-0000-0000-000043260000}"/>
    <cellStyle name="Comma 2" xfId="93" xr:uid="{00000000-0005-0000-0000-000044260000}"/>
    <cellStyle name="Comma 2 10" xfId="94" xr:uid="{00000000-0005-0000-0000-000045260000}"/>
    <cellStyle name="Comma 2 11" xfId="95" xr:uid="{00000000-0005-0000-0000-000046260000}"/>
    <cellStyle name="Comma 2 12" xfId="96" xr:uid="{00000000-0005-0000-0000-000047260000}"/>
    <cellStyle name="Comma 2 13" xfId="97" xr:uid="{00000000-0005-0000-0000-000048260000}"/>
    <cellStyle name="Comma 2 14" xfId="98" xr:uid="{00000000-0005-0000-0000-000049260000}"/>
    <cellStyle name="Comma 2 15" xfId="99" xr:uid="{00000000-0005-0000-0000-00004A260000}"/>
    <cellStyle name="Comma 2 16" xfId="100" xr:uid="{00000000-0005-0000-0000-00004B260000}"/>
    <cellStyle name="Comma 2 17" xfId="101" xr:uid="{00000000-0005-0000-0000-00004C260000}"/>
    <cellStyle name="Comma 2 2" xfId="102" xr:uid="{00000000-0005-0000-0000-00004D260000}"/>
    <cellStyle name="Comma 2 2 2" xfId="103" xr:uid="{00000000-0005-0000-0000-00004E260000}"/>
    <cellStyle name="Comma 2 2 3" xfId="104" xr:uid="{00000000-0005-0000-0000-00004F260000}"/>
    <cellStyle name="Comma 2 2 4" xfId="105" xr:uid="{00000000-0005-0000-0000-000050260000}"/>
    <cellStyle name="Comma 2 2 5" xfId="106" xr:uid="{00000000-0005-0000-0000-000051260000}"/>
    <cellStyle name="Comma 2 3" xfId="107" xr:uid="{00000000-0005-0000-0000-000052260000}"/>
    <cellStyle name="Comma 2 3 2" xfId="108" xr:uid="{00000000-0005-0000-0000-000053260000}"/>
    <cellStyle name="Comma 2 4" xfId="109" xr:uid="{00000000-0005-0000-0000-000054260000}"/>
    <cellStyle name="Comma 2 5" xfId="110" xr:uid="{00000000-0005-0000-0000-000055260000}"/>
    <cellStyle name="Comma 2 6" xfId="111" xr:uid="{00000000-0005-0000-0000-000056260000}"/>
    <cellStyle name="Comma 2 7" xfId="112" xr:uid="{00000000-0005-0000-0000-000057260000}"/>
    <cellStyle name="Comma 2 8" xfId="113" xr:uid="{00000000-0005-0000-0000-000058260000}"/>
    <cellStyle name="Comma 2 9" xfId="114" xr:uid="{00000000-0005-0000-0000-000059260000}"/>
    <cellStyle name="Comma 3" xfId="115" xr:uid="{00000000-0005-0000-0000-00005A260000}"/>
    <cellStyle name="Comma 3 2" xfId="116" xr:uid="{00000000-0005-0000-0000-00005B260000}"/>
    <cellStyle name="Comma 4" xfId="117" xr:uid="{00000000-0005-0000-0000-00005C260000}"/>
    <cellStyle name="Comma 4 2" xfId="118" xr:uid="{00000000-0005-0000-0000-00005D260000}"/>
    <cellStyle name="Comma 5" xfId="1310" xr:uid="{00000000-0005-0000-0000-00005E260000}"/>
    <cellStyle name="Comma 6" xfId="49" xr:uid="{00000000-0005-0000-0000-00005F260000}"/>
    <cellStyle name="Currency" xfId="2" builtinId="4"/>
    <cellStyle name="Currency 2" xfId="9" xr:uid="{00000000-0005-0000-0000-000061260000}"/>
    <cellStyle name="Currency 2 2" xfId="120" xr:uid="{00000000-0005-0000-0000-000062260000}"/>
    <cellStyle name="Currency 2 3" xfId="121" xr:uid="{00000000-0005-0000-0000-000063260000}"/>
    <cellStyle name="Currency 2 4" xfId="119" xr:uid="{00000000-0005-0000-0000-000064260000}"/>
    <cellStyle name="Currency 3" xfId="122" xr:uid="{00000000-0005-0000-0000-000065260000}"/>
    <cellStyle name="Currency 4" xfId="123" xr:uid="{00000000-0005-0000-0000-000066260000}"/>
    <cellStyle name="Explanatory Text" xfId="22" builtinId="53" customBuiltin="1"/>
    <cellStyle name="Explanatory Text 2" xfId="124" xr:uid="{00000000-0005-0000-0000-000068260000}"/>
    <cellStyle name="Good" xfId="3" builtinId="26" customBuiltin="1"/>
    <cellStyle name="Good 2" xfId="125" xr:uid="{00000000-0005-0000-0000-00006A260000}"/>
    <cellStyle name="Heading 1" xfId="10" builtinId="16" customBuiltin="1"/>
    <cellStyle name="Heading 1 2" xfId="126" xr:uid="{00000000-0005-0000-0000-00006C260000}"/>
    <cellStyle name="Heading 2" xfId="11" builtinId="17" customBuiltin="1"/>
    <cellStyle name="Heading 2 2" xfId="127" xr:uid="{00000000-0005-0000-0000-00006E260000}"/>
    <cellStyle name="Heading 3" xfId="12" builtinId="18" customBuiltin="1"/>
    <cellStyle name="Heading 3 2" xfId="128" xr:uid="{00000000-0005-0000-0000-000070260000}"/>
    <cellStyle name="Heading 4" xfId="13" builtinId="19" customBuiltin="1"/>
    <cellStyle name="Heading 4 2" xfId="129" xr:uid="{00000000-0005-0000-0000-000072260000}"/>
    <cellStyle name="Hyperlink" xfId="8" builtinId="8"/>
    <cellStyle name="Hyperlink 2" xfId="130" xr:uid="{00000000-0005-0000-0000-000074260000}"/>
    <cellStyle name="Hyperlink 2 2" xfId="434" xr:uid="{00000000-0005-0000-0000-000075260000}"/>
    <cellStyle name="Hyperlink 2 3" xfId="435" xr:uid="{00000000-0005-0000-0000-000076260000}"/>
    <cellStyle name="Hyperlink 3" xfId="51" xr:uid="{00000000-0005-0000-0000-000077260000}"/>
    <cellStyle name="Input" xfId="16" builtinId="20" customBuiltin="1"/>
    <cellStyle name="Input 2" xfId="131" xr:uid="{00000000-0005-0000-0000-000079260000}"/>
    <cellStyle name="Input 2 10" xfId="436" xr:uid="{00000000-0005-0000-0000-00007A260000}"/>
    <cellStyle name="Input 2 10 10" xfId="22076" xr:uid="{00000000-0005-0000-0000-00007B260000}"/>
    <cellStyle name="Input 2 10 11" xfId="22422" xr:uid="{00000000-0005-0000-0000-00007C260000}"/>
    <cellStyle name="Input 2 10 12" xfId="22768" xr:uid="{00000000-0005-0000-0000-00007D260000}"/>
    <cellStyle name="Input 2 10 13" xfId="23114" xr:uid="{00000000-0005-0000-0000-00007E260000}"/>
    <cellStyle name="Input 2 10 14" xfId="23736" xr:uid="{00000000-0005-0000-0000-00007F260000}"/>
    <cellStyle name="Input 2 10 15" xfId="24082" xr:uid="{00000000-0005-0000-0000-000080260000}"/>
    <cellStyle name="Input 2 10 16" xfId="24432" xr:uid="{00000000-0005-0000-0000-000081260000}"/>
    <cellStyle name="Input 2 10 17" xfId="25053" xr:uid="{00000000-0005-0000-0000-000082260000}"/>
    <cellStyle name="Input 2 10 18" xfId="21482" xr:uid="{00000000-0005-0000-0000-000083260000}"/>
    <cellStyle name="Input 2 10 19" xfId="25739" xr:uid="{00000000-0005-0000-0000-000084260000}"/>
    <cellStyle name="Input 2 10 2" xfId="437" xr:uid="{00000000-0005-0000-0000-000085260000}"/>
    <cellStyle name="Input 2 10 2 2" xfId="30026" xr:uid="{00000000-0005-0000-0000-000086260000}"/>
    <cellStyle name="Input 2 10 2 3" xfId="19459" xr:uid="{00000000-0005-0000-0000-000087260000}"/>
    <cellStyle name="Input 2 10 20" xfId="26085" xr:uid="{00000000-0005-0000-0000-000088260000}"/>
    <cellStyle name="Input 2 10 21" xfId="26431" xr:uid="{00000000-0005-0000-0000-000089260000}"/>
    <cellStyle name="Input 2 10 22" xfId="26976" xr:uid="{00000000-0005-0000-0000-00008A260000}"/>
    <cellStyle name="Input 2 10 23" xfId="25388" xr:uid="{00000000-0005-0000-0000-00008B260000}"/>
    <cellStyle name="Input 2 10 24" xfId="27484" xr:uid="{00000000-0005-0000-0000-00008C260000}"/>
    <cellStyle name="Input 2 10 25" xfId="27827" xr:uid="{00000000-0005-0000-0000-00008D260000}"/>
    <cellStyle name="Input 2 10 26" xfId="28168" xr:uid="{00000000-0005-0000-0000-00008E260000}"/>
    <cellStyle name="Input 2 10 27" xfId="28509" xr:uid="{00000000-0005-0000-0000-00008F260000}"/>
    <cellStyle name="Input 2 10 28" xfId="28850" xr:uid="{00000000-0005-0000-0000-000090260000}"/>
    <cellStyle name="Input 2 10 29" xfId="29191" xr:uid="{00000000-0005-0000-0000-000091260000}"/>
    <cellStyle name="Input 2 10 3" xfId="19805" xr:uid="{00000000-0005-0000-0000-000092260000}"/>
    <cellStyle name="Input 2 10 30" xfId="29377" xr:uid="{00000000-0005-0000-0000-000093260000}"/>
    <cellStyle name="Input 2 10 31" xfId="31244" xr:uid="{00000000-0005-0000-0000-000094260000}"/>
    <cellStyle name="Input 2 10 32" xfId="31689" xr:uid="{00000000-0005-0000-0000-000095260000}"/>
    <cellStyle name="Input 2 10 33" xfId="32251" xr:uid="{00000000-0005-0000-0000-000096260000}"/>
    <cellStyle name="Input 2 10 34" xfId="32592" xr:uid="{00000000-0005-0000-0000-000097260000}"/>
    <cellStyle name="Input 2 10 35" xfId="32933" xr:uid="{00000000-0005-0000-0000-000098260000}"/>
    <cellStyle name="Input 2 10 36" xfId="33484" xr:uid="{00000000-0005-0000-0000-000099260000}"/>
    <cellStyle name="Input 2 10 37" xfId="33843" xr:uid="{00000000-0005-0000-0000-00009A260000}"/>
    <cellStyle name="Input 2 10 38" xfId="33897" xr:uid="{00000000-0005-0000-0000-00009B260000}"/>
    <cellStyle name="Input 2 10 39" xfId="34636" xr:uid="{00000000-0005-0000-0000-00009C260000}"/>
    <cellStyle name="Input 2 10 4" xfId="19901" xr:uid="{00000000-0005-0000-0000-00009D260000}"/>
    <cellStyle name="Input 2 10 40" xfId="34982" xr:uid="{00000000-0005-0000-0000-00009E260000}"/>
    <cellStyle name="Input 2 10 41" xfId="35328" xr:uid="{00000000-0005-0000-0000-00009F260000}"/>
    <cellStyle name="Input 2 10 42" xfId="35675" xr:uid="{00000000-0005-0000-0000-0000A0260000}"/>
    <cellStyle name="Input 2 10 43" xfId="36022" xr:uid="{00000000-0005-0000-0000-0000A1260000}"/>
    <cellStyle name="Input 2 10 44" xfId="36368" xr:uid="{00000000-0005-0000-0000-0000A2260000}"/>
    <cellStyle name="Input 2 10 45" xfId="36714" xr:uid="{00000000-0005-0000-0000-0000A3260000}"/>
    <cellStyle name="Input 2 10 46" xfId="37060" xr:uid="{00000000-0005-0000-0000-0000A4260000}"/>
    <cellStyle name="Input 2 10 47" xfId="37406" xr:uid="{00000000-0005-0000-0000-0000A5260000}"/>
    <cellStyle name="Input 2 10 48" xfId="38027" xr:uid="{00000000-0005-0000-0000-0000A6260000}"/>
    <cellStyle name="Input 2 10 49" xfId="38374" xr:uid="{00000000-0005-0000-0000-0000A7260000}"/>
    <cellStyle name="Input 2 10 5" xfId="20247" xr:uid="{00000000-0005-0000-0000-0000A8260000}"/>
    <cellStyle name="Input 2 10 50" xfId="38720" xr:uid="{00000000-0005-0000-0000-0000A9260000}"/>
    <cellStyle name="Input 2 10 51" xfId="39066" xr:uid="{00000000-0005-0000-0000-0000AA260000}"/>
    <cellStyle name="Input 2 10 52" xfId="39412" xr:uid="{00000000-0005-0000-0000-0000AB260000}"/>
    <cellStyle name="Input 2 10 53" xfId="34274" xr:uid="{00000000-0005-0000-0000-0000AC260000}"/>
    <cellStyle name="Input 2 10 54" xfId="37094" xr:uid="{00000000-0005-0000-0000-0000AD260000}"/>
    <cellStyle name="Input 2 10 55" xfId="40240" xr:uid="{00000000-0005-0000-0000-0000AE260000}"/>
    <cellStyle name="Input 2 10 56" xfId="40581" xr:uid="{00000000-0005-0000-0000-0000AF260000}"/>
    <cellStyle name="Input 2 10 57" xfId="40827" xr:uid="{00000000-0005-0000-0000-0000B0260000}"/>
    <cellStyle name="Input 2 10 58" xfId="41145" xr:uid="{00000000-0005-0000-0000-0000B1260000}"/>
    <cellStyle name="Input 2 10 59" xfId="41802" xr:uid="{00000000-0005-0000-0000-0000B2260000}"/>
    <cellStyle name="Input 2 10 6" xfId="20593" xr:uid="{00000000-0005-0000-0000-0000B3260000}"/>
    <cellStyle name="Input 2 10 60" xfId="42148" xr:uid="{00000000-0005-0000-0000-0000B4260000}"/>
    <cellStyle name="Input 2 10 61" xfId="42494" xr:uid="{00000000-0005-0000-0000-0000B5260000}"/>
    <cellStyle name="Input 2 10 62" xfId="42673" xr:uid="{00000000-0005-0000-0000-0000B6260000}"/>
    <cellStyle name="Input 2 10 63" xfId="42734" xr:uid="{00000000-0005-0000-0000-0000B7260000}"/>
    <cellStyle name="Input 2 10 64" xfId="43075" xr:uid="{00000000-0005-0000-0000-0000B8260000}"/>
    <cellStyle name="Input 2 10 65" xfId="43416" xr:uid="{00000000-0005-0000-0000-0000B9260000}"/>
    <cellStyle name="Input 2 10 66" xfId="43757" xr:uid="{00000000-0005-0000-0000-0000BA260000}"/>
    <cellStyle name="Input 2 10 67" xfId="44613" xr:uid="{00000000-0005-0000-0000-0000BB260000}"/>
    <cellStyle name="Input 2 10 68" xfId="44956" xr:uid="{00000000-0005-0000-0000-0000BC260000}"/>
    <cellStyle name="Input 2 10 69" xfId="45377" xr:uid="{00000000-0005-0000-0000-0000BD260000}"/>
    <cellStyle name="Input 2 10 7" xfId="20629" xr:uid="{00000000-0005-0000-0000-0000BE260000}"/>
    <cellStyle name="Input 2 10 70" xfId="45991" xr:uid="{00000000-0005-0000-0000-0000BF260000}"/>
    <cellStyle name="Input 2 10 71" xfId="46335" xr:uid="{00000000-0005-0000-0000-0000C0260000}"/>
    <cellStyle name="Input 2 10 72" xfId="46633" xr:uid="{00000000-0005-0000-0000-0000C1260000}"/>
    <cellStyle name="Input 2 10 73" xfId="46813" xr:uid="{00000000-0005-0000-0000-0000C2260000}"/>
    <cellStyle name="Input 2 10 74" xfId="47158" xr:uid="{00000000-0005-0000-0000-0000C3260000}"/>
    <cellStyle name="Input 2 10 75" xfId="47503" xr:uid="{00000000-0005-0000-0000-0000C4260000}"/>
    <cellStyle name="Input 2 10 76" xfId="47748" xr:uid="{00000000-0005-0000-0000-0000C5260000}"/>
    <cellStyle name="Input 2 10 77" xfId="47927" xr:uid="{00000000-0005-0000-0000-0000C6260000}"/>
    <cellStyle name="Input 2 10 78" xfId="48318" xr:uid="{00000000-0005-0000-0000-0000C7260000}"/>
    <cellStyle name="Input 2 10 79" xfId="49117" xr:uid="{00000000-0005-0000-0000-0000C8260000}"/>
    <cellStyle name="Input 2 10 8" xfId="21286" xr:uid="{00000000-0005-0000-0000-0000C9260000}"/>
    <cellStyle name="Input 2 10 80" xfId="49661" xr:uid="{00000000-0005-0000-0000-0000CA260000}"/>
    <cellStyle name="Input 2 10 81" xfId="49271" xr:uid="{00000000-0005-0000-0000-0000CB260000}"/>
    <cellStyle name="Input 2 10 82" xfId="19104" xr:uid="{00000000-0005-0000-0000-0000CC260000}"/>
    <cellStyle name="Input 2 10 9" xfId="19634" xr:uid="{00000000-0005-0000-0000-0000CD260000}"/>
    <cellStyle name="Input 2 100" xfId="30790" xr:uid="{00000000-0005-0000-0000-0000CE260000}"/>
    <cellStyle name="Input 2 101" xfId="30908" xr:uid="{00000000-0005-0000-0000-0000CF260000}"/>
    <cellStyle name="Input 2 102" xfId="30791" xr:uid="{00000000-0005-0000-0000-0000D0260000}"/>
    <cellStyle name="Input 2 103" xfId="30831" xr:uid="{00000000-0005-0000-0000-0000D1260000}"/>
    <cellStyle name="Input 2 104" xfId="30900" xr:uid="{00000000-0005-0000-0000-0000D2260000}"/>
    <cellStyle name="Input 2 105" xfId="30827" xr:uid="{00000000-0005-0000-0000-0000D3260000}"/>
    <cellStyle name="Input 2 106" xfId="30923" xr:uid="{00000000-0005-0000-0000-0000D4260000}"/>
    <cellStyle name="Input 2 107" xfId="30889" xr:uid="{00000000-0005-0000-0000-0000D5260000}"/>
    <cellStyle name="Input 2 108" xfId="30945" xr:uid="{00000000-0005-0000-0000-0000D6260000}"/>
    <cellStyle name="Input 2 109" xfId="30951" xr:uid="{00000000-0005-0000-0000-0000D7260000}"/>
    <cellStyle name="Input 2 11" xfId="438" xr:uid="{00000000-0005-0000-0000-0000D8260000}"/>
    <cellStyle name="Input 2 11 10" xfId="22077" xr:uid="{00000000-0005-0000-0000-0000D9260000}"/>
    <cellStyle name="Input 2 11 11" xfId="22423" xr:uid="{00000000-0005-0000-0000-0000DA260000}"/>
    <cellStyle name="Input 2 11 12" xfId="22769" xr:uid="{00000000-0005-0000-0000-0000DB260000}"/>
    <cellStyle name="Input 2 11 13" xfId="23115" xr:uid="{00000000-0005-0000-0000-0000DC260000}"/>
    <cellStyle name="Input 2 11 14" xfId="23737" xr:uid="{00000000-0005-0000-0000-0000DD260000}"/>
    <cellStyle name="Input 2 11 15" xfId="24083" xr:uid="{00000000-0005-0000-0000-0000DE260000}"/>
    <cellStyle name="Input 2 11 16" xfId="24433" xr:uid="{00000000-0005-0000-0000-0000DF260000}"/>
    <cellStyle name="Input 2 11 17" xfId="25054" xr:uid="{00000000-0005-0000-0000-0000E0260000}"/>
    <cellStyle name="Input 2 11 18" xfId="24760" xr:uid="{00000000-0005-0000-0000-0000E1260000}"/>
    <cellStyle name="Input 2 11 19" xfId="25740" xr:uid="{00000000-0005-0000-0000-0000E2260000}"/>
    <cellStyle name="Input 2 11 2" xfId="439" xr:uid="{00000000-0005-0000-0000-0000E3260000}"/>
    <cellStyle name="Input 2 11 2 2" xfId="30007" xr:uid="{00000000-0005-0000-0000-0000E4260000}"/>
    <cellStyle name="Input 2 11 2 3" xfId="19460" xr:uid="{00000000-0005-0000-0000-0000E5260000}"/>
    <cellStyle name="Input 2 11 20" xfId="26086" xr:uid="{00000000-0005-0000-0000-0000E6260000}"/>
    <cellStyle name="Input 2 11 21" xfId="26432" xr:uid="{00000000-0005-0000-0000-0000E7260000}"/>
    <cellStyle name="Input 2 11 22" xfId="26977" xr:uid="{00000000-0005-0000-0000-0000E8260000}"/>
    <cellStyle name="Input 2 11 23" xfId="25421" xr:uid="{00000000-0005-0000-0000-0000E9260000}"/>
    <cellStyle name="Input 2 11 24" xfId="27485" xr:uid="{00000000-0005-0000-0000-0000EA260000}"/>
    <cellStyle name="Input 2 11 25" xfId="27828" xr:uid="{00000000-0005-0000-0000-0000EB260000}"/>
    <cellStyle name="Input 2 11 26" xfId="28169" xr:uid="{00000000-0005-0000-0000-0000EC260000}"/>
    <cellStyle name="Input 2 11 27" xfId="28510" xr:uid="{00000000-0005-0000-0000-0000ED260000}"/>
    <cellStyle name="Input 2 11 28" xfId="28851" xr:uid="{00000000-0005-0000-0000-0000EE260000}"/>
    <cellStyle name="Input 2 11 29" xfId="29192" xr:uid="{00000000-0005-0000-0000-0000EF260000}"/>
    <cellStyle name="Input 2 11 3" xfId="19806" xr:uid="{00000000-0005-0000-0000-0000F0260000}"/>
    <cellStyle name="Input 2 11 30" xfId="29555" xr:uid="{00000000-0005-0000-0000-0000F1260000}"/>
    <cellStyle name="Input 2 11 31" xfId="31074" xr:uid="{00000000-0005-0000-0000-0000F2260000}"/>
    <cellStyle name="Input 2 11 32" xfId="31690" xr:uid="{00000000-0005-0000-0000-0000F3260000}"/>
    <cellStyle name="Input 2 11 33" xfId="32252" xr:uid="{00000000-0005-0000-0000-0000F4260000}"/>
    <cellStyle name="Input 2 11 34" xfId="32593" xr:uid="{00000000-0005-0000-0000-0000F5260000}"/>
    <cellStyle name="Input 2 11 35" xfId="32934" xr:uid="{00000000-0005-0000-0000-0000F6260000}"/>
    <cellStyle name="Input 2 11 36" xfId="33498" xr:uid="{00000000-0005-0000-0000-0000F7260000}"/>
    <cellStyle name="Input 2 11 37" xfId="33844" xr:uid="{00000000-0005-0000-0000-0000F8260000}"/>
    <cellStyle name="Input 2 11 38" xfId="33879" xr:uid="{00000000-0005-0000-0000-0000F9260000}"/>
    <cellStyle name="Input 2 11 39" xfId="34637" xr:uid="{00000000-0005-0000-0000-0000FA260000}"/>
    <cellStyle name="Input 2 11 4" xfId="19902" xr:uid="{00000000-0005-0000-0000-0000FB260000}"/>
    <cellStyle name="Input 2 11 40" xfId="34983" xr:uid="{00000000-0005-0000-0000-0000FC260000}"/>
    <cellStyle name="Input 2 11 41" xfId="35329" xr:uid="{00000000-0005-0000-0000-0000FD260000}"/>
    <cellStyle name="Input 2 11 42" xfId="35676" xr:uid="{00000000-0005-0000-0000-0000FE260000}"/>
    <cellStyle name="Input 2 11 43" xfId="36023" xr:uid="{00000000-0005-0000-0000-0000FF260000}"/>
    <cellStyle name="Input 2 11 44" xfId="36369" xr:uid="{00000000-0005-0000-0000-000000270000}"/>
    <cellStyle name="Input 2 11 45" xfId="36715" xr:uid="{00000000-0005-0000-0000-000001270000}"/>
    <cellStyle name="Input 2 11 46" xfId="37061" xr:uid="{00000000-0005-0000-0000-000002270000}"/>
    <cellStyle name="Input 2 11 47" xfId="37407" xr:uid="{00000000-0005-0000-0000-000003270000}"/>
    <cellStyle name="Input 2 11 48" xfId="38028" xr:uid="{00000000-0005-0000-0000-000004270000}"/>
    <cellStyle name="Input 2 11 49" xfId="38375" xr:uid="{00000000-0005-0000-0000-000005270000}"/>
    <cellStyle name="Input 2 11 5" xfId="20248" xr:uid="{00000000-0005-0000-0000-000006270000}"/>
    <cellStyle name="Input 2 11 50" xfId="38721" xr:uid="{00000000-0005-0000-0000-000007270000}"/>
    <cellStyle name="Input 2 11 51" xfId="39067" xr:uid="{00000000-0005-0000-0000-000008270000}"/>
    <cellStyle name="Input 2 11 52" xfId="39413" xr:uid="{00000000-0005-0000-0000-000009270000}"/>
    <cellStyle name="Input 2 11 53" xfId="38409" xr:uid="{00000000-0005-0000-0000-00000A270000}"/>
    <cellStyle name="Input 2 11 54" xfId="39697" xr:uid="{00000000-0005-0000-0000-00000B270000}"/>
    <cellStyle name="Input 2 11 55" xfId="40241" xr:uid="{00000000-0005-0000-0000-00000C270000}"/>
    <cellStyle name="Input 2 11 56" xfId="40582" xr:uid="{00000000-0005-0000-0000-00000D270000}"/>
    <cellStyle name="Input 2 11 57" xfId="41022" xr:uid="{00000000-0005-0000-0000-00000E270000}"/>
    <cellStyle name="Input 2 11 58" xfId="41268" xr:uid="{00000000-0005-0000-0000-00000F270000}"/>
    <cellStyle name="Input 2 11 59" xfId="41803" xr:uid="{00000000-0005-0000-0000-000010270000}"/>
    <cellStyle name="Input 2 11 6" xfId="20594" xr:uid="{00000000-0005-0000-0000-000011270000}"/>
    <cellStyle name="Input 2 11 60" xfId="42149" xr:uid="{00000000-0005-0000-0000-000012270000}"/>
    <cellStyle name="Input 2 11 61" xfId="42495" xr:uid="{00000000-0005-0000-0000-000013270000}"/>
    <cellStyle name="Input 2 11 62" xfId="42674" xr:uid="{00000000-0005-0000-0000-000014270000}"/>
    <cellStyle name="Input 2 11 63" xfId="42735" xr:uid="{00000000-0005-0000-0000-000015270000}"/>
    <cellStyle name="Input 2 11 64" xfId="43076" xr:uid="{00000000-0005-0000-0000-000016270000}"/>
    <cellStyle name="Input 2 11 65" xfId="43417" xr:uid="{00000000-0005-0000-0000-000017270000}"/>
    <cellStyle name="Input 2 11 66" xfId="43758" xr:uid="{00000000-0005-0000-0000-000018270000}"/>
    <cellStyle name="Input 2 11 67" xfId="44614" xr:uid="{00000000-0005-0000-0000-000019270000}"/>
    <cellStyle name="Input 2 11 68" xfId="44957" xr:uid="{00000000-0005-0000-0000-00001A270000}"/>
    <cellStyle name="Input 2 11 69" xfId="45378" xr:uid="{00000000-0005-0000-0000-00001B270000}"/>
    <cellStyle name="Input 2 11 7" xfId="20830" xr:uid="{00000000-0005-0000-0000-00001C270000}"/>
    <cellStyle name="Input 2 11 70" xfId="45992" xr:uid="{00000000-0005-0000-0000-00001D270000}"/>
    <cellStyle name="Input 2 11 71" xfId="46336" xr:uid="{00000000-0005-0000-0000-00001E270000}"/>
    <cellStyle name="Input 2 11 72" xfId="46634" xr:uid="{00000000-0005-0000-0000-00001F270000}"/>
    <cellStyle name="Input 2 11 73" xfId="46814" xr:uid="{00000000-0005-0000-0000-000020270000}"/>
    <cellStyle name="Input 2 11 74" xfId="47159" xr:uid="{00000000-0005-0000-0000-000021270000}"/>
    <cellStyle name="Input 2 11 75" xfId="47504" xr:uid="{00000000-0005-0000-0000-000022270000}"/>
    <cellStyle name="Input 2 11 76" xfId="47749" xr:uid="{00000000-0005-0000-0000-000023270000}"/>
    <cellStyle name="Input 2 11 77" xfId="47928" xr:uid="{00000000-0005-0000-0000-000024270000}"/>
    <cellStyle name="Input 2 11 78" xfId="48299" xr:uid="{00000000-0005-0000-0000-000025270000}"/>
    <cellStyle name="Input 2 11 79" xfId="49118" xr:uid="{00000000-0005-0000-0000-000026270000}"/>
    <cellStyle name="Input 2 11 8" xfId="21287" xr:uid="{00000000-0005-0000-0000-000027270000}"/>
    <cellStyle name="Input 2 11 80" xfId="49662" xr:uid="{00000000-0005-0000-0000-000028270000}"/>
    <cellStyle name="Input 2 11 81" xfId="48749" xr:uid="{00000000-0005-0000-0000-000029270000}"/>
    <cellStyle name="Input 2 11 82" xfId="19105" xr:uid="{00000000-0005-0000-0000-00002A270000}"/>
    <cellStyle name="Input 2 11 9" xfId="19644" xr:uid="{00000000-0005-0000-0000-00002B270000}"/>
    <cellStyle name="Input 2 110" xfId="31187" xr:uid="{00000000-0005-0000-0000-00002C270000}"/>
    <cellStyle name="Input 2 111" xfId="31098" xr:uid="{00000000-0005-0000-0000-00002D270000}"/>
    <cellStyle name="Input 2 112" xfId="30957" xr:uid="{00000000-0005-0000-0000-00002E270000}"/>
    <cellStyle name="Input 2 113" xfId="32000" xr:uid="{00000000-0005-0000-0000-00002F270000}"/>
    <cellStyle name="Input 2 114" xfId="31241" xr:uid="{00000000-0005-0000-0000-000030270000}"/>
    <cellStyle name="Input 2 115" xfId="33204" xr:uid="{00000000-0005-0000-0000-000031270000}"/>
    <cellStyle name="Input 2 116" xfId="33044" xr:uid="{00000000-0005-0000-0000-000032270000}"/>
    <cellStyle name="Input 2 117" xfId="33436" xr:uid="{00000000-0005-0000-0000-000033270000}"/>
    <cellStyle name="Input 2 118" xfId="33920" xr:uid="{00000000-0005-0000-0000-000034270000}"/>
    <cellStyle name="Input 2 119" xfId="33138" xr:uid="{00000000-0005-0000-0000-000035270000}"/>
    <cellStyle name="Input 2 12" xfId="440" xr:uid="{00000000-0005-0000-0000-000036270000}"/>
    <cellStyle name="Input 2 12 10" xfId="22099" xr:uid="{00000000-0005-0000-0000-000037270000}"/>
    <cellStyle name="Input 2 12 11" xfId="22445" xr:uid="{00000000-0005-0000-0000-000038270000}"/>
    <cellStyle name="Input 2 12 12" xfId="22791" xr:uid="{00000000-0005-0000-0000-000039270000}"/>
    <cellStyle name="Input 2 12 13" xfId="23137" xr:uid="{00000000-0005-0000-0000-00003A270000}"/>
    <cellStyle name="Input 2 12 14" xfId="23759" xr:uid="{00000000-0005-0000-0000-00003B270000}"/>
    <cellStyle name="Input 2 12 15" xfId="24105" xr:uid="{00000000-0005-0000-0000-00003C270000}"/>
    <cellStyle name="Input 2 12 16" xfId="24455" xr:uid="{00000000-0005-0000-0000-00003D270000}"/>
    <cellStyle name="Input 2 12 17" xfId="25076" xr:uid="{00000000-0005-0000-0000-00003E270000}"/>
    <cellStyle name="Input 2 12 18" xfId="23456" xr:uid="{00000000-0005-0000-0000-00003F270000}"/>
    <cellStyle name="Input 2 12 19" xfId="25762" xr:uid="{00000000-0005-0000-0000-000040270000}"/>
    <cellStyle name="Input 2 12 2" xfId="441" xr:uid="{00000000-0005-0000-0000-000041270000}"/>
    <cellStyle name="Input 2 12 2 2" xfId="29990" xr:uid="{00000000-0005-0000-0000-000042270000}"/>
    <cellStyle name="Input 2 12 2 3" xfId="19482" xr:uid="{00000000-0005-0000-0000-000043270000}"/>
    <cellStyle name="Input 2 12 20" xfId="26108" xr:uid="{00000000-0005-0000-0000-000044270000}"/>
    <cellStyle name="Input 2 12 21" xfId="26454" xr:uid="{00000000-0005-0000-0000-000045270000}"/>
    <cellStyle name="Input 2 12 22" xfId="26999" xr:uid="{00000000-0005-0000-0000-000046270000}"/>
    <cellStyle name="Input 2 12 23" xfId="26525" xr:uid="{00000000-0005-0000-0000-000047270000}"/>
    <cellStyle name="Input 2 12 24" xfId="27507" xr:uid="{00000000-0005-0000-0000-000048270000}"/>
    <cellStyle name="Input 2 12 25" xfId="27850" xr:uid="{00000000-0005-0000-0000-000049270000}"/>
    <cellStyle name="Input 2 12 26" xfId="28191" xr:uid="{00000000-0005-0000-0000-00004A270000}"/>
    <cellStyle name="Input 2 12 27" xfId="28532" xr:uid="{00000000-0005-0000-0000-00004B270000}"/>
    <cellStyle name="Input 2 12 28" xfId="28873" xr:uid="{00000000-0005-0000-0000-00004C270000}"/>
    <cellStyle name="Input 2 12 29" xfId="29214" xr:uid="{00000000-0005-0000-0000-00004D270000}"/>
    <cellStyle name="Input 2 12 3" xfId="19828" xr:uid="{00000000-0005-0000-0000-00004E270000}"/>
    <cellStyle name="Input 2 12 30" xfId="29363" xr:uid="{00000000-0005-0000-0000-00004F270000}"/>
    <cellStyle name="Input 2 12 31" xfId="31338" xr:uid="{00000000-0005-0000-0000-000050270000}"/>
    <cellStyle name="Input 2 12 32" xfId="31712" xr:uid="{00000000-0005-0000-0000-000051270000}"/>
    <cellStyle name="Input 2 12 33" xfId="32274" xr:uid="{00000000-0005-0000-0000-000052270000}"/>
    <cellStyle name="Input 2 12 34" xfId="32615" xr:uid="{00000000-0005-0000-0000-000053270000}"/>
    <cellStyle name="Input 2 12 35" xfId="32956" xr:uid="{00000000-0005-0000-0000-000054270000}"/>
    <cellStyle name="Input 2 12 36" xfId="33185" xr:uid="{00000000-0005-0000-0000-000055270000}"/>
    <cellStyle name="Input 2 12 37" xfId="33866" xr:uid="{00000000-0005-0000-0000-000056270000}"/>
    <cellStyle name="Input 2 12 38" xfId="33442" xr:uid="{00000000-0005-0000-0000-000057270000}"/>
    <cellStyle name="Input 2 12 39" xfId="34659" xr:uid="{00000000-0005-0000-0000-000058270000}"/>
    <cellStyle name="Input 2 12 4" xfId="19924" xr:uid="{00000000-0005-0000-0000-000059270000}"/>
    <cellStyle name="Input 2 12 40" xfId="35005" xr:uid="{00000000-0005-0000-0000-00005A270000}"/>
    <cellStyle name="Input 2 12 41" xfId="35351" xr:uid="{00000000-0005-0000-0000-00005B270000}"/>
    <cellStyle name="Input 2 12 42" xfId="35698" xr:uid="{00000000-0005-0000-0000-00005C270000}"/>
    <cellStyle name="Input 2 12 43" xfId="36045" xr:uid="{00000000-0005-0000-0000-00005D270000}"/>
    <cellStyle name="Input 2 12 44" xfId="36391" xr:uid="{00000000-0005-0000-0000-00005E270000}"/>
    <cellStyle name="Input 2 12 45" xfId="36737" xr:uid="{00000000-0005-0000-0000-00005F270000}"/>
    <cellStyle name="Input 2 12 46" xfId="37083" xr:uid="{00000000-0005-0000-0000-000060270000}"/>
    <cellStyle name="Input 2 12 47" xfId="37429" xr:uid="{00000000-0005-0000-0000-000061270000}"/>
    <cellStyle name="Input 2 12 48" xfId="38050" xr:uid="{00000000-0005-0000-0000-000062270000}"/>
    <cellStyle name="Input 2 12 49" xfId="38397" xr:uid="{00000000-0005-0000-0000-000063270000}"/>
    <cellStyle name="Input 2 12 5" xfId="20270" xr:uid="{00000000-0005-0000-0000-000064270000}"/>
    <cellStyle name="Input 2 12 50" xfId="38743" xr:uid="{00000000-0005-0000-0000-000065270000}"/>
    <cellStyle name="Input 2 12 51" xfId="39089" xr:uid="{00000000-0005-0000-0000-000066270000}"/>
    <cellStyle name="Input 2 12 52" xfId="39435" xr:uid="{00000000-0005-0000-0000-000067270000}"/>
    <cellStyle name="Input 2 12 53" xfId="34668" xr:uid="{00000000-0005-0000-0000-000068270000}"/>
    <cellStyle name="Input 2 12 54" xfId="36402" xr:uid="{00000000-0005-0000-0000-000069270000}"/>
    <cellStyle name="Input 2 12 55" xfId="40263" xr:uid="{00000000-0005-0000-0000-00006A270000}"/>
    <cellStyle name="Input 2 12 56" xfId="40604" xr:uid="{00000000-0005-0000-0000-00006B270000}"/>
    <cellStyle name="Input 2 12 57" xfId="40808" xr:uid="{00000000-0005-0000-0000-00006C270000}"/>
    <cellStyle name="Input 2 12 58" xfId="40671" xr:uid="{00000000-0005-0000-0000-00006D270000}"/>
    <cellStyle name="Input 2 12 59" xfId="41825" xr:uid="{00000000-0005-0000-0000-00006E270000}"/>
    <cellStyle name="Input 2 12 6" xfId="20616" xr:uid="{00000000-0005-0000-0000-00006F270000}"/>
    <cellStyle name="Input 2 12 60" xfId="42171" xr:uid="{00000000-0005-0000-0000-000070270000}"/>
    <cellStyle name="Input 2 12 61" xfId="42517" xr:uid="{00000000-0005-0000-0000-000071270000}"/>
    <cellStyle name="Input 2 12 62" xfId="42696" xr:uid="{00000000-0005-0000-0000-000072270000}"/>
    <cellStyle name="Input 2 12 63" xfId="42757" xr:uid="{00000000-0005-0000-0000-000073270000}"/>
    <cellStyle name="Input 2 12 64" xfId="43098" xr:uid="{00000000-0005-0000-0000-000074270000}"/>
    <cellStyle name="Input 2 12 65" xfId="43439" xr:uid="{00000000-0005-0000-0000-000075270000}"/>
    <cellStyle name="Input 2 12 66" xfId="43780" xr:uid="{00000000-0005-0000-0000-000076270000}"/>
    <cellStyle name="Input 2 12 67" xfId="44636" xr:uid="{00000000-0005-0000-0000-000077270000}"/>
    <cellStyle name="Input 2 12 68" xfId="44979" xr:uid="{00000000-0005-0000-0000-000078270000}"/>
    <cellStyle name="Input 2 12 69" xfId="45400" xr:uid="{00000000-0005-0000-0000-000079270000}"/>
    <cellStyle name="Input 2 12 7" xfId="18893" xr:uid="{00000000-0005-0000-0000-00007A270000}"/>
    <cellStyle name="Input 2 12 70" xfId="46014" xr:uid="{00000000-0005-0000-0000-00007B270000}"/>
    <cellStyle name="Input 2 12 71" xfId="46358" xr:uid="{00000000-0005-0000-0000-00007C270000}"/>
    <cellStyle name="Input 2 12 72" xfId="46653" xr:uid="{00000000-0005-0000-0000-00007D270000}"/>
    <cellStyle name="Input 2 12 73" xfId="46836" xr:uid="{00000000-0005-0000-0000-00007E270000}"/>
    <cellStyle name="Input 2 12 74" xfId="47181" xr:uid="{00000000-0005-0000-0000-00007F270000}"/>
    <cellStyle name="Input 2 12 75" xfId="47526" xr:uid="{00000000-0005-0000-0000-000080270000}"/>
    <cellStyle name="Input 2 12 76" xfId="47767" xr:uid="{00000000-0005-0000-0000-000081270000}"/>
    <cellStyle name="Input 2 12 77" xfId="47950" xr:uid="{00000000-0005-0000-0000-000082270000}"/>
    <cellStyle name="Input 2 12 78" xfId="48455" xr:uid="{00000000-0005-0000-0000-000083270000}"/>
    <cellStyle name="Input 2 12 79" xfId="49140" xr:uid="{00000000-0005-0000-0000-000084270000}"/>
    <cellStyle name="Input 2 12 8" xfId="21309" xr:uid="{00000000-0005-0000-0000-000085270000}"/>
    <cellStyle name="Input 2 12 80" xfId="49684" xr:uid="{00000000-0005-0000-0000-000086270000}"/>
    <cellStyle name="Input 2 12 81" xfId="49328" xr:uid="{00000000-0005-0000-0000-000087270000}"/>
    <cellStyle name="Input 2 12 82" xfId="19127" xr:uid="{00000000-0005-0000-0000-000088270000}"/>
    <cellStyle name="Input 2 12 9" xfId="20288" xr:uid="{00000000-0005-0000-0000-000089270000}"/>
    <cellStyle name="Input 2 120" xfId="34234" xr:uid="{00000000-0005-0000-0000-00008A270000}"/>
    <cellStyle name="Input 2 121" xfId="34249" xr:uid="{00000000-0005-0000-0000-00008B270000}"/>
    <cellStyle name="Input 2 122" xfId="34033" xr:uid="{00000000-0005-0000-0000-00008C270000}"/>
    <cellStyle name="Input 2 123" xfId="33123" xr:uid="{00000000-0005-0000-0000-00008D270000}"/>
    <cellStyle name="Input 2 124" xfId="33399" xr:uid="{00000000-0005-0000-0000-00008E270000}"/>
    <cellStyle name="Input 2 125" xfId="33308" xr:uid="{00000000-0005-0000-0000-00008F270000}"/>
    <cellStyle name="Input 2 126" xfId="33482" xr:uid="{00000000-0005-0000-0000-000090270000}"/>
    <cellStyle name="Input 2 127" xfId="35015" xr:uid="{00000000-0005-0000-0000-000091270000}"/>
    <cellStyle name="Input 2 128" xfId="33264" xr:uid="{00000000-0005-0000-0000-000092270000}"/>
    <cellStyle name="Input 2 129" xfId="33503" xr:uid="{00000000-0005-0000-0000-000093270000}"/>
    <cellStyle name="Input 2 13" xfId="442" xr:uid="{00000000-0005-0000-0000-000094270000}"/>
    <cellStyle name="Input 2 13 2" xfId="443" xr:uid="{00000000-0005-0000-0000-000095270000}"/>
    <cellStyle name="Input 2 13 2 2" xfId="29982" xr:uid="{00000000-0005-0000-0000-000096270000}"/>
    <cellStyle name="Input 2 13 3" xfId="29308" xr:uid="{00000000-0005-0000-0000-000097270000}"/>
    <cellStyle name="Input 2 13 4" xfId="18930" xr:uid="{00000000-0005-0000-0000-000098270000}"/>
    <cellStyle name="Input 2 130" xfId="34199" xr:uid="{00000000-0005-0000-0000-000099270000}"/>
    <cellStyle name="Input 2 131" xfId="33409" xr:uid="{00000000-0005-0000-0000-00009A270000}"/>
    <cellStyle name="Input 2 132" xfId="39515" xr:uid="{00000000-0005-0000-0000-00009B270000}"/>
    <cellStyle name="Input 2 133" xfId="39813" xr:uid="{00000000-0005-0000-0000-00009C270000}"/>
    <cellStyle name="Input 2 134" xfId="39842" xr:uid="{00000000-0005-0000-0000-00009D270000}"/>
    <cellStyle name="Input 2 135" xfId="39868" xr:uid="{00000000-0005-0000-0000-00009E270000}"/>
    <cellStyle name="Input 2 136" xfId="40651" xr:uid="{00000000-0005-0000-0000-00009F270000}"/>
    <cellStyle name="Input 2 137" xfId="41471" xr:uid="{00000000-0005-0000-0000-0000A0270000}"/>
    <cellStyle name="Input 2 138" xfId="41532" xr:uid="{00000000-0005-0000-0000-0000A1270000}"/>
    <cellStyle name="Input 2 139" xfId="41614" xr:uid="{00000000-0005-0000-0000-0000A2270000}"/>
    <cellStyle name="Input 2 14" xfId="444" xr:uid="{00000000-0005-0000-0000-0000A3270000}"/>
    <cellStyle name="Input 2 14 2" xfId="445" xr:uid="{00000000-0005-0000-0000-0000A4270000}"/>
    <cellStyle name="Input 2 14 2 2" xfId="30010" xr:uid="{00000000-0005-0000-0000-0000A5270000}"/>
    <cellStyle name="Input 2 14 3" xfId="29590" xr:uid="{00000000-0005-0000-0000-0000A6270000}"/>
    <cellStyle name="Input 2 14 4" xfId="19725" xr:uid="{00000000-0005-0000-0000-0000A7270000}"/>
    <cellStyle name="Input 2 140" xfId="42625" xr:uid="{00000000-0005-0000-0000-0000A8270000}"/>
    <cellStyle name="Input 2 141" xfId="42542" xr:uid="{00000000-0005-0000-0000-0000A9270000}"/>
    <cellStyle name="Input 2 142" xfId="42565" xr:uid="{00000000-0005-0000-0000-0000AA270000}"/>
    <cellStyle name="Input 2 143" xfId="42593" xr:uid="{00000000-0005-0000-0000-0000AB270000}"/>
    <cellStyle name="Input 2 144" xfId="44311" xr:uid="{00000000-0005-0000-0000-0000AC270000}"/>
    <cellStyle name="Input 2 145" xfId="44364" xr:uid="{00000000-0005-0000-0000-0000AD270000}"/>
    <cellStyle name="Input 2 146" xfId="45046" xr:uid="{00000000-0005-0000-0000-0000AE270000}"/>
    <cellStyle name="Input 2 147" xfId="45529" xr:uid="{00000000-0005-0000-0000-0000AF270000}"/>
    <cellStyle name="Input 2 148" xfId="45903" xr:uid="{00000000-0005-0000-0000-0000B0270000}"/>
    <cellStyle name="Input 2 149" xfId="45460" xr:uid="{00000000-0005-0000-0000-0000B1270000}"/>
    <cellStyle name="Input 2 15" xfId="446" xr:uid="{00000000-0005-0000-0000-0000B2270000}"/>
    <cellStyle name="Input 2 15 2" xfId="447" xr:uid="{00000000-0005-0000-0000-0000B3270000}"/>
    <cellStyle name="Input 2 15 2 2" xfId="30105" xr:uid="{00000000-0005-0000-0000-0000B4270000}"/>
    <cellStyle name="Input 2 15 3" xfId="29464" xr:uid="{00000000-0005-0000-0000-0000B5270000}"/>
    <cellStyle name="Input 2 15 4" xfId="19521" xr:uid="{00000000-0005-0000-0000-0000B6270000}"/>
    <cellStyle name="Input 2 150" xfId="45650" xr:uid="{00000000-0005-0000-0000-0000B7270000}"/>
    <cellStyle name="Input 2 151" xfId="46381" xr:uid="{00000000-0005-0000-0000-0000B8270000}"/>
    <cellStyle name="Input 2 152" xfId="46513" xr:uid="{00000000-0005-0000-0000-0000B9270000}"/>
    <cellStyle name="Input 2 153" xfId="48531" xr:uid="{00000000-0005-0000-0000-0000BA270000}"/>
    <cellStyle name="Input 2 154" xfId="48595" xr:uid="{00000000-0005-0000-0000-0000BB270000}"/>
    <cellStyle name="Input 2 155" xfId="48720" xr:uid="{00000000-0005-0000-0000-0000BC270000}"/>
    <cellStyle name="Input 2 156" xfId="49727" xr:uid="{00000000-0005-0000-0000-0000BD270000}"/>
    <cellStyle name="Input 2 157" xfId="51052" xr:uid="{00000000-0005-0000-0000-0000BE270000}"/>
    <cellStyle name="Input 2 16" xfId="448" xr:uid="{00000000-0005-0000-0000-0000BF270000}"/>
    <cellStyle name="Input 2 16 2" xfId="449" xr:uid="{00000000-0005-0000-0000-0000C0270000}"/>
    <cellStyle name="Input 2 16 2 2" xfId="30133" xr:uid="{00000000-0005-0000-0000-0000C1270000}"/>
    <cellStyle name="Input 2 16 3" xfId="29692" xr:uid="{00000000-0005-0000-0000-0000C2270000}"/>
    <cellStyle name="Input 2 16 4" xfId="18860" xr:uid="{00000000-0005-0000-0000-0000C3270000}"/>
    <cellStyle name="Input 2 17" xfId="450" xr:uid="{00000000-0005-0000-0000-0000C4270000}"/>
    <cellStyle name="Input 2 17 2" xfId="451" xr:uid="{00000000-0005-0000-0000-0000C5270000}"/>
    <cellStyle name="Input 2 17 2 2" xfId="30152" xr:uid="{00000000-0005-0000-0000-0000C6270000}"/>
    <cellStyle name="Input 2 17 3" xfId="29712" xr:uid="{00000000-0005-0000-0000-0000C7270000}"/>
    <cellStyle name="Input 2 17 4" xfId="19771" xr:uid="{00000000-0005-0000-0000-0000C8270000}"/>
    <cellStyle name="Input 2 18" xfId="452" xr:uid="{00000000-0005-0000-0000-0000C9270000}"/>
    <cellStyle name="Input 2 18 2" xfId="453" xr:uid="{00000000-0005-0000-0000-0000CA270000}"/>
    <cellStyle name="Input 2 18 2 2" xfId="30175" xr:uid="{00000000-0005-0000-0000-0000CB270000}"/>
    <cellStyle name="Input 2 18 3" xfId="29732" xr:uid="{00000000-0005-0000-0000-0000CC270000}"/>
    <cellStyle name="Input 2 18 4" xfId="20896" xr:uid="{00000000-0005-0000-0000-0000CD270000}"/>
    <cellStyle name="Input 2 19" xfId="454" xr:uid="{00000000-0005-0000-0000-0000CE270000}"/>
    <cellStyle name="Input 2 19 2" xfId="455" xr:uid="{00000000-0005-0000-0000-0000CF270000}"/>
    <cellStyle name="Input 2 19 2 2" xfId="30112" xr:uid="{00000000-0005-0000-0000-0000D0270000}"/>
    <cellStyle name="Input 2 19 3" xfId="29421" xr:uid="{00000000-0005-0000-0000-0000D1270000}"/>
    <cellStyle name="Input 2 19 4" xfId="21388" xr:uid="{00000000-0005-0000-0000-0000D2270000}"/>
    <cellStyle name="Input 2 2" xfId="132" xr:uid="{00000000-0005-0000-0000-0000D3270000}"/>
    <cellStyle name="Input 2 2 10" xfId="456" xr:uid="{00000000-0005-0000-0000-0000D4270000}"/>
    <cellStyle name="Input 2 2 10 10" xfId="22191" xr:uid="{00000000-0005-0000-0000-0000D5270000}"/>
    <cellStyle name="Input 2 2 10 11" xfId="22537" xr:uid="{00000000-0005-0000-0000-0000D6270000}"/>
    <cellStyle name="Input 2 2 10 12" xfId="22883" xr:uid="{00000000-0005-0000-0000-0000D7270000}"/>
    <cellStyle name="Input 2 2 10 13" xfId="23230" xr:uid="{00000000-0005-0000-0000-0000D8270000}"/>
    <cellStyle name="Input 2 2 10 14" xfId="23505" xr:uid="{00000000-0005-0000-0000-0000D9270000}"/>
    <cellStyle name="Input 2 2 10 15" xfId="23851" xr:uid="{00000000-0005-0000-0000-0000DA270000}"/>
    <cellStyle name="Input 2 2 10 16" xfId="24201" xr:uid="{00000000-0005-0000-0000-0000DB270000}"/>
    <cellStyle name="Input 2 2 10 17" xfId="24547" xr:uid="{00000000-0005-0000-0000-0000DC270000}"/>
    <cellStyle name="Input 2 2 10 18" xfId="24822" xr:uid="{00000000-0005-0000-0000-0000DD270000}"/>
    <cellStyle name="Input 2 2 10 19" xfId="24117" xr:uid="{00000000-0005-0000-0000-0000DE270000}"/>
    <cellStyle name="Input 2 2 10 2" xfId="457" xr:uid="{00000000-0005-0000-0000-0000DF270000}"/>
    <cellStyle name="Input 2 2 10 2 2" xfId="30036" xr:uid="{00000000-0005-0000-0000-0000E0270000}"/>
    <cellStyle name="Input 2 2 10 2 3" xfId="19228" xr:uid="{00000000-0005-0000-0000-0000E1270000}"/>
    <cellStyle name="Input 2 2 10 20" xfId="25508" xr:uid="{00000000-0005-0000-0000-0000E2270000}"/>
    <cellStyle name="Input 2 2 10 21" xfId="25854" xr:uid="{00000000-0005-0000-0000-0000E3270000}"/>
    <cellStyle name="Input 2 2 10 22" xfId="26200" xr:uid="{00000000-0005-0000-0000-0000E4270000}"/>
    <cellStyle name="Input 2 2 10 23" xfId="26545" xr:uid="{00000000-0005-0000-0000-0000E5270000}"/>
    <cellStyle name="Input 2 2 10 24" xfId="25237" xr:uid="{00000000-0005-0000-0000-0000E6270000}"/>
    <cellStyle name="Input 2 2 10 25" xfId="26657" xr:uid="{00000000-0005-0000-0000-0000E7270000}"/>
    <cellStyle name="Input 2 2 10 26" xfId="27253" xr:uid="{00000000-0005-0000-0000-0000E8270000}"/>
    <cellStyle name="Input 2 2 10 27" xfId="27596" xr:uid="{00000000-0005-0000-0000-0000E9270000}"/>
    <cellStyle name="Input 2 2 10 28" xfId="27937" xr:uid="{00000000-0005-0000-0000-0000EA270000}"/>
    <cellStyle name="Input 2 2 10 29" xfId="28278" xr:uid="{00000000-0005-0000-0000-0000EB270000}"/>
    <cellStyle name="Input 2 2 10 3" xfId="1989" xr:uid="{00000000-0005-0000-0000-0000EC270000}"/>
    <cellStyle name="Input 2 2 10 3 2" xfId="19574" xr:uid="{00000000-0005-0000-0000-0000ED270000}"/>
    <cellStyle name="Input 2 2 10 30" xfId="28619" xr:uid="{00000000-0005-0000-0000-0000EE270000}"/>
    <cellStyle name="Input 2 2 10 31" xfId="28960" xr:uid="{00000000-0005-0000-0000-0000EF270000}"/>
    <cellStyle name="Input 2 2 10 32" xfId="29335" xr:uid="{00000000-0005-0000-0000-0000F0270000}"/>
    <cellStyle name="Input 2 2 10 33" xfId="31149" xr:uid="{00000000-0005-0000-0000-0000F1270000}"/>
    <cellStyle name="Input 2 2 10 34" xfId="31458" xr:uid="{00000000-0005-0000-0000-0000F2270000}"/>
    <cellStyle name="Input 2 2 10 35" xfId="31798" xr:uid="{00000000-0005-0000-0000-0000F3270000}"/>
    <cellStyle name="Input 2 2 10 36" xfId="32020" xr:uid="{00000000-0005-0000-0000-0000F4270000}"/>
    <cellStyle name="Input 2 2 10 37" xfId="32361" xr:uid="{00000000-0005-0000-0000-0000F5270000}"/>
    <cellStyle name="Input 2 2 10 38" xfId="32702" xr:uid="{00000000-0005-0000-0000-0000F6270000}"/>
    <cellStyle name="Input 2 2 10 39" xfId="33365" xr:uid="{00000000-0005-0000-0000-0000F7270000}"/>
    <cellStyle name="Input 2 2 10 4" xfId="6241" xr:uid="{00000000-0005-0000-0000-0000F8270000}"/>
    <cellStyle name="Input 2 2 10 4 2" xfId="20016" xr:uid="{00000000-0005-0000-0000-0000F9270000}"/>
    <cellStyle name="Input 2 2 10 40" xfId="33612" xr:uid="{00000000-0005-0000-0000-0000FA270000}"/>
    <cellStyle name="Input 2 2 10 41" xfId="33180" xr:uid="{00000000-0005-0000-0000-0000FB270000}"/>
    <cellStyle name="Input 2 2 10 42" xfId="34405" xr:uid="{00000000-0005-0000-0000-0000FC270000}"/>
    <cellStyle name="Input 2 2 10 43" xfId="34751" xr:uid="{00000000-0005-0000-0000-0000FD270000}"/>
    <cellStyle name="Input 2 2 10 44" xfId="35097" xr:uid="{00000000-0005-0000-0000-0000FE270000}"/>
    <cellStyle name="Input 2 2 10 45" xfId="35444" xr:uid="{00000000-0005-0000-0000-0000FF270000}"/>
    <cellStyle name="Input 2 2 10 46" xfId="35791" xr:uid="{00000000-0005-0000-0000-000000280000}"/>
    <cellStyle name="Input 2 2 10 47" xfId="36137" xr:uid="{00000000-0005-0000-0000-000001280000}"/>
    <cellStyle name="Input 2 2 10 48" xfId="36483" xr:uid="{00000000-0005-0000-0000-000002280000}"/>
    <cellStyle name="Input 2 2 10 49" xfId="36829" xr:uid="{00000000-0005-0000-0000-000003280000}"/>
    <cellStyle name="Input 2 2 10 5" xfId="10490" xr:uid="{00000000-0005-0000-0000-000004280000}"/>
    <cellStyle name="Input 2 2 10 5 2" xfId="20362" xr:uid="{00000000-0005-0000-0000-000005280000}"/>
    <cellStyle name="Input 2 2 10 50" xfId="37175" xr:uid="{00000000-0005-0000-0000-000006280000}"/>
    <cellStyle name="Input 2 2 10 51" xfId="37521" xr:uid="{00000000-0005-0000-0000-000007280000}"/>
    <cellStyle name="Input 2 2 10 52" xfId="37796" xr:uid="{00000000-0005-0000-0000-000008280000}"/>
    <cellStyle name="Input 2 2 10 53" xfId="38143" xr:uid="{00000000-0005-0000-0000-000009280000}"/>
    <cellStyle name="Input 2 2 10 54" xfId="38489" xr:uid="{00000000-0005-0000-0000-00000A280000}"/>
    <cellStyle name="Input 2 2 10 55" xfId="38835" xr:uid="{00000000-0005-0000-0000-00000B280000}"/>
    <cellStyle name="Input 2 2 10 56" xfId="39181" xr:uid="{00000000-0005-0000-0000-00000C280000}"/>
    <cellStyle name="Input 2 2 10 57" xfId="37744" xr:uid="{00000000-0005-0000-0000-00000D280000}"/>
    <cellStyle name="Input 2 2 10 58" xfId="39579" xr:uid="{00000000-0005-0000-0000-00000E280000}"/>
    <cellStyle name="Input 2 2 10 59" xfId="40009" xr:uid="{00000000-0005-0000-0000-00000F280000}"/>
    <cellStyle name="Input 2 2 10 6" xfId="14740" xr:uid="{00000000-0005-0000-0000-000010280000}"/>
    <cellStyle name="Input 2 2 10 6 2" xfId="19617" xr:uid="{00000000-0005-0000-0000-000011280000}"/>
    <cellStyle name="Input 2 2 10 60" xfId="40350" xr:uid="{00000000-0005-0000-0000-000012280000}"/>
    <cellStyle name="Input 2 2 10 61" xfId="40774" xr:uid="{00000000-0005-0000-0000-000013280000}"/>
    <cellStyle name="Input 2 2 10 62" xfId="40903" xr:uid="{00000000-0005-0000-0000-000014280000}"/>
    <cellStyle name="Input 2 2 10 63" xfId="41377" xr:uid="{00000000-0005-0000-0000-000015280000}"/>
    <cellStyle name="Input 2 2 10 64" xfId="41917" xr:uid="{00000000-0005-0000-0000-000016280000}"/>
    <cellStyle name="Input 2 2 10 65" xfId="42263" xr:uid="{00000000-0005-0000-0000-000017280000}"/>
    <cellStyle name="Input 2 2 10 66" xfId="42585" xr:uid="{00000000-0005-0000-0000-000018280000}"/>
    <cellStyle name="Input 2 2 10 67" xfId="42844" xr:uid="{00000000-0005-0000-0000-000019280000}"/>
    <cellStyle name="Input 2 2 10 68" xfId="43185" xr:uid="{00000000-0005-0000-0000-00001A280000}"/>
    <cellStyle name="Input 2 2 10 69" xfId="43526" xr:uid="{00000000-0005-0000-0000-00001B280000}"/>
    <cellStyle name="Input 2 2 10 7" xfId="18547" xr:uid="{00000000-0005-0000-0000-00001C280000}"/>
    <cellStyle name="Input 2 2 10 7 2" xfId="21055" xr:uid="{00000000-0005-0000-0000-00001D280000}"/>
    <cellStyle name="Input 2 2 10 70" xfId="44057" xr:uid="{00000000-0005-0000-0000-00001E280000}"/>
    <cellStyle name="Input 2 2 10 71" xfId="44261" xr:uid="{00000000-0005-0000-0000-00001F280000}"/>
    <cellStyle name="Input 2 2 10 72" xfId="44725" xr:uid="{00000000-0005-0000-0000-000020280000}"/>
    <cellStyle name="Input 2 2 10 73" xfId="45067" xr:uid="{00000000-0005-0000-0000-000021280000}"/>
    <cellStyle name="Input 2 2 10 74" xfId="45673" xr:uid="{00000000-0005-0000-0000-000022280000}"/>
    <cellStyle name="Input 2 2 10 75" xfId="46104" xr:uid="{00000000-0005-0000-0000-000023280000}"/>
    <cellStyle name="Input 2 2 10 76" xfId="46594" xr:uid="{00000000-0005-0000-0000-000024280000}"/>
    <cellStyle name="Input 2 2 10 77" xfId="46927" xr:uid="{00000000-0005-0000-0000-000025280000}"/>
    <cellStyle name="Input 2 2 10 78" xfId="47272" xr:uid="{00000000-0005-0000-0000-000026280000}"/>
    <cellStyle name="Input 2 2 10 79" xfId="47716" xr:uid="{00000000-0005-0000-0000-000027280000}"/>
    <cellStyle name="Input 2 2 10 8" xfId="20827" xr:uid="{00000000-0005-0000-0000-000028280000}"/>
    <cellStyle name="Input 2 2 10 80" xfId="48033" xr:uid="{00000000-0005-0000-0000-000029280000}"/>
    <cellStyle name="Input 2 2 10 81" xfId="48373" xr:uid="{00000000-0005-0000-0000-00002A280000}"/>
    <cellStyle name="Input 2 2 10 82" xfId="48886" xr:uid="{00000000-0005-0000-0000-00002B280000}"/>
    <cellStyle name="Input 2 2 10 83" xfId="49225" xr:uid="{00000000-0005-0000-0000-00002C280000}"/>
    <cellStyle name="Input 2 2 10 84" xfId="48635" xr:uid="{00000000-0005-0000-0000-00002D280000}"/>
    <cellStyle name="Input 2 2 10 85" xfId="53237" xr:uid="{00000000-0005-0000-0000-00002E280000}"/>
    <cellStyle name="Input 2 2 10 9" xfId="21477" xr:uid="{00000000-0005-0000-0000-00002F280000}"/>
    <cellStyle name="Input 2 2 100" xfId="30914" xr:uid="{00000000-0005-0000-0000-000030280000}"/>
    <cellStyle name="Input 2 2 101" xfId="30921" xr:uid="{00000000-0005-0000-0000-000031280000}"/>
    <cellStyle name="Input 2 2 102" xfId="30927" xr:uid="{00000000-0005-0000-0000-000032280000}"/>
    <cellStyle name="Input 2 2 103" xfId="30933" xr:uid="{00000000-0005-0000-0000-000033280000}"/>
    <cellStyle name="Input 2 2 104" xfId="30938" xr:uid="{00000000-0005-0000-0000-000034280000}"/>
    <cellStyle name="Input 2 2 105" xfId="30943" xr:uid="{00000000-0005-0000-0000-000035280000}"/>
    <cellStyle name="Input 2 2 106" xfId="30949" xr:uid="{00000000-0005-0000-0000-000036280000}"/>
    <cellStyle name="Input 2 2 107" xfId="30836" xr:uid="{00000000-0005-0000-0000-000037280000}"/>
    <cellStyle name="Input 2 2 108" xfId="30955" xr:uid="{00000000-0005-0000-0000-000038280000}"/>
    <cellStyle name="Input 2 2 109" xfId="31370" xr:uid="{00000000-0005-0000-0000-000039280000}"/>
    <cellStyle name="Input 2 2 11" xfId="458" xr:uid="{00000000-0005-0000-0000-00003A280000}"/>
    <cellStyle name="Input 2 2 11 10" xfId="22290" xr:uid="{00000000-0005-0000-0000-00003B280000}"/>
    <cellStyle name="Input 2 2 11 11" xfId="22636" xr:uid="{00000000-0005-0000-0000-00003C280000}"/>
    <cellStyle name="Input 2 2 11 12" xfId="22982" xr:uid="{00000000-0005-0000-0000-00003D280000}"/>
    <cellStyle name="Input 2 2 11 13" xfId="23329" xr:uid="{00000000-0005-0000-0000-00003E280000}"/>
    <cellStyle name="Input 2 2 11 14" xfId="23604" xr:uid="{00000000-0005-0000-0000-00003F280000}"/>
    <cellStyle name="Input 2 2 11 15" xfId="23950" xr:uid="{00000000-0005-0000-0000-000040280000}"/>
    <cellStyle name="Input 2 2 11 16" xfId="24300" xr:uid="{00000000-0005-0000-0000-000041280000}"/>
    <cellStyle name="Input 2 2 11 17" xfId="24646" xr:uid="{00000000-0005-0000-0000-000042280000}"/>
    <cellStyle name="Input 2 2 11 18" xfId="24921" xr:uid="{00000000-0005-0000-0000-000043280000}"/>
    <cellStyle name="Input 2 2 11 19" xfId="24781" xr:uid="{00000000-0005-0000-0000-000044280000}"/>
    <cellStyle name="Input 2 2 11 2" xfId="459" xr:uid="{00000000-0005-0000-0000-000045280000}"/>
    <cellStyle name="Input 2 2 11 2 2" xfId="30041" xr:uid="{00000000-0005-0000-0000-000046280000}"/>
    <cellStyle name="Input 2 2 11 2 3" xfId="19327" xr:uid="{00000000-0005-0000-0000-000047280000}"/>
    <cellStyle name="Input 2 2 11 20" xfId="25607" xr:uid="{00000000-0005-0000-0000-000048280000}"/>
    <cellStyle name="Input 2 2 11 21" xfId="25953" xr:uid="{00000000-0005-0000-0000-000049280000}"/>
    <cellStyle name="Input 2 2 11 22" xfId="26299" xr:uid="{00000000-0005-0000-0000-00004A280000}"/>
    <cellStyle name="Input 2 2 11 23" xfId="26644" xr:uid="{00000000-0005-0000-0000-00004B280000}"/>
    <cellStyle name="Input 2 2 11 24" xfId="26844" xr:uid="{00000000-0005-0000-0000-00004C280000}"/>
    <cellStyle name="Input 2 2 11 25" xfId="26777" xr:uid="{00000000-0005-0000-0000-00004D280000}"/>
    <cellStyle name="Input 2 2 11 26" xfId="27352" xr:uid="{00000000-0005-0000-0000-00004E280000}"/>
    <cellStyle name="Input 2 2 11 27" xfId="27695" xr:uid="{00000000-0005-0000-0000-00004F280000}"/>
    <cellStyle name="Input 2 2 11 28" xfId="28036" xr:uid="{00000000-0005-0000-0000-000050280000}"/>
    <cellStyle name="Input 2 2 11 29" xfId="28377" xr:uid="{00000000-0005-0000-0000-000051280000}"/>
    <cellStyle name="Input 2 2 11 3" xfId="2748" xr:uid="{00000000-0005-0000-0000-000052280000}"/>
    <cellStyle name="Input 2 2 11 3 2" xfId="19727" xr:uid="{00000000-0005-0000-0000-000053280000}"/>
    <cellStyle name="Input 2 2 11 30" xfId="28718" xr:uid="{00000000-0005-0000-0000-000054280000}"/>
    <cellStyle name="Input 2 2 11 31" xfId="29059" xr:uid="{00000000-0005-0000-0000-000055280000}"/>
    <cellStyle name="Input 2 2 11 32" xfId="29495" xr:uid="{00000000-0005-0000-0000-000056280000}"/>
    <cellStyle name="Input 2 2 11 33" xfId="31124" xr:uid="{00000000-0005-0000-0000-000057280000}"/>
    <cellStyle name="Input 2 2 11 34" xfId="31557" xr:uid="{00000000-0005-0000-0000-000058280000}"/>
    <cellStyle name="Input 2 2 11 35" xfId="31897" xr:uid="{00000000-0005-0000-0000-000059280000}"/>
    <cellStyle name="Input 2 2 11 36" xfId="32119" xr:uid="{00000000-0005-0000-0000-00005A280000}"/>
    <cellStyle name="Input 2 2 11 37" xfId="32460" xr:uid="{00000000-0005-0000-0000-00005B280000}"/>
    <cellStyle name="Input 2 2 11 38" xfId="32801" xr:uid="{00000000-0005-0000-0000-00005C280000}"/>
    <cellStyle name="Input 2 2 11 39" xfId="33417" xr:uid="{00000000-0005-0000-0000-00005D280000}"/>
    <cellStyle name="Input 2 2 11 4" xfId="7000" xr:uid="{00000000-0005-0000-0000-00005E280000}"/>
    <cellStyle name="Input 2 2 11 4 2" xfId="20115" xr:uid="{00000000-0005-0000-0000-00005F280000}"/>
    <cellStyle name="Input 2 2 11 40" xfId="33711" xr:uid="{00000000-0005-0000-0000-000060280000}"/>
    <cellStyle name="Input 2 2 11 41" xfId="33983" xr:uid="{00000000-0005-0000-0000-000061280000}"/>
    <cellStyle name="Input 2 2 11 42" xfId="34504" xr:uid="{00000000-0005-0000-0000-000062280000}"/>
    <cellStyle name="Input 2 2 11 43" xfId="34850" xr:uid="{00000000-0005-0000-0000-000063280000}"/>
    <cellStyle name="Input 2 2 11 44" xfId="35196" xr:uid="{00000000-0005-0000-0000-000064280000}"/>
    <cellStyle name="Input 2 2 11 45" xfId="35543" xr:uid="{00000000-0005-0000-0000-000065280000}"/>
    <cellStyle name="Input 2 2 11 46" xfId="35890" xr:uid="{00000000-0005-0000-0000-000066280000}"/>
    <cellStyle name="Input 2 2 11 47" xfId="36236" xr:uid="{00000000-0005-0000-0000-000067280000}"/>
    <cellStyle name="Input 2 2 11 48" xfId="36582" xr:uid="{00000000-0005-0000-0000-000068280000}"/>
    <cellStyle name="Input 2 2 11 49" xfId="36928" xr:uid="{00000000-0005-0000-0000-000069280000}"/>
    <cellStyle name="Input 2 2 11 5" xfId="11249" xr:uid="{00000000-0005-0000-0000-00006A280000}"/>
    <cellStyle name="Input 2 2 11 5 2" xfId="20461" xr:uid="{00000000-0005-0000-0000-00006B280000}"/>
    <cellStyle name="Input 2 2 11 50" xfId="37274" xr:uid="{00000000-0005-0000-0000-00006C280000}"/>
    <cellStyle name="Input 2 2 11 51" xfId="37620" xr:uid="{00000000-0005-0000-0000-00006D280000}"/>
    <cellStyle name="Input 2 2 11 52" xfId="37895" xr:uid="{00000000-0005-0000-0000-00006E280000}"/>
    <cellStyle name="Input 2 2 11 53" xfId="38242" xr:uid="{00000000-0005-0000-0000-00006F280000}"/>
    <cellStyle name="Input 2 2 11 54" xfId="38588" xr:uid="{00000000-0005-0000-0000-000070280000}"/>
    <cellStyle name="Input 2 2 11 55" xfId="38934" xr:uid="{00000000-0005-0000-0000-000071280000}"/>
    <cellStyle name="Input 2 2 11 56" xfId="39280" xr:uid="{00000000-0005-0000-0000-000072280000}"/>
    <cellStyle name="Input 2 2 11 57" xfId="38062" xr:uid="{00000000-0005-0000-0000-000073280000}"/>
    <cellStyle name="Input 2 2 11 58" xfId="39690" xr:uid="{00000000-0005-0000-0000-000074280000}"/>
    <cellStyle name="Input 2 2 11 59" xfId="40108" xr:uid="{00000000-0005-0000-0000-000075280000}"/>
    <cellStyle name="Input 2 2 11 6" xfId="15498" xr:uid="{00000000-0005-0000-0000-000076280000}"/>
    <cellStyle name="Input 2 2 11 6 2" xfId="20761" xr:uid="{00000000-0005-0000-0000-000077280000}"/>
    <cellStyle name="Input 2 2 11 60" xfId="40449" xr:uid="{00000000-0005-0000-0000-000078280000}"/>
    <cellStyle name="Input 2 2 11 61" xfId="40956" xr:uid="{00000000-0005-0000-0000-000079280000}"/>
    <cellStyle name="Input 2 2 11 62" xfId="41200" xr:uid="{00000000-0005-0000-0000-00007A280000}"/>
    <cellStyle name="Input 2 2 11 63" xfId="40678" xr:uid="{00000000-0005-0000-0000-00007B280000}"/>
    <cellStyle name="Input 2 2 11 64" xfId="42016" xr:uid="{00000000-0005-0000-0000-00007C280000}"/>
    <cellStyle name="Input 2 2 11 65" xfId="42362" xr:uid="{00000000-0005-0000-0000-00007D280000}"/>
    <cellStyle name="Input 2 2 11 66" xfId="42627" xr:uid="{00000000-0005-0000-0000-00007E280000}"/>
    <cellStyle name="Input 2 2 11 67" xfId="42943" xr:uid="{00000000-0005-0000-0000-00007F280000}"/>
    <cellStyle name="Input 2 2 11 68" xfId="43284" xr:uid="{00000000-0005-0000-0000-000080280000}"/>
    <cellStyle name="Input 2 2 11 69" xfId="43625" xr:uid="{00000000-0005-0000-0000-000081280000}"/>
    <cellStyle name="Input 2 2 11 7" xfId="21154" xr:uid="{00000000-0005-0000-0000-000082280000}"/>
    <cellStyle name="Input 2 2 11 70" xfId="44156" xr:uid="{00000000-0005-0000-0000-000083280000}"/>
    <cellStyle name="Input 2 2 11 71" xfId="43915" xr:uid="{00000000-0005-0000-0000-000084280000}"/>
    <cellStyle name="Input 2 2 11 72" xfId="44824" xr:uid="{00000000-0005-0000-0000-000085280000}"/>
    <cellStyle name="Input 2 2 11 73" xfId="45104" xr:uid="{00000000-0005-0000-0000-000086280000}"/>
    <cellStyle name="Input 2 2 11 74" xfId="45747" xr:uid="{00000000-0005-0000-0000-000087280000}"/>
    <cellStyle name="Input 2 2 11 75" xfId="46203" xr:uid="{00000000-0005-0000-0000-000088280000}"/>
    <cellStyle name="Input 2 2 11 76" xfId="46681" xr:uid="{00000000-0005-0000-0000-000089280000}"/>
    <cellStyle name="Input 2 2 11 77" xfId="47026" xr:uid="{00000000-0005-0000-0000-00008A280000}"/>
    <cellStyle name="Input 2 2 11 78" xfId="47371" xr:uid="{00000000-0005-0000-0000-00008B280000}"/>
    <cellStyle name="Input 2 2 11 79" xfId="47795" xr:uid="{00000000-0005-0000-0000-00008C280000}"/>
    <cellStyle name="Input 2 2 11 8" xfId="20851" xr:uid="{00000000-0005-0000-0000-00008D280000}"/>
    <cellStyle name="Input 2 2 11 80" xfId="48132" xr:uid="{00000000-0005-0000-0000-00008E280000}"/>
    <cellStyle name="Input 2 2 11 81" xfId="48283" xr:uid="{00000000-0005-0000-0000-00008F280000}"/>
    <cellStyle name="Input 2 2 11 82" xfId="48985" xr:uid="{00000000-0005-0000-0000-000090280000}"/>
    <cellStyle name="Input 2 2 11 83" xfId="49308" xr:uid="{00000000-0005-0000-0000-000091280000}"/>
    <cellStyle name="Input 2 2 11 84" xfId="48538" xr:uid="{00000000-0005-0000-0000-000092280000}"/>
    <cellStyle name="Input 2 2 11 85" xfId="19020" xr:uid="{00000000-0005-0000-0000-000093280000}"/>
    <cellStyle name="Input 2 2 11 86" xfId="54793" xr:uid="{00000000-0005-0000-0000-000094280000}"/>
    <cellStyle name="Input 2 2 11 9" xfId="21607" xr:uid="{00000000-0005-0000-0000-000095280000}"/>
    <cellStyle name="Input 2 2 110" xfId="31382" xr:uid="{00000000-0005-0000-0000-000096280000}"/>
    <cellStyle name="Input 2 2 111" xfId="31239" xr:uid="{00000000-0005-0000-0000-000097280000}"/>
    <cellStyle name="Input 2 2 112" xfId="32286" xr:uid="{00000000-0005-0000-0000-000098280000}"/>
    <cellStyle name="Input 2 2 113" xfId="32627" xr:uid="{00000000-0005-0000-0000-000099280000}"/>
    <cellStyle name="Input 2 2 114" xfId="33429" xr:uid="{00000000-0005-0000-0000-00009A280000}"/>
    <cellStyle name="Input 2 2 115" xfId="33536" xr:uid="{00000000-0005-0000-0000-00009B280000}"/>
    <cellStyle name="Input 2 2 116" xfId="34316" xr:uid="{00000000-0005-0000-0000-00009C280000}"/>
    <cellStyle name="Input 2 2 117" xfId="34329" xr:uid="{00000000-0005-0000-0000-00009D280000}"/>
    <cellStyle name="Input 2 2 118" xfId="34675" xr:uid="{00000000-0005-0000-0000-00009E280000}"/>
    <cellStyle name="Input 2 2 119" xfId="35021" xr:uid="{00000000-0005-0000-0000-00009F280000}"/>
    <cellStyle name="Input 2 2 12" xfId="460" xr:uid="{00000000-0005-0000-0000-0000A0280000}"/>
    <cellStyle name="Input 2 2 12 10" xfId="22343" xr:uid="{00000000-0005-0000-0000-0000A1280000}"/>
    <cellStyle name="Input 2 2 12 11" xfId="22689" xr:uid="{00000000-0005-0000-0000-0000A2280000}"/>
    <cellStyle name="Input 2 2 12 12" xfId="23035" xr:uid="{00000000-0005-0000-0000-0000A3280000}"/>
    <cellStyle name="Input 2 2 12 13" xfId="23382" xr:uid="{00000000-0005-0000-0000-0000A4280000}"/>
    <cellStyle name="Input 2 2 12 14" xfId="23657" xr:uid="{00000000-0005-0000-0000-0000A5280000}"/>
    <cellStyle name="Input 2 2 12 15" xfId="24003" xr:uid="{00000000-0005-0000-0000-0000A6280000}"/>
    <cellStyle name="Input 2 2 12 16" xfId="24353" xr:uid="{00000000-0005-0000-0000-0000A7280000}"/>
    <cellStyle name="Input 2 2 12 17" xfId="24699" xr:uid="{00000000-0005-0000-0000-0000A8280000}"/>
    <cellStyle name="Input 2 2 12 18" xfId="24974" xr:uid="{00000000-0005-0000-0000-0000A9280000}"/>
    <cellStyle name="Input 2 2 12 19" xfId="25275" xr:uid="{00000000-0005-0000-0000-0000AA280000}"/>
    <cellStyle name="Input 2 2 12 2" xfId="461" xr:uid="{00000000-0005-0000-0000-0000AB280000}"/>
    <cellStyle name="Input 2 2 12 2 2" xfId="30046" xr:uid="{00000000-0005-0000-0000-0000AC280000}"/>
    <cellStyle name="Input 2 2 12 2 3" xfId="19380" xr:uid="{00000000-0005-0000-0000-0000AD280000}"/>
    <cellStyle name="Input 2 2 12 20" xfId="25660" xr:uid="{00000000-0005-0000-0000-0000AE280000}"/>
    <cellStyle name="Input 2 2 12 21" xfId="26006" xr:uid="{00000000-0005-0000-0000-0000AF280000}"/>
    <cellStyle name="Input 2 2 12 22" xfId="26352" xr:uid="{00000000-0005-0000-0000-0000B0280000}"/>
    <cellStyle name="Input 2 2 12 23" xfId="26697" xr:uid="{00000000-0005-0000-0000-0000B1280000}"/>
    <cellStyle name="Input 2 2 12 24" xfId="26897" xr:uid="{00000000-0005-0000-0000-0000B2280000}"/>
    <cellStyle name="Input 2 2 12 25" xfId="27102" xr:uid="{00000000-0005-0000-0000-0000B3280000}"/>
    <cellStyle name="Input 2 2 12 26" xfId="27405" xr:uid="{00000000-0005-0000-0000-0000B4280000}"/>
    <cellStyle name="Input 2 2 12 27" xfId="27748" xr:uid="{00000000-0005-0000-0000-0000B5280000}"/>
    <cellStyle name="Input 2 2 12 28" xfId="28089" xr:uid="{00000000-0005-0000-0000-0000B6280000}"/>
    <cellStyle name="Input 2 2 12 29" xfId="28430" xr:uid="{00000000-0005-0000-0000-0000B7280000}"/>
    <cellStyle name="Input 2 2 12 3" xfId="1988" xr:uid="{00000000-0005-0000-0000-0000B8280000}"/>
    <cellStyle name="Input 2 2 12 3 2" xfId="18886" xr:uid="{00000000-0005-0000-0000-0000B9280000}"/>
    <cellStyle name="Input 2 2 12 30" xfId="28771" xr:uid="{00000000-0005-0000-0000-0000BA280000}"/>
    <cellStyle name="Input 2 2 12 31" xfId="29112" xr:uid="{00000000-0005-0000-0000-0000BB280000}"/>
    <cellStyle name="Input 2 2 12 32" xfId="29439" xr:uid="{00000000-0005-0000-0000-0000BC280000}"/>
    <cellStyle name="Input 2 2 12 33" xfId="31313" xr:uid="{00000000-0005-0000-0000-0000BD280000}"/>
    <cellStyle name="Input 2 2 12 34" xfId="31610" xr:uid="{00000000-0005-0000-0000-0000BE280000}"/>
    <cellStyle name="Input 2 2 12 35" xfId="31950" xr:uid="{00000000-0005-0000-0000-0000BF280000}"/>
    <cellStyle name="Input 2 2 12 36" xfId="32172" xr:uid="{00000000-0005-0000-0000-0000C0280000}"/>
    <cellStyle name="Input 2 2 12 37" xfId="32513" xr:uid="{00000000-0005-0000-0000-0000C1280000}"/>
    <cellStyle name="Input 2 2 12 38" xfId="32854" xr:uid="{00000000-0005-0000-0000-0000C2280000}"/>
    <cellStyle name="Input 2 2 12 39" xfId="33360" xr:uid="{00000000-0005-0000-0000-0000C3280000}"/>
    <cellStyle name="Input 2 2 12 4" xfId="6240" xr:uid="{00000000-0005-0000-0000-0000C4280000}"/>
    <cellStyle name="Input 2 2 12 4 2" xfId="20168" xr:uid="{00000000-0005-0000-0000-0000C5280000}"/>
    <cellStyle name="Input 2 2 12 40" xfId="33764" xr:uid="{00000000-0005-0000-0000-0000C6280000}"/>
    <cellStyle name="Input 2 2 12 41" xfId="33181" xr:uid="{00000000-0005-0000-0000-0000C7280000}"/>
    <cellStyle name="Input 2 2 12 42" xfId="34557" xr:uid="{00000000-0005-0000-0000-0000C8280000}"/>
    <cellStyle name="Input 2 2 12 43" xfId="34903" xr:uid="{00000000-0005-0000-0000-0000C9280000}"/>
    <cellStyle name="Input 2 2 12 44" xfId="35249" xr:uid="{00000000-0005-0000-0000-0000CA280000}"/>
    <cellStyle name="Input 2 2 12 45" xfId="35596" xr:uid="{00000000-0005-0000-0000-0000CB280000}"/>
    <cellStyle name="Input 2 2 12 46" xfId="35943" xr:uid="{00000000-0005-0000-0000-0000CC280000}"/>
    <cellStyle name="Input 2 2 12 47" xfId="36289" xr:uid="{00000000-0005-0000-0000-0000CD280000}"/>
    <cellStyle name="Input 2 2 12 48" xfId="36635" xr:uid="{00000000-0005-0000-0000-0000CE280000}"/>
    <cellStyle name="Input 2 2 12 49" xfId="36981" xr:uid="{00000000-0005-0000-0000-0000CF280000}"/>
    <cellStyle name="Input 2 2 12 5" xfId="10489" xr:uid="{00000000-0005-0000-0000-0000D0280000}"/>
    <cellStyle name="Input 2 2 12 5 2" xfId="20514" xr:uid="{00000000-0005-0000-0000-0000D1280000}"/>
    <cellStyle name="Input 2 2 12 50" xfId="37327" xr:uid="{00000000-0005-0000-0000-0000D2280000}"/>
    <cellStyle name="Input 2 2 12 51" xfId="37673" xr:uid="{00000000-0005-0000-0000-0000D3280000}"/>
    <cellStyle name="Input 2 2 12 52" xfId="37948" xr:uid="{00000000-0005-0000-0000-0000D4280000}"/>
    <cellStyle name="Input 2 2 12 53" xfId="38295" xr:uid="{00000000-0005-0000-0000-0000D5280000}"/>
    <cellStyle name="Input 2 2 12 54" xfId="38641" xr:uid="{00000000-0005-0000-0000-0000D6280000}"/>
    <cellStyle name="Input 2 2 12 55" xfId="38987" xr:uid="{00000000-0005-0000-0000-0000D7280000}"/>
    <cellStyle name="Input 2 2 12 56" xfId="39333" xr:uid="{00000000-0005-0000-0000-0000D8280000}"/>
    <cellStyle name="Input 2 2 12 57" xfId="39637" xr:uid="{00000000-0005-0000-0000-0000D9280000}"/>
    <cellStyle name="Input 2 2 12 58" xfId="39863" xr:uid="{00000000-0005-0000-0000-0000DA280000}"/>
    <cellStyle name="Input 2 2 12 59" xfId="40161" xr:uid="{00000000-0005-0000-0000-0000DB280000}"/>
    <cellStyle name="Input 2 2 12 6" xfId="14739" xr:uid="{00000000-0005-0000-0000-0000DC280000}"/>
    <cellStyle name="Input 2 2 12 6 2" xfId="20849" xr:uid="{00000000-0005-0000-0000-0000DD280000}"/>
    <cellStyle name="Input 2 2 12 60" xfId="40502" xr:uid="{00000000-0005-0000-0000-0000DE280000}"/>
    <cellStyle name="Input 2 2 12 61" xfId="40896" xr:uid="{00000000-0005-0000-0000-0000DF280000}"/>
    <cellStyle name="Input 2 2 12 62" xfId="41287" xr:uid="{00000000-0005-0000-0000-0000E0280000}"/>
    <cellStyle name="Input 2 2 12 63" xfId="40828" xr:uid="{00000000-0005-0000-0000-0000E1280000}"/>
    <cellStyle name="Input 2 2 12 64" xfId="42069" xr:uid="{00000000-0005-0000-0000-0000E2280000}"/>
    <cellStyle name="Input 2 2 12 65" xfId="42415" xr:uid="{00000000-0005-0000-0000-0000E3280000}"/>
    <cellStyle name="Input 2 2 12 66" xfId="41583" xr:uid="{00000000-0005-0000-0000-0000E4280000}"/>
    <cellStyle name="Input 2 2 12 67" xfId="42996" xr:uid="{00000000-0005-0000-0000-0000E5280000}"/>
    <cellStyle name="Input 2 2 12 68" xfId="43337" xr:uid="{00000000-0005-0000-0000-0000E6280000}"/>
    <cellStyle name="Input 2 2 12 69" xfId="43678" xr:uid="{00000000-0005-0000-0000-0000E7280000}"/>
    <cellStyle name="Input 2 2 12 7" xfId="21207" xr:uid="{00000000-0005-0000-0000-0000E8280000}"/>
    <cellStyle name="Input 2 2 12 70" xfId="44209" xr:uid="{00000000-0005-0000-0000-0000E9280000}"/>
    <cellStyle name="Input 2 2 12 71" xfId="44303" xr:uid="{00000000-0005-0000-0000-0000EA280000}"/>
    <cellStyle name="Input 2 2 12 72" xfId="44877" xr:uid="{00000000-0005-0000-0000-0000EB280000}"/>
    <cellStyle name="Input 2 2 12 73" xfId="45297" xr:uid="{00000000-0005-0000-0000-0000EC280000}"/>
    <cellStyle name="Input 2 2 12 74" xfId="45698" xr:uid="{00000000-0005-0000-0000-0000ED280000}"/>
    <cellStyle name="Input 2 2 12 75" xfId="46256" xr:uid="{00000000-0005-0000-0000-0000EE280000}"/>
    <cellStyle name="Input 2 2 12 76" xfId="46734" xr:uid="{00000000-0005-0000-0000-0000EF280000}"/>
    <cellStyle name="Input 2 2 12 77" xfId="47079" xr:uid="{00000000-0005-0000-0000-0000F0280000}"/>
    <cellStyle name="Input 2 2 12 78" xfId="47424" xr:uid="{00000000-0005-0000-0000-0000F1280000}"/>
    <cellStyle name="Input 2 2 12 79" xfId="47848" xr:uid="{00000000-0005-0000-0000-0000F2280000}"/>
    <cellStyle name="Input 2 2 12 8" xfId="21511" xr:uid="{00000000-0005-0000-0000-0000F3280000}"/>
    <cellStyle name="Input 2 2 12 80" xfId="48185" xr:uid="{00000000-0005-0000-0000-0000F4280000}"/>
    <cellStyle name="Input 2 2 12 81" xfId="48505" xr:uid="{00000000-0005-0000-0000-0000F5280000}"/>
    <cellStyle name="Input 2 2 12 82" xfId="49038" xr:uid="{00000000-0005-0000-0000-0000F6280000}"/>
    <cellStyle name="Input 2 2 12 83" xfId="48687" xr:uid="{00000000-0005-0000-0000-0000F7280000}"/>
    <cellStyle name="Input 2 2 12 84" xfId="49775" xr:uid="{00000000-0005-0000-0000-0000F8280000}"/>
    <cellStyle name="Input 2 2 12 85" xfId="19025" xr:uid="{00000000-0005-0000-0000-0000F9280000}"/>
    <cellStyle name="Input 2 2 12 86" xfId="54948" xr:uid="{00000000-0005-0000-0000-0000FA280000}"/>
    <cellStyle name="Input 2 2 12 9" xfId="18773" xr:uid="{00000000-0005-0000-0000-0000FB280000}"/>
    <cellStyle name="Input 2 2 120" xfId="35368" xr:uid="{00000000-0005-0000-0000-0000FC280000}"/>
    <cellStyle name="Input 2 2 121" xfId="35715" xr:uid="{00000000-0005-0000-0000-0000FD280000}"/>
    <cellStyle name="Input 2 2 122" xfId="36061" xr:uid="{00000000-0005-0000-0000-0000FE280000}"/>
    <cellStyle name="Input 2 2 123" xfId="36407" xr:uid="{00000000-0005-0000-0000-0000FF280000}"/>
    <cellStyle name="Input 2 2 124" xfId="36753" xr:uid="{00000000-0005-0000-0000-000000290000}"/>
    <cellStyle name="Input 2 2 125" xfId="37099" xr:uid="{00000000-0005-0000-0000-000001290000}"/>
    <cellStyle name="Input 2 2 126" xfId="33098" xr:uid="{00000000-0005-0000-0000-000002290000}"/>
    <cellStyle name="Input 2 2 127" xfId="38067" xr:uid="{00000000-0005-0000-0000-000003290000}"/>
    <cellStyle name="Input 2 2 128" xfId="38413" xr:uid="{00000000-0005-0000-0000-000004290000}"/>
    <cellStyle name="Input 2 2 129" xfId="38759" xr:uid="{00000000-0005-0000-0000-000005290000}"/>
    <cellStyle name="Input 2 2 13" xfId="462" xr:uid="{00000000-0005-0000-0000-000006290000}"/>
    <cellStyle name="Input 2 2 13 10" xfId="22056" xr:uid="{00000000-0005-0000-0000-000007290000}"/>
    <cellStyle name="Input 2 2 13 11" xfId="22402" xr:uid="{00000000-0005-0000-0000-000008290000}"/>
    <cellStyle name="Input 2 2 13 12" xfId="22748" xr:uid="{00000000-0005-0000-0000-000009290000}"/>
    <cellStyle name="Input 2 2 13 13" xfId="23094" xr:uid="{00000000-0005-0000-0000-00000A290000}"/>
    <cellStyle name="Input 2 2 13 14" xfId="23716" xr:uid="{00000000-0005-0000-0000-00000B290000}"/>
    <cellStyle name="Input 2 2 13 15" xfId="24062" xr:uid="{00000000-0005-0000-0000-00000C290000}"/>
    <cellStyle name="Input 2 2 13 16" xfId="24412" xr:uid="{00000000-0005-0000-0000-00000D290000}"/>
    <cellStyle name="Input 2 2 13 17" xfId="25033" xr:uid="{00000000-0005-0000-0000-00000E290000}"/>
    <cellStyle name="Input 2 2 13 18" xfId="21573" xr:uid="{00000000-0005-0000-0000-00000F290000}"/>
    <cellStyle name="Input 2 2 13 19" xfId="25719" xr:uid="{00000000-0005-0000-0000-000010290000}"/>
    <cellStyle name="Input 2 2 13 2" xfId="463" xr:uid="{00000000-0005-0000-0000-000011290000}"/>
    <cellStyle name="Input 2 2 13 2 2" xfId="30051" xr:uid="{00000000-0005-0000-0000-000012290000}"/>
    <cellStyle name="Input 2 2 13 2 3" xfId="19439" xr:uid="{00000000-0005-0000-0000-000013290000}"/>
    <cellStyle name="Input 2 2 13 20" xfId="26065" xr:uid="{00000000-0005-0000-0000-000014290000}"/>
    <cellStyle name="Input 2 2 13 21" xfId="26411" xr:uid="{00000000-0005-0000-0000-000015290000}"/>
    <cellStyle name="Input 2 2 13 22" xfId="26754" xr:uid="{00000000-0005-0000-0000-000016290000}"/>
    <cellStyle name="Input 2 2 13 23" xfId="26956" xr:uid="{00000000-0005-0000-0000-000017290000}"/>
    <cellStyle name="Input 2 2 13 24" xfId="26481" xr:uid="{00000000-0005-0000-0000-000018290000}"/>
    <cellStyle name="Input 2 2 13 25" xfId="27464" xr:uid="{00000000-0005-0000-0000-000019290000}"/>
    <cellStyle name="Input 2 2 13 26" xfId="27807" xr:uid="{00000000-0005-0000-0000-00001A290000}"/>
    <cellStyle name="Input 2 2 13 27" xfId="28148" xr:uid="{00000000-0005-0000-0000-00001B290000}"/>
    <cellStyle name="Input 2 2 13 28" xfId="28489" xr:uid="{00000000-0005-0000-0000-00001C290000}"/>
    <cellStyle name="Input 2 2 13 29" xfId="28830" xr:uid="{00000000-0005-0000-0000-00001D290000}"/>
    <cellStyle name="Input 2 2 13 3" xfId="4128" xr:uid="{00000000-0005-0000-0000-00001E290000}"/>
    <cellStyle name="Input 2 2 13 3 2" xfId="19785" xr:uid="{00000000-0005-0000-0000-00001F290000}"/>
    <cellStyle name="Input 2 2 13 30" xfId="29171" xr:uid="{00000000-0005-0000-0000-000020290000}"/>
    <cellStyle name="Input 2 2 13 31" xfId="29619" xr:uid="{00000000-0005-0000-0000-000021290000}"/>
    <cellStyle name="Input 2 2 13 32" xfId="31234" xr:uid="{00000000-0005-0000-0000-000022290000}"/>
    <cellStyle name="Input 2 2 13 33" xfId="31669" xr:uid="{00000000-0005-0000-0000-000023290000}"/>
    <cellStyle name="Input 2 2 13 34" xfId="32231" xr:uid="{00000000-0005-0000-0000-000024290000}"/>
    <cellStyle name="Input 2 2 13 35" xfId="32572" xr:uid="{00000000-0005-0000-0000-000025290000}"/>
    <cellStyle name="Input 2 2 13 36" xfId="32913" xr:uid="{00000000-0005-0000-0000-000026290000}"/>
    <cellStyle name="Input 2 2 13 37" xfId="33406" xr:uid="{00000000-0005-0000-0000-000027290000}"/>
    <cellStyle name="Input 2 2 13 38" xfId="33823" xr:uid="{00000000-0005-0000-0000-000028290000}"/>
    <cellStyle name="Input 2 2 13 39" xfId="34014" xr:uid="{00000000-0005-0000-0000-000029290000}"/>
    <cellStyle name="Input 2 2 13 4" xfId="8380" xr:uid="{00000000-0005-0000-0000-00002A290000}"/>
    <cellStyle name="Input 2 2 13 4 2" xfId="19881" xr:uid="{00000000-0005-0000-0000-00002B290000}"/>
    <cellStyle name="Input 2 2 13 40" xfId="34616" xr:uid="{00000000-0005-0000-0000-00002C290000}"/>
    <cellStyle name="Input 2 2 13 41" xfId="34962" xr:uid="{00000000-0005-0000-0000-00002D290000}"/>
    <cellStyle name="Input 2 2 13 42" xfId="35308" xr:uid="{00000000-0005-0000-0000-00002E290000}"/>
    <cellStyle name="Input 2 2 13 43" xfId="35655" xr:uid="{00000000-0005-0000-0000-00002F290000}"/>
    <cellStyle name="Input 2 2 13 44" xfId="36002" xr:uid="{00000000-0005-0000-0000-000030290000}"/>
    <cellStyle name="Input 2 2 13 45" xfId="36348" xr:uid="{00000000-0005-0000-0000-000031290000}"/>
    <cellStyle name="Input 2 2 13 46" xfId="36694" xr:uid="{00000000-0005-0000-0000-000032290000}"/>
    <cellStyle name="Input 2 2 13 47" xfId="37040" xr:uid="{00000000-0005-0000-0000-000033290000}"/>
    <cellStyle name="Input 2 2 13 48" xfId="37386" xr:uid="{00000000-0005-0000-0000-000034290000}"/>
    <cellStyle name="Input 2 2 13 49" xfId="38007" xr:uid="{00000000-0005-0000-0000-000035290000}"/>
    <cellStyle name="Input 2 2 13 5" xfId="12629" xr:uid="{00000000-0005-0000-0000-000036290000}"/>
    <cellStyle name="Input 2 2 13 5 2" xfId="20227" xr:uid="{00000000-0005-0000-0000-000037290000}"/>
    <cellStyle name="Input 2 2 13 50" xfId="38354" xr:uid="{00000000-0005-0000-0000-000038290000}"/>
    <cellStyle name="Input 2 2 13 51" xfId="38700" xr:uid="{00000000-0005-0000-0000-000039290000}"/>
    <cellStyle name="Input 2 2 13 52" xfId="39046" xr:uid="{00000000-0005-0000-0000-00003A290000}"/>
    <cellStyle name="Input 2 2 13 53" xfId="39392" xr:uid="{00000000-0005-0000-0000-00003B290000}"/>
    <cellStyle name="Input 2 2 13 54" xfId="33130" xr:uid="{00000000-0005-0000-0000-00003C290000}"/>
    <cellStyle name="Input 2 2 13 55" xfId="39771" xr:uid="{00000000-0005-0000-0000-00003D290000}"/>
    <cellStyle name="Input 2 2 13 56" xfId="40220" xr:uid="{00000000-0005-0000-0000-00003E290000}"/>
    <cellStyle name="Input 2 2 13 57" xfId="40561" xr:uid="{00000000-0005-0000-0000-00003F290000}"/>
    <cellStyle name="Input 2 2 13 58" xfId="41091" xr:uid="{00000000-0005-0000-0000-000040290000}"/>
    <cellStyle name="Input 2 2 13 59" xfId="41335" xr:uid="{00000000-0005-0000-0000-000041290000}"/>
    <cellStyle name="Input 2 2 13 6" xfId="16878" xr:uid="{00000000-0005-0000-0000-000042290000}"/>
    <cellStyle name="Input 2 2 13 6 2" xfId="20573" xr:uid="{00000000-0005-0000-0000-000043290000}"/>
    <cellStyle name="Input 2 2 13 60" xfId="41782" xr:uid="{00000000-0005-0000-0000-000044290000}"/>
    <cellStyle name="Input 2 2 13 61" xfId="42128" xr:uid="{00000000-0005-0000-0000-000045290000}"/>
    <cellStyle name="Input 2 2 13 62" xfId="42474" xr:uid="{00000000-0005-0000-0000-000046290000}"/>
    <cellStyle name="Input 2 2 13 63" xfId="42653" xr:uid="{00000000-0005-0000-0000-000047290000}"/>
    <cellStyle name="Input 2 2 13 64" xfId="42714" xr:uid="{00000000-0005-0000-0000-000048290000}"/>
    <cellStyle name="Input 2 2 13 65" xfId="43055" xr:uid="{00000000-0005-0000-0000-000049290000}"/>
    <cellStyle name="Input 2 2 13 66" xfId="43396" xr:uid="{00000000-0005-0000-0000-00004A290000}"/>
    <cellStyle name="Input 2 2 13 67" xfId="43737" xr:uid="{00000000-0005-0000-0000-00004B290000}"/>
    <cellStyle name="Input 2 2 13 68" xfId="44593" xr:uid="{00000000-0005-0000-0000-00004C290000}"/>
    <cellStyle name="Input 2 2 13 69" xfId="44936" xr:uid="{00000000-0005-0000-0000-00004D290000}"/>
    <cellStyle name="Input 2 2 13 7" xfId="20900" xr:uid="{00000000-0005-0000-0000-00004E290000}"/>
    <cellStyle name="Input 2 2 13 70" xfId="45357" xr:uid="{00000000-0005-0000-0000-00004F290000}"/>
    <cellStyle name="Input 2 2 13 71" xfId="45971" xr:uid="{00000000-0005-0000-0000-000050290000}"/>
    <cellStyle name="Input 2 2 13 72" xfId="46315" xr:uid="{00000000-0005-0000-0000-000051290000}"/>
    <cellStyle name="Input 2 2 13 73" xfId="46615" xr:uid="{00000000-0005-0000-0000-000052290000}"/>
    <cellStyle name="Input 2 2 13 74" xfId="46793" xr:uid="{00000000-0005-0000-0000-000053290000}"/>
    <cellStyle name="Input 2 2 13 75" xfId="47138" xr:uid="{00000000-0005-0000-0000-000054290000}"/>
    <cellStyle name="Input 2 2 13 76" xfId="47483" xr:uid="{00000000-0005-0000-0000-000055290000}"/>
    <cellStyle name="Input 2 2 13 77" xfId="47732" xr:uid="{00000000-0005-0000-0000-000056290000}"/>
    <cellStyle name="Input 2 2 13 78" xfId="47907" xr:uid="{00000000-0005-0000-0000-000057290000}"/>
    <cellStyle name="Input 2 2 13 79" xfId="48285" xr:uid="{00000000-0005-0000-0000-000058290000}"/>
    <cellStyle name="Input 2 2 13 8" xfId="21266" xr:uid="{00000000-0005-0000-0000-000059290000}"/>
    <cellStyle name="Input 2 2 13 80" xfId="49097" xr:uid="{00000000-0005-0000-0000-00005A290000}"/>
    <cellStyle name="Input 2 2 13 81" xfId="49641" xr:uid="{00000000-0005-0000-0000-00005B290000}"/>
    <cellStyle name="Input 2 2 13 82" xfId="49295" xr:uid="{00000000-0005-0000-0000-00005C290000}"/>
    <cellStyle name="Input 2 2 13 83" xfId="19084" xr:uid="{00000000-0005-0000-0000-00005D290000}"/>
    <cellStyle name="Input 2 2 13 84" xfId="53182" xr:uid="{00000000-0005-0000-0000-00005E290000}"/>
    <cellStyle name="Input 2 2 13 9" xfId="20969" xr:uid="{00000000-0005-0000-0000-00005F290000}"/>
    <cellStyle name="Input 2 2 130" xfId="39105" xr:uid="{00000000-0005-0000-0000-000060290000}"/>
    <cellStyle name="Input 2 2 131" xfId="39773" xr:uid="{00000000-0005-0000-0000-000061290000}"/>
    <cellStyle name="Input 2 2 132" xfId="39928" xr:uid="{00000000-0005-0000-0000-000062290000}"/>
    <cellStyle name="Input 2 2 133" xfId="39934" xr:uid="{00000000-0005-0000-0000-000063290000}"/>
    <cellStyle name="Input 2 2 134" xfId="40275" xr:uid="{00000000-0005-0000-0000-000064290000}"/>
    <cellStyle name="Input 2 2 135" xfId="40657" xr:uid="{00000000-0005-0000-0000-000065290000}"/>
    <cellStyle name="Input 2 2 136" xfId="40723" xr:uid="{00000000-0005-0000-0000-000066290000}"/>
    <cellStyle name="Input 2 2 137" xfId="41685" xr:uid="{00000000-0005-0000-0000-000067290000}"/>
    <cellStyle name="Input 2 2 138" xfId="41841" xr:uid="{00000000-0005-0000-0000-000068290000}"/>
    <cellStyle name="Input 2 2 139" xfId="42187" xr:uid="{00000000-0005-0000-0000-000069290000}"/>
    <cellStyle name="Input 2 2 14" xfId="464" xr:uid="{00000000-0005-0000-0000-00006A290000}"/>
    <cellStyle name="Input 2 2 14 10" xfId="22081" xr:uid="{00000000-0005-0000-0000-00006B290000}"/>
    <cellStyle name="Input 2 2 14 11" xfId="22427" xr:uid="{00000000-0005-0000-0000-00006C290000}"/>
    <cellStyle name="Input 2 2 14 12" xfId="22773" xr:uid="{00000000-0005-0000-0000-00006D290000}"/>
    <cellStyle name="Input 2 2 14 13" xfId="23119" xr:uid="{00000000-0005-0000-0000-00006E290000}"/>
    <cellStyle name="Input 2 2 14 14" xfId="23741" xr:uid="{00000000-0005-0000-0000-00006F290000}"/>
    <cellStyle name="Input 2 2 14 15" xfId="24087" xr:uid="{00000000-0005-0000-0000-000070290000}"/>
    <cellStyle name="Input 2 2 14 16" xfId="24437" xr:uid="{00000000-0005-0000-0000-000071290000}"/>
    <cellStyle name="Input 2 2 14 17" xfId="25058" xr:uid="{00000000-0005-0000-0000-000072290000}"/>
    <cellStyle name="Input 2 2 14 18" xfId="24470" xr:uid="{00000000-0005-0000-0000-000073290000}"/>
    <cellStyle name="Input 2 2 14 19" xfId="25744" xr:uid="{00000000-0005-0000-0000-000074290000}"/>
    <cellStyle name="Input 2 2 14 2" xfId="465" xr:uid="{00000000-0005-0000-0000-000075290000}"/>
    <cellStyle name="Input 2 2 14 2 2" xfId="30164" xr:uid="{00000000-0005-0000-0000-000076290000}"/>
    <cellStyle name="Input 2 2 14 2 3" xfId="19464" xr:uid="{00000000-0005-0000-0000-000077290000}"/>
    <cellStyle name="Input 2 2 14 20" xfId="26090" xr:uid="{00000000-0005-0000-0000-000078290000}"/>
    <cellStyle name="Input 2 2 14 21" xfId="26436" xr:uid="{00000000-0005-0000-0000-000079290000}"/>
    <cellStyle name="Input 2 2 14 22" xfId="26981" xr:uid="{00000000-0005-0000-0000-00007A290000}"/>
    <cellStyle name="Input 2 2 14 23" xfId="26495" xr:uid="{00000000-0005-0000-0000-00007B290000}"/>
    <cellStyle name="Input 2 2 14 24" xfId="27489" xr:uid="{00000000-0005-0000-0000-00007C290000}"/>
    <cellStyle name="Input 2 2 14 25" xfId="27832" xr:uid="{00000000-0005-0000-0000-00007D290000}"/>
    <cellStyle name="Input 2 2 14 26" xfId="28173" xr:uid="{00000000-0005-0000-0000-00007E290000}"/>
    <cellStyle name="Input 2 2 14 27" xfId="28514" xr:uid="{00000000-0005-0000-0000-00007F290000}"/>
    <cellStyle name="Input 2 2 14 28" xfId="28855" xr:uid="{00000000-0005-0000-0000-000080290000}"/>
    <cellStyle name="Input 2 2 14 29" xfId="29196" xr:uid="{00000000-0005-0000-0000-000081290000}"/>
    <cellStyle name="Input 2 2 14 3" xfId="4115" xr:uid="{00000000-0005-0000-0000-000082290000}"/>
    <cellStyle name="Input 2 2 14 3 2" xfId="19810" xr:uid="{00000000-0005-0000-0000-000083290000}"/>
    <cellStyle name="Input 2 2 14 30" xfId="29397" xr:uid="{00000000-0005-0000-0000-000084290000}"/>
    <cellStyle name="Input 2 2 14 31" xfId="31016" xr:uid="{00000000-0005-0000-0000-000085290000}"/>
    <cellStyle name="Input 2 2 14 32" xfId="31694" xr:uid="{00000000-0005-0000-0000-000086290000}"/>
    <cellStyle name="Input 2 2 14 33" xfId="32256" xr:uid="{00000000-0005-0000-0000-000087290000}"/>
    <cellStyle name="Input 2 2 14 34" xfId="32597" xr:uid="{00000000-0005-0000-0000-000088290000}"/>
    <cellStyle name="Input 2 2 14 35" xfId="32938" xr:uid="{00000000-0005-0000-0000-000089290000}"/>
    <cellStyle name="Input 2 2 14 36" xfId="33061" xr:uid="{00000000-0005-0000-0000-00008A290000}"/>
    <cellStyle name="Input 2 2 14 37" xfId="33848" xr:uid="{00000000-0005-0000-0000-00008B290000}"/>
    <cellStyle name="Input 2 2 14 38" xfId="33023" xr:uid="{00000000-0005-0000-0000-00008C290000}"/>
    <cellStyle name="Input 2 2 14 39" xfId="34641" xr:uid="{00000000-0005-0000-0000-00008D290000}"/>
    <cellStyle name="Input 2 2 14 4" xfId="8367" xr:uid="{00000000-0005-0000-0000-00008E290000}"/>
    <cellStyle name="Input 2 2 14 4 2" xfId="19906" xr:uid="{00000000-0005-0000-0000-00008F290000}"/>
    <cellStyle name="Input 2 2 14 40" xfId="34987" xr:uid="{00000000-0005-0000-0000-000090290000}"/>
    <cellStyle name="Input 2 2 14 41" xfId="35333" xr:uid="{00000000-0005-0000-0000-000091290000}"/>
    <cellStyle name="Input 2 2 14 42" xfId="35680" xr:uid="{00000000-0005-0000-0000-000092290000}"/>
    <cellStyle name="Input 2 2 14 43" xfId="36027" xr:uid="{00000000-0005-0000-0000-000093290000}"/>
    <cellStyle name="Input 2 2 14 44" xfId="36373" xr:uid="{00000000-0005-0000-0000-000094290000}"/>
    <cellStyle name="Input 2 2 14 45" xfId="36719" xr:uid="{00000000-0005-0000-0000-000095290000}"/>
    <cellStyle name="Input 2 2 14 46" xfId="37065" xr:uid="{00000000-0005-0000-0000-000096290000}"/>
    <cellStyle name="Input 2 2 14 47" xfId="37411" xr:uid="{00000000-0005-0000-0000-000097290000}"/>
    <cellStyle name="Input 2 2 14 48" xfId="38032" xr:uid="{00000000-0005-0000-0000-000098290000}"/>
    <cellStyle name="Input 2 2 14 49" xfId="38379" xr:uid="{00000000-0005-0000-0000-000099290000}"/>
    <cellStyle name="Input 2 2 14 5" xfId="12616" xr:uid="{00000000-0005-0000-0000-00009A290000}"/>
    <cellStyle name="Input 2 2 14 5 2" xfId="20252" xr:uid="{00000000-0005-0000-0000-00009B290000}"/>
    <cellStyle name="Input 2 2 14 50" xfId="38725" xr:uid="{00000000-0005-0000-0000-00009C290000}"/>
    <cellStyle name="Input 2 2 14 51" xfId="39071" xr:uid="{00000000-0005-0000-0000-00009D290000}"/>
    <cellStyle name="Input 2 2 14 52" xfId="39417" xr:uid="{00000000-0005-0000-0000-00009E290000}"/>
    <cellStyle name="Input 2 2 14 53" xfId="33397" xr:uid="{00000000-0005-0000-0000-00009F290000}"/>
    <cellStyle name="Input 2 2 14 54" xfId="39661" xr:uid="{00000000-0005-0000-0000-0000A0290000}"/>
    <cellStyle name="Input 2 2 14 55" xfId="40245" xr:uid="{00000000-0005-0000-0000-0000A1290000}"/>
    <cellStyle name="Input 2 2 14 56" xfId="40586" xr:uid="{00000000-0005-0000-0000-0000A2290000}"/>
    <cellStyle name="Input 2 2 14 57" xfId="40852" xr:uid="{00000000-0005-0000-0000-0000A3290000}"/>
    <cellStyle name="Input 2 2 14 58" xfId="40699" xr:uid="{00000000-0005-0000-0000-0000A4290000}"/>
    <cellStyle name="Input 2 2 14 59" xfId="41807" xr:uid="{00000000-0005-0000-0000-0000A5290000}"/>
    <cellStyle name="Input 2 2 14 6" xfId="16865" xr:uid="{00000000-0005-0000-0000-0000A6290000}"/>
    <cellStyle name="Input 2 2 14 6 2" xfId="20598" xr:uid="{00000000-0005-0000-0000-0000A7290000}"/>
    <cellStyle name="Input 2 2 14 60" xfId="42153" xr:uid="{00000000-0005-0000-0000-0000A8290000}"/>
    <cellStyle name="Input 2 2 14 61" xfId="42499" xr:uid="{00000000-0005-0000-0000-0000A9290000}"/>
    <cellStyle name="Input 2 2 14 62" xfId="42678" xr:uid="{00000000-0005-0000-0000-0000AA290000}"/>
    <cellStyle name="Input 2 2 14 63" xfId="42739" xr:uid="{00000000-0005-0000-0000-0000AB290000}"/>
    <cellStyle name="Input 2 2 14 64" xfId="43080" xr:uid="{00000000-0005-0000-0000-0000AC290000}"/>
    <cellStyle name="Input 2 2 14 65" xfId="43421" xr:uid="{00000000-0005-0000-0000-0000AD290000}"/>
    <cellStyle name="Input 2 2 14 66" xfId="43762" xr:uid="{00000000-0005-0000-0000-0000AE290000}"/>
    <cellStyle name="Input 2 2 14 67" xfId="44618" xr:uid="{00000000-0005-0000-0000-0000AF290000}"/>
    <cellStyle name="Input 2 2 14 68" xfId="44961" xr:uid="{00000000-0005-0000-0000-0000B0290000}"/>
    <cellStyle name="Input 2 2 14 69" xfId="45382" xr:uid="{00000000-0005-0000-0000-0000B1290000}"/>
    <cellStyle name="Input 2 2 14 7" xfId="20654" xr:uid="{00000000-0005-0000-0000-0000B2290000}"/>
    <cellStyle name="Input 2 2 14 70" xfId="45996" xr:uid="{00000000-0005-0000-0000-0000B3290000}"/>
    <cellStyle name="Input 2 2 14 71" xfId="46340" xr:uid="{00000000-0005-0000-0000-0000B4290000}"/>
    <cellStyle name="Input 2 2 14 72" xfId="46637" xr:uid="{00000000-0005-0000-0000-0000B5290000}"/>
    <cellStyle name="Input 2 2 14 73" xfId="46818" xr:uid="{00000000-0005-0000-0000-0000B6290000}"/>
    <cellStyle name="Input 2 2 14 74" xfId="47163" xr:uid="{00000000-0005-0000-0000-0000B7290000}"/>
    <cellStyle name="Input 2 2 14 75" xfId="47508" xr:uid="{00000000-0005-0000-0000-0000B8290000}"/>
    <cellStyle name="Input 2 2 14 76" xfId="47752" xr:uid="{00000000-0005-0000-0000-0000B9290000}"/>
    <cellStyle name="Input 2 2 14 77" xfId="47932" xr:uid="{00000000-0005-0000-0000-0000BA290000}"/>
    <cellStyle name="Input 2 2 14 78" xfId="48456" xr:uid="{00000000-0005-0000-0000-0000BB290000}"/>
    <cellStyle name="Input 2 2 14 79" xfId="49122" xr:uid="{00000000-0005-0000-0000-0000BC290000}"/>
    <cellStyle name="Input 2 2 14 8" xfId="21291" xr:uid="{00000000-0005-0000-0000-0000BD290000}"/>
    <cellStyle name="Input 2 2 14 80" xfId="49666" xr:uid="{00000000-0005-0000-0000-0000BE290000}"/>
    <cellStyle name="Input 2 2 14 81" xfId="48452" xr:uid="{00000000-0005-0000-0000-0000BF290000}"/>
    <cellStyle name="Input 2 2 14 82" xfId="19109" xr:uid="{00000000-0005-0000-0000-0000C0290000}"/>
    <cellStyle name="Input 2 2 14 83" xfId="53447" xr:uid="{00000000-0005-0000-0000-0000C1290000}"/>
    <cellStyle name="Input 2 2 14 9" xfId="18922" xr:uid="{00000000-0005-0000-0000-0000C2290000}"/>
    <cellStyle name="Input 2 2 140" xfId="40858" xr:uid="{00000000-0005-0000-0000-0000C3290000}"/>
    <cellStyle name="Input 2 2 141" xfId="42769" xr:uid="{00000000-0005-0000-0000-0000C4290000}"/>
    <cellStyle name="Input 2 2 142" xfId="43110" xr:uid="{00000000-0005-0000-0000-0000C5290000}"/>
    <cellStyle name="Input 2 2 143" xfId="43451" xr:uid="{00000000-0005-0000-0000-0000C6290000}"/>
    <cellStyle name="Input 2 2 144" xfId="44501" xr:uid="{00000000-0005-0000-0000-0000C7290000}"/>
    <cellStyle name="Input 2 2 145" xfId="44650" xr:uid="{00000000-0005-0000-0000-0000C8290000}"/>
    <cellStyle name="Input 2 2 146" xfId="45201" xr:uid="{00000000-0005-0000-0000-0000C9290000}"/>
    <cellStyle name="Input 2 2 147" xfId="45461" xr:uid="{00000000-0005-0000-0000-0000CA290000}"/>
    <cellStyle name="Input 2 2 148" xfId="46028" xr:uid="{00000000-0005-0000-0000-0000CB290000}"/>
    <cellStyle name="Input 2 2 149" xfId="45542" xr:uid="{00000000-0005-0000-0000-0000CC290000}"/>
    <cellStyle name="Input 2 2 15" xfId="466" xr:uid="{00000000-0005-0000-0000-0000CD290000}"/>
    <cellStyle name="Input 2 2 15 10" xfId="22086" xr:uid="{00000000-0005-0000-0000-0000CE290000}"/>
    <cellStyle name="Input 2 2 15 11" xfId="22432" xr:uid="{00000000-0005-0000-0000-0000CF290000}"/>
    <cellStyle name="Input 2 2 15 12" xfId="22778" xr:uid="{00000000-0005-0000-0000-0000D0290000}"/>
    <cellStyle name="Input 2 2 15 13" xfId="23124" xr:uid="{00000000-0005-0000-0000-0000D1290000}"/>
    <cellStyle name="Input 2 2 15 14" xfId="23746" xr:uid="{00000000-0005-0000-0000-0000D2290000}"/>
    <cellStyle name="Input 2 2 15 15" xfId="24092" xr:uid="{00000000-0005-0000-0000-0000D3290000}"/>
    <cellStyle name="Input 2 2 15 16" xfId="24442" xr:uid="{00000000-0005-0000-0000-0000D4290000}"/>
    <cellStyle name="Input 2 2 15 17" xfId="25063" xr:uid="{00000000-0005-0000-0000-0000D5290000}"/>
    <cellStyle name="Input 2 2 15 18" xfId="24758" xr:uid="{00000000-0005-0000-0000-0000D6290000}"/>
    <cellStyle name="Input 2 2 15 19" xfId="25749" xr:uid="{00000000-0005-0000-0000-0000D7290000}"/>
    <cellStyle name="Input 2 2 15 2" xfId="467" xr:uid="{00000000-0005-0000-0000-0000D8290000}"/>
    <cellStyle name="Input 2 2 15 2 2" xfId="30173" xr:uid="{00000000-0005-0000-0000-0000D9290000}"/>
    <cellStyle name="Input 2 2 15 2 3" xfId="19469" xr:uid="{00000000-0005-0000-0000-0000DA290000}"/>
    <cellStyle name="Input 2 2 15 20" xfId="26095" xr:uid="{00000000-0005-0000-0000-0000DB290000}"/>
    <cellStyle name="Input 2 2 15 21" xfId="26441" xr:uid="{00000000-0005-0000-0000-0000DC290000}"/>
    <cellStyle name="Input 2 2 15 22" xfId="26986" xr:uid="{00000000-0005-0000-0000-0000DD290000}"/>
    <cellStyle name="Input 2 2 15 23" xfId="21590" xr:uid="{00000000-0005-0000-0000-0000DE290000}"/>
    <cellStyle name="Input 2 2 15 24" xfId="27494" xr:uid="{00000000-0005-0000-0000-0000DF290000}"/>
    <cellStyle name="Input 2 2 15 25" xfId="27837" xr:uid="{00000000-0005-0000-0000-0000E0290000}"/>
    <cellStyle name="Input 2 2 15 26" xfId="28178" xr:uid="{00000000-0005-0000-0000-0000E1290000}"/>
    <cellStyle name="Input 2 2 15 27" xfId="28519" xr:uid="{00000000-0005-0000-0000-0000E2290000}"/>
    <cellStyle name="Input 2 2 15 28" xfId="28860" xr:uid="{00000000-0005-0000-0000-0000E3290000}"/>
    <cellStyle name="Input 2 2 15 29" xfId="29201" xr:uid="{00000000-0005-0000-0000-0000E4290000}"/>
    <cellStyle name="Input 2 2 15 3" xfId="4667" xr:uid="{00000000-0005-0000-0000-0000E5290000}"/>
    <cellStyle name="Input 2 2 15 3 2" xfId="19815" xr:uid="{00000000-0005-0000-0000-0000E6290000}"/>
    <cellStyle name="Input 2 2 15 30" xfId="29601" xr:uid="{00000000-0005-0000-0000-0000E7290000}"/>
    <cellStyle name="Input 2 2 15 31" xfId="31132" xr:uid="{00000000-0005-0000-0000-0000E8290000}"/>
    <cellStyle name="Input 2 2 15 32" xfId="31699" xr:uid="{00000000-0005-0000-0000-0000E9290000}"/>
    <cellStyle name="Input 2 2 15 33" xfId="32261" xr:uid="{00000000-0005-0000-0000-0000EA290000}"/>
    <cellStyle name="Input 2 2 15 34" xfId="32602" xr:uid="{00000000-0005-0000-0000-0000EB290000}"/>
    <cellStyle name="Input 2 2 15 35" xfId="32943" xr:uid="{00000000-0005-0000-0000-0000EC290000}"/>
    <cellStyle name="Input 2 2 15 36" xfId="33448" xr:uid="{00000000-0005-0000-0000-0000ED290000}"/>
    <cellStyle name="Input 2 2 15 37" xfId="33853" xr:uid="{00000000-0005-0000-0000-0000EE290000}"/>
    <cellStyle name="Input 2 2 15 38" xfId="34045" xr:uid="{00000000-0005-0000-0000-0000EF290000}"/>
    <cellStyle name="Input 2 2 15 39" xfId="34646" xr:uid="{00000000-0005-0000-0000-0000F0290000}"/>
    <cellStyle name="Input 2 2 15 4" xfId="8919" xr:uid="{00000000-0005-0000-0000-0000F1290000}"/>
    <cellStyle name="Input 2 2 15 4 2" xfId="19911" xr:uid="{00000000-0005-0000-0000-0000F2290000}"/>
    <cellStyle name="Input 2 2 15 40" xfId="34992" xr:uid="{00000000-0005-0000-0000-0000F3290000}"/>
    <cellStyle name="Input 2 2 15 41" xfId="35338" xr:uid="{00000000-0005-0000-0000-0000F4290000}"/>
    <cellStyle name="Input 2 2 15 42" xfId="35685" xr:uid="{00000000-0005-0000-0000-0000F5290000}"/>
    <cellStyle name="Input 2 2 15 43" xfId="36032" xr:uid="{00000000-0005-0000-0000-0000F6290000}"/>
    <cellStyle name="Input 2 2 15 44" xfId="36378" xr:uid="{00000000-0005-0000-0000-0000F7290000}"/>
    <cellStyle name="Input 2 2 15 45" xfId="36724" xr:uid="{00000000-0005-0000-0000-0000F8290000}"/>
    <cellStyle name="Input 2 2 15 46" xfId="37070" xr:uid="{00000000-0005-0000-0000-0000F9290000}"/>
    <cellStyle name="Input 2 2 15 47" xfId="37416" xr:uid="{00000000-0005-0000-0000-0000FA290000}"/>
    <cellStyle name="Input 2 2 15 48" xfId="38037" xr:uid="{00000000-0005-0000-0000-0000FB290000}"/>
    <cellStyle name="Input 2 2 15 49" xfId="38384" xr:uid="{00000000-0005-0000-0000-0000FC290000}"/>
    <cellStyle name="Input 2 2 15 5" xfId="13168" xr:uid="{00000000-0005-0000-0000-0000FD290000}"/>
    <cellStyle name="Input 2 2 15 5 2" xfId="20257" xr:uid="{00000000-0005-0000-0000-0000FE290000}"/>
    <cellStyle name="Input 2 2 15 50" xfId="38730" xr:uid="{00000000-0005-0000-0000-0000FF290000}"/>
    <cellStyle name="Input 2 2 15 51" xfId="39076" xr:uid="{00000000-0005-0000-0000-0000002A0000}"/>
    <cellStyle name="Input 2 2 15 52" xfId="39422" xr:uid="{00000000-0005-0000-0000-0000012A0000}"/>
    <cellStyle name="Input 2 2 15 53" xfId="33995" xr:uid="{00000000-0005-0000-0000-0000022A0000}"/>
    <cellStyle name="Input 2 2 15 54" xfId="39574" xr:uid="{00000000-0005-0000-0000-0000032A0000}"/>
    <cellStyle name="Input 2 2 15 55" xfId="40250" xr:uid="{00000000-0005-0000-0000-0000042A0000}"/>
    <cellStyle name="Input 2 2 15 56" xfId="40591" xr:uid="{00000000-0005-0000-0000-0000052A0000}"/>
    <cellStyle name="Input 2 2 15 57" xfId="41073" xr:uid="{00000000-0005-0000-0000-0000062A0000}"/>
    <cellStyle name="Input 2 2 15 58" xfId="41319" xr:uid="{00000000-0005-0000-0000-0000072A0000}"/>
    <cellStyle name="Input 2 2 15 59" xfId="41812" xr:uid="{00000000-0005-0000-0000-0000082A0000}"/>
    <cellStyle name="Input 2 2 15 6" xfId="17417" xr:uid="{00000000-0005-0000-0000-0000092A0000}"/>
    <cellStyle name="Input 2 2 15 6 2" xfId="20603" xr:uid="{00000000-0005-0000-0000-00000A2A0000}"/>
    <cellStyle name="Input 2 2 15 60" xfId="42158" xr:uid="{00000000-0005-0000-0000-00000B2A0000}"/>
    <cellStyle name="Input 2 2 15 61" xfId="42504" xr:uid="{00000000-0005-0000-0000-00000C2A0000}"/>
    <cellStyle name="Input 2 2 15 62" xfId="42683" xr:uid="{00000000-0005-0000-0000-00000D2A0000}"/>
    <cellStyle name="Input 2 2 15 63" xfId="42744" xr:uid="{00000000-0005-0000-0000-00000E2A0000}"/>
    <cellStyle name="Input 2 2 15 64" xfId="43085" xr:uid="{00000000-0005-0000-0000-00000F2A0000}"/>
    <cellStyle name="Input 2 2 15 65" xfId="43426" xr:uid="{00000000-0005-0000-0000-0000102A0000}"/>
    <cellStyle name="Input 2 2 15 66" xfId="43767" xr:uid="{00000000-0005-0000-0000-0000112A0000}"/>
    <cellStyle name="Input 2 2 15 67" xfId="44623" xr:uid="{00000000-0005-0000-0000-0000122A0000}"/>
    <cellStyle name="Input 2 2 15 68" xfId="44966" xr:uid="{00000000-0005-0000-0000-0000132A0000}"/>
    <cellStyle name="Input 2 2 15 69" xfId="45387" xr:uid="{00000000-0005-0000-0000-0000142A0000}"/>
    <cellStyle name="Input 2 2 15 7" xfId="20882" xr:uid="{00000000-0005-0000-0000-0000152A0000}"/>
    <cellStyle name="Input 2 2 15 70" xfId="46001" xr:uid="{00000000-0005-0000-0000-0000162A0000}"/>
    <cellStyle name="Input 2 2 15 71" xfId="46345" xr:uid="{00000000-0005-0000-0000-0000172A0000}"/>
    <cellStyle name="Input 2 2 15 72" xfId="46642" xr:uid="{00000000-0005-0000-0000-0000182A0000}"/>
    <cellStyle name="Input 2 2 15 73" xfId="46823" xr:uid="{00000000-0005-0000-0000-0000192A0000}"/>
    <cellStyle name="Input 2 2 15 74" xfId="47168" xr:uid="{00000000-0005-0000-0000-00001A2A0000}"/>
    <cellStyle name="Input 2 2 15 75" xfId="47513" xr:uid="{00000000-0005-0000-0000-00001B2A0000}"/>
    <cellStyle name="Input 2 2 15 76" xfId="47756" xr:uid="{00000000-0005-0000-0000-00001C2A0000}"/>
    <cellStyle name="Input 2 2 15 77" xfId="47937" xr:uid="{00000000-0005-0000-0000-00001D2A0000}"/>
    <cellStyle name="Input 2 2 15 78" xfId="48287" xr:uid="{00000000-0005-0000-0000-00001E2A0000}"/>
    <cellStyle name="Input 2 2 15 79" xfId="49127" xr:uid="{00000000-0005-0000-0000-00001F2A0000}"/>
    <cellStyle name="Input 2 2 15 8" xfId="21296" xr:uid="{00000000-0005-0000-0000-0000202A0000}"/>
    <cellStyle name="Input 2 2 15 80" xfId="49671" xr:uid="{00000000-0005-0000-0000-0000212A0000}"/>
    <cellStyle name="Input 2 2 15 81" xfId="48671" xr:uid="{00000000-0005-0000-0000-0000222A0000}"/>
    <cellStyle name="Input 2 2 15 82" xfId="19114" xr:uid="{00000000-0005-0000-0000-0000232A0000}"/>
    <cellStyle name="Input 2 2 15 83" xfId="56374" xr:uid="{00000000-0005-0000-0000-0000242A0000}"/>
    <cellStyle name="Input 2 2 15 9" xfId="19792" xr:uid="{00000000-0005-0000-0000-0000252A0000}"/>
    <cellStyle name="Input 2 2 150" xfId="46851" xr:uid="{00000000-0005-0000-0000-0000262A0000}"/>
    <cellStyle name="Input 2 2 151" xfId="47196" xr:uid="{00000000-0005-0000-0000-0000272A0000}"/>
    <cellStyle name="Input 2 2 152" xfId="46374" xr:uid="{00000000-0005-0000-0000-0000282A0000}"/>
    <cellStyle name="Input 2 2 153" xfId="48796" xr:uid="{00000000-0005-0000-0000-0000292A0000}"/>
    <cellStyle name="Input 2 2 154" xfId="48811" xr:uid="{00000000-0005-0000-0000-00002A2A0000}"/>
    <cellStyle name="Input 2 2 155" xfId="49541" xr:uid="{00000000-0005-0000-0000-00002B2A0000}"/>
    <cellStyle name="Input 2 2 156" xfId="49834" xr:uid="{00000000-0005-0000-0000-00002C2A0000}"/>
    <cellStyle name="Input 2 2 157" xfId="49845" xr:uid="{00000000-0005-0000-0000-00002D2A0000}"/>
    <cellStyle name="Input 2 2 158" xfId="51212" xr:uid="{00000000-0005-0000-0000-00002E2A0000}"/>
    <cellStyle name="Input 2 2 159" xfId="51045" xr:uid="{00000000-0005-0000-0000-00002F2A0000}"/>
    <cellStyle name="Input 2 2 16" xfId="468" xr:uid="{00000000-0005-0000-0000-0000302A0000}"/>
    <cellStyle name="Input 2 2 16 10" xfId="22091" xr:uid="{00000000-0005-0000-0000-0000312A0000}"/>
    <cellStyle name="Input 2 2 16 11" xfId="22437" xr:uid="{00000000-0005-0000-0000-0000322A0000}"/>
    <cellStyle name="Input 2 2 16 12" xfId="22783" xr:uid="{00000000-0005-0000-0000-0000332A0000}"/>
    <cellStyle name="Input 2 2 16 13" xfId="23129" xr:uid="{00000000-0005-0000-0000-0000342A0000}"/>
    <cellStyle name="Input 2 2 16 14" xfId="23751" xr:uid="{00000000-0005-0000-0000-0000352A0000}"/>
    <cellStyle name="Input 2 2 16 15" xfId="24097" xr:uid="{00000000-0005-0000-0000-0000362A0000}"/>
    <cellStyle name="Input 2 2 16 16" xfId="24447" xr:uid="{00000000-0005-0000-0000-0000372A0000}"/>
    <cellStyle name="Input 2 2 16 17" xfId="25068" xr:uid="{00000000-0005-0000-0000-0000382A0000}"/>
    <cellStyle name="Input 2 2 16 18" xfId="21881" xr:uid="{00000000-0005-0000-0000-0000392A0000}"/>
    <cellStyle name="Input 2 2 16 19" xfId="25754" xr:uid="{00000000-0005-0000-0000-00003A2A0000}"/>
    <cellStyle name="Input 2 2 16 2" xfId="469" xr:uid="{00000000-0005-0000-0000-00003B2A0000}"/>
    <cellStyle name="Input 2 2 16 2 2" xfId="30182" xr:uid="{00000000-0005-0000-0000-00003C2A0000}"/>
    <cellStyle name="Input 2 2 16 2 3" xfId="19474" xr:uid="{00000000-0005-0000-0000-00003D2A0000}"/>
    <cellStyle name="Input 2 2 16 20" xfId="26100" xr:uid="{00000000-0005-0000-0000-00003E2A0000}"/>
    <cellStyle name="Input 2 2 16 21" xfId="26446" xr:uid="{00000000-0005-0000-0000-00003F2A0000}"/>
    <cellStyle name="Input 2 2 16 22" xfId="26991" xr:uid="{00000000-0005-0000-0000-0000402A0000}"/>
    <cellStyle name="Input 2 2 16 23" xfId="25110" xr:uid="{00000000-0005-0000-0000-0000412A0000}"/>
    <cellStyle name="Input 2 2 16 24" xfId="27499" xr:uid="{00000000-0005-0000-0000-0000422A0000}"/>
    <cellStyle name="Input 2 2 16 25" xfId="27842" xr:uid="{00000000-0005-0000-0000-0000432A0000}"/>
    <cellStyle name="Input 2 2 16 26" xfId="28183" xr:uid="{00000000-0005-0000-0000-0000442A0000}"/>
    <cellStyle name="Input 2 2 16 27" xfId="28524" xr:uid="{00000000-0005-0000-0000-0000452A0000}"/>
    <cellStyle name="Input 2 2 16 28" xfId="28865" xr:uid="{00000000-0005-0000-0000-0000462A0000}"/>
    <cellStyle name="Input 2 2 16 29" xfId="29206" xr:uid="{00000000-0005-0000-0000-0000472A0000}"/>
    <cellStyle name="Input 2 2 16 3" xfId="5009" xr:uid="{00000000-0005-0000-0000-0000482A0000}"/>
    <cellStyle name="Input 2 2 16 3 2" xfId="19820" xr:uid="{00000000-0005-0000-0000-0000492A0000}"/>
    <cellStyle name="Input 2 2 16 30" xfId="29650" xr:uid="{00000000-0005-0000-0000-00004A2A0000}"/>
    <cellStyle name="Input 2 2 16 31" xfId="30977" xr:uid="{00000000-0005-0000-0000-00004B2A0000}"/>
    <cellStyle name="Input 2 2 16 32" xfId="31704" xr:uid="{00000000-0005-0000-0000-00004C2A0000}"/>
    <cellStyle name="Input 2 2 16 33" xfId="32266" xr:uid="{00000000-0005-0000-0000-00004D2A0000}"/>
    <cellStyle name="Input 2 2 16 34" xfId="32607" xr:uid="{00000000-0005-0000-0000-00004E2A0000}"/>
    <cellStyle name="Input 2 2 16 35" xfId="32948" xr:uid="{00000000-0005-0000-0000-00004F2A0000}"/>
    <cellStyle name="Input 2 2 16 36" xfId="33126" xr:uid="{00000000-0005-0000-0000-0000502A0000}"/>
    <cellStyle name="Input 2 2 16 37" xfId="33858" xr:uid="{00000000-0005-0000-0000-0000512A0000}"/>
    <cellStyle name="Input 2 2 16 38" xfId="34175" xr:uid="{00000000-0005-0000-0000-0000522A0000}"/>
    <cellStyle name="Input 2 2 16 39" xfId="34651" xr:uid="{00000000-0005-0000-0000-0000532A0000}"/>
    <cellStyle name="Input 2 2 16 4" xfId="9261" xr:uid="{00000000-0005-0000-0000-0000542A0000}"/>
    <cellStyle name="Input 2 2 16 4 2" xfId="19916" xr:uid="{00000000-0005-0000-0000-0000552A0000}"/>
    <cellStyle name="Input 2 2 16 40" xfId="34997" xr:uid="{00000000-0005-0000-0000-0000562A0000}"/>
    <cellStyle name="Input 2 2 16 41" xfId="35343" xr:uid="{00000000-0005-0000-0000-0000572A0000}"/>
    <cellStyle name="Input 2 2 16 42" xfId="35690" xr:uid="{00000000-0005-0000-0000-0000582A0000}"/>
    <cellStyle name="Input 2 2 16 43" xfId="36037" xr:uid="{00000000-0005-0000-0000-0000592A0000}"/>
    <cellStyle name="Input 2 2 16 44" xfId="36383" xr:uid="{00000000-0005-0000-0000-00005A2A0000}"/>
    <cellStyle name="Input 2 2 16 45" xfId="36729" xr:uid="{00000000-0005-0000-0000-00005B2A0000}"/>
    <cellStyle name="Input 2 2 16 46" xfId="37075" xr:uid="{00000000-0005-0000-0000-00005C2A0000}"/>
    <cellStyle name="Input 2 2 16 47" xfId="37421" xr:uid="{00000000-0005-0000-0000-00005D2A0000}"/>
    <cellStyle name="Input 2 2 16 48" xfId="38042" xr:uid="{00000000-0005-0000-0000-00005E2A0000}"/>
    <cellStyle name="Input 2 2 16 49" xfId="38389" xr:uid="{00000000-0005-0000-0000-00005F2A0000}"/>
    <cellStyle name="Input 2 2 16 5" xfId="13510" xr:uid="{00000000-0005-0000-0000-0000602A0000}"/>
    <cellStyle name="Input 2 2 16 5 2" xfId="20262" xr:uid="{00000000-0005-0000-0000-0000612A0000}"/>
    <cellStyle name="Input 2 2 16 50" xfId="38735" xr:uid="{00000000-0005-0000-0000-0000622A0000}"/>
    <cellStyle name="Input 2 2 16 51" xfId="39081" xr:uid="{00000000-0005-0000-0000-0000632A0000}"/>
    <cellStyle name="Input 2 2 16 52" xfId="39427" xr:uid="{00000000-0005-0000-0000-0000642A0000}"/>
    <cellStyle name="Input 2 2 16 53" xfId="37755" xr:uid="{00000000-0005-0000-0000-0000652A0000}"/>
    <cellStyle name="Input 2 2 16 54" xfId="39678" xr:uid="{00000000-0005-0000-0000-0000662A0000}"/>
    <cellStyle name="Input 2 2 16 55" xfId="40255" xr:uid="{00000000-0005-0000-0000-0000672A0000}"/>
    <cellStyle name="Input 2 2 16 56" xfId="40596" xr:uid="{00000000-0005-0000-0000-0000682A0000}"/>
    <cellStyle name="Input 2 2 16 57" xfId="41125" xr:uid="{00000000-0005-0000-0000-0000692A0000}"/>
    <cellStyle name="Input 2 2 16 58" xfId="41367" xr:uid="{00000000-0005-0000-0000-00006A2A0000}"/>
    <cellStyle name="Input 2 2 16 59" xfId="41817" xr:uid="{00000000-0005-0000-0000-00006B2A0000}"/>
    <cellStyle name="Input 2 2 16 6" xfId="17759" xr:uid="{00000000-0005-0000-0000-00006C2A0000}"/>
    <cellStyle name="Input 2 2 16 6 2" xfId="20608" xr:uid="{00000000-0005-0000-0000-00006D2A0000}"/>
    <cellStyle name="Input 2 2 16 60" xfId="42163" xr:uid="{00000000-0005-0000-0000-00006E2A0000}"/>
    <cellStyle name="Input 2 2 16 61" xfId="42509" xr:uid="{00000000-0005-0000-0000-00006F2A0000}"/>
    <cellStyle name="Input 2 2 16 62" xfId="42688" xr:uid="{00000000-0005-0000-0000-0000702A0000}"/>
    <cellStyle name="Input 2 2 16 63" xfId="42749" xr:uid="{00000000-0005-0000-0000-0000712A0000}"/>
    <cellStyle name="Input 2 2 16 64" xfId="43090" xr:uid="{00000000-0005-0000-0000-0000722A0000}"/>
    <cellStyle name="Input 2 2 16 65" xfId="43431" xr:uid="{00000000-0005-0000-0000-0000732A0000}"/>
    <cellStyle name="Input 2 2 16 66" xfId="43772" xr:uid="{00000000-0005-0000-0000-0000742A0000}"/>
    <cellStyle name="Input 2 2 16 67" xfId="44628" xr:uid="{00000000-0005-0000-0000-0000752A0000}"/>
    <cellStyle name="Input 2 2 16 68" xfId="44971" xr:uid="{00000000-0005-0000-0000-0000762A0000}"/>
    <cellStyle name="Input 2 2 16 69" xfId="45392" xr:uid="{00000000-0005-0000-0000-0000772A0000}"/>
    <cellStyle name="Input 2 2 16 7" xfId="20934" xr:uid="{00000000-0005-0000-0000-0000782A0000}"/>
    <cellStyle name="Input 2 2 16 70" xfId="46006" xr:uid="{00000000-0005-0000-0000-0000792A0000}"/>
    <cellStyle name="Input 2 2 16 71" xfId="46350" xr:uid="{00000000-0005-0000-0000-00007A2A0000}"/>
    <cellStyle name="Input 2 2 16 72" xfId="46646" xr:uid="{00000000-0005-0000-0000-00007B2A0000}"/>
    <cellStyle name="Input 2 2 16 73" xfId="46828" xr:uid="{00000000-0005-0000-0000-00007C2A0000}"/>
    <cellStyle name="Input 2 2 16 74" xfId="47173" xr:uid="{00000000-0005-0000-0000-00007D2A0000}"/>
    <cellStyle name="Input 2 2 16 75" xfId="47518" xr:uid="{00000000-0005-0000-0000-00007E2A0000}"/>
    <cellStyle name="Input 2 2 16 76" xfId="47760" xr:uid="{00000000-0005-0000-0000-00007F2A0000}"/>
    <cellStyle name="Input 2 2 16 77" xfId="47942" xr:uid="{00000000-0005-0000-0000-0000802A0000}"/>
    <cellStyle name="Input 2 2 16 78" xfId="48313" xr:uid="{00000000-0005-0000-0000-0000812A0000}"/>
    <cellStyle name="Input 2 2 16 79" xfId="49132" xr:uid="{00000000-0005-0000-0000-0000822A0000}"/>
    <cellStyle name="Input 2 2 16 8" xfId="21301" xr:uid="{00000000-0005-0000-0000-0000832A0000}"/>
    <cellStyle name="Input 2 2 16 80" xfId="49676" xr:uid="{00000000-0005-0000-0000-0000842A0000}"/>
    <cellStyle name="Input 2 2 16 81" xfId="48566" xr:uid="{00000000-0005-0000-0000-0000852A0000}"/>
    <cellStyle name="Input 2 2 16 82" xfId="19119" xr:uid="{00000000-0005-0000-0000-0000862A0000}"/>
    <cellStyle name="Input 2 2 16 83" xfId="56629" xr:uid="{00000000-0005-0000-0000-0000872A0000}"/>
    <cellStyle name="Input 2 2 16 9" xfId="18767" xr:uid="{00000000-0005-0000-0000-0000882A0000}"/>
    <cellStyle name="Input 2 2 160" xfId="51817" xr:uid="{00000000-0005-0000-0000-0000892A0000}"/>
    <cellStyle name="Input 2 2 161" xfId="51972" xr:uid="{00000000-0005-0000-0000-00008A2A0000}"/>
    <cellStyle name="Input 2 2 162" xfId="52376" xr:uid="{00000000-0005-0000-0000-00008B2A0000}"/>
    <cellStyle name="Input 2 2 163" xfId="53116" xr:uid="{00000000-0005-0000-0000-00008C2A0000}"/>
    <cellStyle name="Input 2 2 17" xfId="470" xr:uid="{00000000-0005-0000-0000-00008D2A0000}"/>
    <cellStyle name="Input 2 2 17 10" xfId="22096" xr:uid="{00000000-0005-0000-0000-00008E2A0000}"/>
    <cellStyle name="Input 2 2 17 11" xfId="22442" xr:uid="{00000000-0005-0000-0000-00008F2A0000}"/>
    <cellStyle name="Input 2 2 17 12" xfId="22788" xr:uid="{00000000-0005-0000-0000-0000902A0000}"/>
    <cellStyle name="Input 2 2 17 13" xfId="23134" xr:uid="{00000000-0005-0000-0000-0000912A0000}"/>
    <cellStyle name="Input 2 2 17 14" xfId="23756" xr:uid="{00000000-0005-0000-0000-0000922A0000}"/>
    <cellStyle name="Input 2 2 17 15" xfId="24102" xr:uid="{00000000-0005-0000-0000-0000932A0000}"/>
    <cellStyle name="Input 2 2 17 16" xfId="24452" xr:uid="{00000000-0005-0000-0000-0000942A0000}"/>
    <cellStyle name="Input 2 2 17 17" xfId="25073" xr:uid="{00000000-0005-0000-0000-0000952A0000}"/>
    <cellStyle name="Input 2 2 17 18" xfId="23482" xr:uid="{00000000-0005-0000-0000-0000962A0000}"/>
    <cellStyle name="Input 2 2 17 19" xfId="25759" xr:uid="{00000000-0005-0000-0000-0000972A0000}"/>
    <cellStyle name="Input 2 2 17 2" xfId="471" xr:uid="{00000000-0005-0000-0000-0000982A0000}"/>
    <cellStyle name="Input 2 2 17 2 2" xfId="30117" xr:uid="{00000000-0005-0000-0000-0000992A0000}"/>
    <cellStyle name="Input 2 2 17 2 3" xfId="19479" xr:uid="{00000000-0005-0000-0000-00009A2A0000}"/>
    <cellStyle name="Input 2 2 17 20" xfId="26105" xr:uid="{00000000-0005-0000-0000-00009B2A0000}"/>
    <cellStyle name="Input 2 2 17 21" xfId="26451" xr:uid="{00000000-0005-0000-0000-00009C2A0000}"/>
    <cellStyle name="Input 2 2 17 22" xfId="26996" xr:uid="{00000000-0005-0000-0000-00009D2A0000}"/>
    <cellStyle name="Input 2 2 17 23" xfId="25277" xr:uid="{00000000-0005-0000-0000-00009E2A0000}"/>
    <cellStyle name="Input 2 2 17 24" xfId="27504" xr:uid="{00000000-0005-0000-0000-00009F2A0000}"/>
    <cellStyle name="Input 2 2 17 25" xfId="27847" xr:uid="{00000000-0005-0000-0000-0000A02A0000}"/>
    <cellStyle name="Input 2 2 17 26" xfId="28188" xr:uid="{00000000-0005-0000-0000-0000A12A0000}"/>
    <cellStyle name="Input 2 2 17 27" xfId="28529" xr:uid="{00000000-0005-0000-0000-0000A22A0000}"/>
    <cellStyle name="Input 2 2 17 28" xfId="28870" xr:uid="{00000000-0005-0000-0000-0000A32A0000}"/>
    <cellStyle name="Input 2 2 17 29" xfId="29211" xr:uid="{00000000-0005-0000-0000-0000A42A0000}"/>
    <cellStyle name="Input 2 2 17 3" xfId="5167" xr:uid="{00000000-0005-0000-0000-0000A52A0000}"/>
    <cellStyle name="Input 2 2 17 3 2" xfId="19825" xr:uid="{00000000-0005-0000-0000-0000A62A0000}"/>
    <cellStyle name="Input 2 2 17 30" xfId="29236" xr:uid="{00000000-0005-0000-0000-0000A72A0000}"/>
    <cellStyle name="Input 2 2 17 31" xfId="31083" xr:uid="{00000000-0005-0000-0000-0000A82A0000}"/>
    <cellStyle name="Input 2 2 17 32" xfId="31709" xr:uid="{00000000-0005-0000-0000-0000A92A0000}"/>
    <cellStyle name="Input 2 2 17 33" xfId="32271" xr:uid="{00000000-0005-0000-0000-0000AA2A0000}"/>
    <cellStyle name="Input 2 2 17 34" xfId="32612" xr:uid="{00000000-0005-0000-0000-0000AB2A0000}"/>
    <cellStyle name="Input 2 2 17 35" xfId="32953" xr:uid="{00000000-0005-0000-0000-0000AC2A0000}"/>
    <cellStyle name="Input 2 2 17 36" xfId="33509" xr:uid="{00000000-0005-0000-0000-0000AD2A0000}"/>
    <cellStyle name="Input 2 2 17 37" xfId="33863" xr:uid="{00000000-0005-0000-0000-0000AE2A0000}"/>
    <cellStyle name="Input 2 2 17 38" xfId="33477" xr:uid="{00000000-0005-0000-0000-0000AF2A0000}"/>
    <cellStyle name="Input 2 2 17 39" xfId="34656" xr:uid="{00000000-0005-0000-0000-0000B02A0000}"/>
    <cellStyle name="Input 2 2 17 4" xfId="9419" xr:uid="{00000000-0005-0000-0000-0000B12A0000}"/>
    <cellStyle name="Input 2 2 17 4 2" xfId="19921" xr:uid="{00000000-0005-0000-0000-0000B22A0000}"/>
    <cellStyle name="Input 2 2 17 40" xfId="35002" xr:uid="{00000000-0005-0000-0000-0000B32A0000}"/>
    <cellStyle name="Input 2 2 17 41" xfId="35348" xr:uid="{00000000-0005-0000-0000-0000B42A0000}"/>
    <cellStyle name="Input 2 2 17 42" xfId="35695" xr:uid="{00000000-0005-0000-0000-0000B52A0000}"/>
    <cellStyle name="Input 2 2 17 43" xfId="36042" xr:uid="{00000000-0005-0000-0000-0000B62A0000}"/>
    <cellStyle name="Input 2 2 17 44" xfId="36388" xr:uid="{00000000-0005-0000-0000-0000B72A0000}"/>
    <cellStyle name="Input 2 2 17 45" xfId="36734" xr:uid="{00000000-0005-0000-0000-0000B82A0000}"/>
    <cellStyle name="Input 2 2 17 46" xfId="37080" xr:uid="{00000000-0005-0000-0000-0000B92A0000}"/>
    <cellStyle name="Input 2 2 17 47" xfId="37426" xr:uid="{00000000-0005-0000-0000-0000BA2A0000}"/>
    <cellStyle name="Input 2 2 17 48" xfId="38047" xr:uid="{00000000-0005-0000-0000-0000BB2A0000}"/>
    <cellStyle name="Input 2 2 17 49" xfId="38394" xr:uid="{00000000-0005-0000-0000-0000BC2A0000}"/>
    <cellStyle name="Input 2 2 17 5" xfId="13668" xr:uid="{00000000-0005-0000-0000-0000BD2A0000}"/>
    <cellStyle name="Input 2 2 17 5 2" xfId="20267" xr:uid="{00000000-0005-0000-0000-0000BE2A0000}"/>
    <cellStyle name="Input 2 2 17 50" xfId="38740" xr:uid="{00000000-0005-0000-0000-0000BF2A0000}"/>
    <cellStyle name="Input 2 2 17 51" xfId="39086" xr:uid="{00000000-0005-0000-0000-0000C02A0000}"/>
    <cellStyle name="Input 2 2 17 52" xfId="39432" xr:uid="{00000000-0005-0000-0000-0000C12A0000}"/>
    <cellStyle name="Input 2 2 17 53" xfId="34054" xr:uid="{00000000-0005-0000-0000-0000C22A0000}"/>
    <cellStyle name="Input 2 2 17 54" xfId="39504" xr:uid="{00000000-0005-0000-0000-0000C32A0000}"/>
    <cellStyle name="Input 2 2 17 55" xfId="40260" xr:uid="{00000000-0005-0000-0000-0000C42A0000}"/>
    <cellStyle name="Input 2 2 17 56" xfId="40601" xr:uid="{00000000-0005-0000-0000-0000C52A0000}"/>
    <cellStyle name="Input 2 2 17 57" xfId="40635" xr:uid="{00000000-0005-0000-0000-0000C62A0000}"/>
    <cellStyle name="Input 2 2 17 58" xfId="40629" xr:uid="{00000000-0005-0000-0000-0000C72A0000}"/>
    <cellStyle name="Input 2 2 17 59" xfId="41822" xr:uid="{00000000-0005-0000-0000-0000C82A0000}"/>
    <cellStyle name="Input 2 2 17 6" xfId="17917" xr:uid="{00000000-0005-0000-0000-0000C92A0000}"/>
    <cellStyle name="Input 2 2 17 6 2" xfId="20613" xr:uid="{00000000-0005-0000-0000-0000CA2A0000}"/>
    <cellStyle name="Input 2 2 17 60" xfId="42168" xr:uid="{00000000-0005-0000-0000-0000CB2A0000}"/>
    <cellStyle name="Input 2 2 17 61" xfId="42514" xr:uid="{00000000-0005-0000-0000-0000CC2A0000}"/>
    <cellStyle name="Input 2 2 17 62" xfId="42693" xr:uid="{00000000-0005-0000-0000-0000CD2A0000}"/>
    <cellStyle name="Input 2 2 17 63" xfId="42754" xr:uid="{00000000-0005-0000-0000-0000CE2A0000}"/>
    <cellStyle name="Input 2 2 17 64" xfId="43095" xr:uid="{00000000-0005-0000-0000-0000CF2A0000}"/>
    <cellStyle name="Input 2 2 17 65" xfId="43436" xr:uid="{00000000-0005-0000-0000-0000D02A0000}"/>
    <cellStyle name="Input 2 2 17 66" xfId="43777" xr:uid="{00000000-0005-0000-0000-0000D12A0000}"/>
    <cellStyle name="Input 2 2 17 67" xfId="44633" xr:uid="{00000000-0005-0000-0000-0000D22A0000}"/>
    <cellStyle name="Input 2 2 17 68" xfId="44976" xr:uid="{00000000-0005-0000-0000-0000D32A0000}"/>
    <cellStyle name="Input 2 2 17 69" xfId="45397" xr:uid="{00000000-0005-0000-0000-0000D42A0000}"/>
    <cellStyle name="Input 2 2 17 7" xfId="19596" xr:uid="{00000000-0005-0000-0000-0000D52A0000}"/>
    <cellStyle name="Input 2 2 17 70" xfId="46011" xr:uid="{00000000-0005-0000-0000-0000D62A0000}"/>
    <cellStyle name="Input 2 2 17 71" xfId="46355" xr:uid="{00000000-0005-0000-0000-0000D72A0000}"/>
    <cellStyle name="Input 2 2 17 72" xfId="46650" xr:uid="{00000000-0005-0000-0000-0000D82A0000}"/>
    <cellStyle name="Input 2 2 17 73" xfId="46833" xr:uid="{00000000-0005-0000-0000-0000D92A0000}"/>
    <cellStyle name="Input 2 2 17 74" xfId="47178" xr:uid="{00000000-0005-0000-0000-0000DA2A0000}"/>
    <cellStyle name="Input 2 2 17 75" xfId="47523" xr:uid="{00000000-0005-0000-0000-0000DB2A0000}"/>
    <cellStyle name="Input 2 2 17 76" xfId="47764" xr:uid="{00000000-0005-0000-0000-0000DC2A0000}"/>
    <cellStyle name="Input 2 2 17 77" xfId="47947" xr:uid="{00000000-0005-0000-0000-0000DD2A0000}"/>
    <cellStyle name="Input 2 2 17 78" xfId="48457" xr:uid="{00000000-0005-0000-0000-0000DE2A0000}"/>
    <cellStyle name="Input 2 2 17 79" xfId="49137" xr:uid="{00000000-0005-0000-0000-0000DF2A0000}"/>
    <cellStyle name="Input 2 2 17 8" xfId="21306" xr:uid="{00000000-0005-0000-0000-0000E02A0000}"/>
    <cellStyle name="Input 2 2 17 80" xfId="49681" xr:uid="{00000000-0005-0000-0000-0000E12A0000}"/>
    <cellStyle name="Input 2 2 17 81" xfId="49316" xr:uid="{00000000-0005-0000-0000-0000E22A0000}"/>
    <cellStyle name="Input 2 2 17 82" xfId="19124" xr:uid="{00000000-0005-0000-0000-0000E32A0000}"/>
    <cellStyle name="Input 2 2 17 9" xfId="19645" xr:uid="{00000000-0005-0000-0000-0000E42A0000}"/>
    <cellStyle name="Input 2 2 18" xfId="472" xr:uid="{00000000-0005-0000-0000-0000E52A0000}"/>
    <cellStyle name="Input 2 2 18 10" xfId="22106" xr:uid="{00000000-0005-0000-0000-0000E62A0000}"/>
    <cellStyle name="Input 2 2 18 11" xfId="22452" xr:uid="{00000000-0005-0000-0000-0000E72A0000}"/>
    <cellStyle name="Input 2 2 18 12" xfId="22798" xr:uid="{00000000-0005-0000-0000-0000E82A0000}"/>
    <cellStyle name="Input 2 2 18 13" xfId="23144" xr:uid="{00000000-0005-0000-0000-0000E92A0000}"/>
    <cellStyle name="Input 2 2 18 14" xfId="23766" xr:uid="{00000000-0005-0000-0000-0000EA2A0000}"/>
    <cellStyle name="Input 2 2 18 15" xfId="24112" xr:uid="{00000000-0005-0000-0000-0000EB2A0000}"/>
    <cellStyle name="Input 2 2 18 16" xfId="24462" xr:uid="{00000000-0005-0000-0000-0000EC2A0000}"/>
    <cellStyle name="Input 2 2 18 17" xfId="25083" xr:uid="{00000000-0005-0000-0000-0000ED2A0000}"/>
    <cellStyle name="Input 2 2 18 18" xfId="24467" xr:uid="{00000000-0005-0000-0000-0000EE2A0000}"/>
    <cellStyle name="Input 2 2 18 19" xfId="25769" xr:uid="{00000000-0005-0000-0000-0000EF2A0000}"/>
    <cellStyle name="Input 2 2 18 2" xfId="473" xr:uid="{00000000-0005-0000-0000-0000F02A0000}"/>
    <cellStyle name="Input 2 2 18 2 2" xfId="30078" xr:uid="{00000000-0005-0000-0000-0000F12A0000}"/>
    <cellStyle name="Input 2 2 18 2 3" xfId="19489" xr:uid="{00000000-0005-0000-0000-0000F22A0000}"/>
    <cellStyle name="Input 2 2 18 20" xfId="26115" xr:uid="{00000000-0005-0000-0000-0000F32A0000}"/>
    <cellStyle name="Input 2 2 18 21" xfId="26461" xr:uid="{00000000-0005-0000-0000-0000F42A0000}"/>
    <cellStyle name="Input 2 2 18 22" xfId="27006" xr:uid="{00000000-0005-0000-0000-0000F52A0000}"/>
    <cellStyle name="Input 2 2 18 23" xfId="24797" xr:uid="{00000000-0005-0000-0000-0000F62A0000}"/>
    <cellStyle name="Input 2 2 18 24" xfId="27514" xr:uid="{00000000-0005-0000-0000-0000F72A0000}"/>
    <cellStyle name="Input 2 2 18 25" xfId="27857" xr:uid="{00000000-0005-0000-0000-0000F82A0000}"/>
    <cellStyle name="Input 2 2 18 26" xfId="28198" xr:uid="{00000000-0005-0000-0000-0000F92A0000}"/>
    <cellStyle name="Input 2 2 18 27" xfId="28539" xr:uid="{00000000-0005-0000-0000-0000FA2A0000}"/>
    <cellStyle name="Input 2 2 18 28" xfId="28880" xr:uid="{00000000-0005-0000-0000-0000FB2A0000}"/>
    <cellStyle name="Input 2 2 18 29" xfId="29221" xr:uid="{00000000-0005-0000-0000-0000FC2A0000}"/>
    <cellStyle name="Input 2 2 18 3" xfId="5537" xr:uid="{00000000-0005-0000-0000-0000FD2A0000}"/>
    <cellStyle name="Input 2 2 18 3 2" xfId="19835" xr:uid="{00000000-0005-0000-0000-0000FE2A0000}"/>
    <cellStyle name="Input 2 2 18 30" xfId="29521" xr:uid="{00000000-0005-0000-0000-0000FF2A0000}"/>
    <cellStyle name="Input 2 2 18 31" xfId="31267" xr:uid="{00000000-0005-0000-0000-0000002B0000}"/>
    <cellStyle name="Input 2 2 18 32" xfId="31719" xr:uid="{00000000-0005-0000-0000-0000012B0000}"/>
    <cellStyle name="Input 2 2 18 33" xfId="32281" xr:uid="{00000000-0005-0000-0000-0000022B0000}"/>
    <cellStyle name="Input 2 2 18 34" xfId="32622" xr:uid="{00000000-0005-0000-0000-0000032B0000}"/>
    <cellStyle name="Input 2 2 18 35" xfId="32963" xr:uid="{00000000-0005-0000-0000-0000042B0000}"/>
    <cellStyle name="Input 2 2 18 36" xfId="33527" xr:uid="{00000000-0005-0000-0000-0000052B0000}"/>
    <cellStyle name="Input 2 2 18 37" xfId="33873" xr:uid="{00000000-0005-0000-0000-0000062B0000}"/>
    <cellStyle name="Input 2 2 18 38" xfId="33118" xr:uid="{00000000-0005-0000-0000-0000072B0000}"/>
    <cellStyle name="Input 2 2 18 39" xfId="34666" xr:uid="{00000000-0005-0000-0000-0000082B0000}"/>
    <cellStyle name="Input 2 2 18 4" xfId="9789" xr:uid="{00000000-0005-0000-0000-0000092B0000}"/>
    <cellStyle name="Input 2 2 18 4 2" xfId="19931" xr:uid="{00000000-0005-0000-0000-00000A2B0000}"/>
    <cellStyle name="Input 2 2 18 40" xfId="35012" xr:uid="{00000000-0005-0000-0000-00000B2B0000}"/>
    <cellStyle name="Input 2 2 18 41" xfId="35358" xr:uid="{00000000-0005-0000-0000-00000C2B0000}"/>
    <cellStyle name="Input 2 2 18 42" xfId="35705" xr:uid="{00000000-0005-0000-0000-00000D2B0000}"/>
    <cellStyle name="Input 2 2 18 43" xfId="36052" xr:uid="{00000000-0005-0000-0000-00000E2B0000}"/>
    <cellStyle name="Input 2 2 18 44" xfId="36398" xr:uid="{00000000-0005-0000-0000-00000F2B0000}"/>
    <cellStyle name="Input 2 2 18 45" xfId="36744" xr:uid="{00000000-0005-0000-0000-0000102B0000}"/>
    <cellStyle name="Input 2 2 18 46" xfId="37090" xr:uid="{00000000-0005-0000-0000-0000112B0000}"/>
    <cellStyle name="Input 2 2 18 47" xfId="37436" xr:uid="{00000000-0005-0000-0000-0000122B0000}"/>
    <cellStyle name="Input 2 2 18 48" xfId="38057" xr:uid="{00000000-0005-0000-0000-0000132B0000}"/>
    <cellStyle name="Input 2 2 18 49" xfId="38404" xr:uid="{00000000-0005-0000-0000-0000142B0000}"/>
    <cellStyle name="Input 2 2 18 5" xfId="14038" xr:uid="{00000000-0005-0000-0000-0000152B0000}"/>
    <cellStyle name="Input 2 2 18 5 2" xfId="20277" xr:uid="{00000000-0005-0000-0000-0000162B0000}"/>
    <cellStyle name="Input 2 2 18 50" xfId="38750" xr:uid="{00000000-0005-0000-0000-0000172B0000}"/>
    <cellStyle name="Input 2 2 18 51" xfId="39096" xr:uid="{00000000-0005-0000-0000-0000182B0000}"/>
    <cellStyle name="Input 2 2 18 52" xfId="39442" xr:uid="{00000000-0005-0000-0000-0000192B0000}"/>
    <cellStyle name="Input 2 2 18 53" xfId="34203" xr:uid="{00000000-0005-0000-0000-00001A2B0000}"/>
    <cellStyle name="Input 2 2 18 54" xfId="39477" xr:uid="{00000000-0005-0000-0000-00001B2B0000}"/>
    <cellStyle name="Input 2 2 18 55" xfId="40270" xr:uid="{00000000-0005-0000-0000-00001C2B0000}"/>
    <cellStyle name="Input 2 2 18 56" xfId="40611" xr:uid="{00000000-0005-0000-0000-00001D2B0000}"/>
    <cellStyle name="Input 2 2 18 57" xfId="40983" xr:uid="{00000000-0005-0000-0000-00001E2B0000}"/>
    <cellStyle name="Input 2 2 18 58" xfId="41228" xr:uid="{00000000-0005-0000-0000-00001F2B0000}"/>
    <cellStyle name="Input 2 2 18 59" xfId="41832" xr:uid="{00000000-0005-0000-0000-0000202B0000}"/>
    <cellStyle name="Input 2 2 18 6" xfId="18287" xr:uid="{00000000-0005-0000-0000-0000212B0000}"/>
    <cellStyle name="Input 2 2 18 6 2" xfId="20623" xr:uid="{00000000-0005-0000-0000-0000222B0000}"/>
    <cellStyle name="Input 2 2 18 60" xfId="42178" xr:uid="{00000000-0005-0000-0000-0000232B0000}"/>
    <cellStyle name="Input 2 2 18 61" xfId="42524" xr:uid="{00000000-0005-0000-0000-0000242B0000}"/>
    <cellStyle name="Input 2 2 18 62" xfId="42703" xr:uid="{00000000-0005-0000-0000-0000252B0000}"/>
    <cellStyle name="Input 2 2 18 63" xfId="42764" xr:uid="{00000000-0005-0000-0000-0000262B0000}"/>
    <cellStyle name="Input 2 2 18 64" xfId="43105" xr:uid="{00000000-0005-0000-0000-0000272B0000}"/>
    <cellStyle name="Input 2 2 18 65" xfId="43446" xr:uid="{00000000-0005-0000-0000-0000282B0000}"/>
    <cellStyle name="Input 2 2 18 66" xfId="43787" xr:uid="{00000000-0005-0000-0000-0000292B0000}"/>
    <cellStyle name="Input 2 2 18 67" xfId="44643" xr:uid="{00000000-0005-0000-0000-00002A2B0000}"/>
    <cellStyle name="Input 2 2 18 68" xfId="44986" xr:uid="{00000000-0005-0000-0000-00002B2B0000}"/>
    <cellStyle name="Input 2 2 18 69" xfId="45407" xr:uid="{00000000-0005-0000-0000-00002C2B0000}"/>
    <cellStyle name="Input 2 2 18 7" xfId="20789" xr:uid="{00000000-0005-0000-0000-00002D2B0000}"/>
    <cellStyle name="Input 2 2 18 70" xfId="46021" xr:uid="{00000000-0005-0000-0000-00002E2B0000}"/>
    <cellStyle name="Input 2 2 18 71" xfId="46365" xr:uid="{00000000-0005-0000-0000-00002F2B0000}"/>
    <cellStyle name="Input 2 2 18 72" xfId="46658" xr:uid="{00000000-0005-0000-0000-0000302B0000}"/>
    <cellStyle name="Input 2 2 18 73" xfId="46843" xr:uid="{00000000-0005-0000-0000-0000312B0000}"/>
    <cellStyle name="Input 2 2 18 74" xfId="47188" xr:uid="{00000000-0005-0000-0000-0000322B0000}"/>
    <cellStyle name="Input 2 2 18 75" xfId="47533" xr:uid="{00000000-0005-0000-0000-0000332B0000}"/>
    <cellStyle name="Input 2 2 18 76" xfId="47772" xr:uid="{00000000-0005-0000-0000-0000342B0000}"/>
    <cellStyle name="Input 2 2 18 77" xfId="47957" xr:uid="{00000000-0005-0000-0000-0000352B0000}"/>
    <cellStyle name="Input 2 2 18 78" xfId="48803" xr:uid="{00000000-0005-0000-0000-0000362B0000}"/>
    <cellStyle name="Input 2 2 18 79" xfId="49147" xr:uid="{00000000-0005-0000-0000-0000372B0000}"/>
    <cellStyle name="Input 2 2 18 8" xfId="21316" xr:uid="{00000000-0005-0000-0000-0000382B0000}"/>
    <cellStyle name="Input 2 2 18 80" xfId="49691" xr:uid="{00000000-0005-0000-0000-0000392B0000}"/>
    <cellStyle name="Input 2 2 18 81" xfId="49373" xr:uid="{00000000-0005-0000-0000-00003A2B0000}"/>
    <cellStyle name="Input 2 2 18 82" xfId="19134" xr:uid="{00000000-0005-0000-0000-00003B2B0000}"/>
    <cellStyle name="Input 2 2 18 9" xfId="20807" xr:uid="{00000000-0005-0000-0000-00003C2B0000}"/>
    <cellStyle name="Input 2 2 19" xfId="474" xr:uid="{00000000-0005-0000-0000-00003D2B0000}"/>
    <cellStyle name="Input 2 2 19 2" xfId="475" xr:uid="{00000000-0005-0000-0000-00003E2B0000}"/>
    <cellStyle name="Input 2 2 19 2 2" xfId="30159" xr:uid="{00000000-0005-0000-0000-00003F2B0000}"/>
    <cellStyle name="Input 2 2 19 3" xfId="29696" xr:uid="{00000000-0005-0000-0000-0000402B0000}"/>
    <cellStyle name="Input 2 2 19 4" xfId="19152" xr:uid="{00000000-0005-0000-0000-0000412B0000}"/>
    <cellStyle name="Input 2 2 2" xfId="476" xr:uid="{00000000-0005-0000-0000-0000422B0000}"/>
    <cellStyle name="Input 2 2 2 10" xfId="1941" xr:uid="{00000000-0005-0000-0000-0000432B0000}"/>
    <cellStyle name="Input 2 2 2 10 2" xfId="6193" xr:uid="{00000000-0005-0000-0000-0000442B0000}"/>
    <cellStyle name="Input 2 2 2 10 3" xfId="10442" xr:uid="{00000000-0005-0000-0000-0000452B0000}"/>
    <cellStyle name="Input 2 2 2 10 4" xfId="14692" xr:uid="{00000000-0005-0000-0000-0000462B0000}"/>
    <cellStyle name="Input 2 2 2 10 5" xfId="20330" xr:uid="{00000000-0005-0000-0000-0000472B0000}"/>
    <cellStyle name="Input 2 2 2 10 6" xfId="53745" xr:uid="{00000000-0005-0000-0000-0000482B0000}"/>
    <cellStyle name="Input 2 2 2 100" xfId="51380" xr:uid="{00000000-0005-0000-0000-0000492B0000}"/>
    <cellStyle name="Input 2 2 2 101" xfId="51530" xr:uid="{00000000-0005-0000-0000-00004A2B0000}"/>
    <cellStyle name="Input 2 2 2 102" xfId="51680" xr:uid="{00000000-0005-0000-0000-00004B2B0000}"/>
    <cellStyle name="Input 2 2 2 103" xfId="51835" xr:uid="{00000000-0005-0000-0000-00004C2B0000}"/>
    <cellStyle name="Input 2 2 2 104" xfId="51990" xr:uid="{00000000-0005-0000-0000-00004D2B0000}"/>
    <cellStyle name="Input 2 2 2 105" xfId="52140" xr:uid="{00000000-0005-0000-0000-00004E2B0000}"/>
    <cellStyle name="Input 2 2 2 106" xfId="52290" xr:uid="{00000000-0005-0000-0000-00004F2B0000}"/>
    <cellStyle name="Input 2 2 2 107" xfId="52338" xr:uid="{00000000-0005-0000-0000-0000502B0000}"/>
    <cellStyle name="Input 2 2 2 108" xfId="52393" xr:uid="{00000000-0005-0000-0000-0000512B0000}"/>
    <cellStyle name="Input 2 2 2 109" xfId="52543" xr:uid="{00000000-0005-0000-0000-0000522B0000}"/>
    <cellStyle name="Input 2 2 2 11" xfId="1509" xr:uid="{00000000-0005-0000-0000-0000532B0000}"/>
    <cellStyle name="Input 2 2 2 11 2" xfId="5761" xr:uid="{00000000-0005-0000-0000-0000542B0000}"/>
    <cellStyle name="Input 2 2 2 11 3" xfId="10010" xr:uid="{00000000-0005-0000-0000-0000552B0000}"/>
    <cellStyle name="Input 2 2 2 11 4" xfId="14260" xr:uid="{00000000-0005-0000-0000-0000562B0000}"/>
    <cellStyle name="Input 2 2 2 11 5" xfId="20814" xr:uid="{00000000-0005-0000-0000-0000572B0000}"/>
    <cellStyle name="Input 2 2 2 11 6" xfId="54357" xr:uid="{00000000-0005-0000-0000-0000582B0000}"/>
    <cellStyle name="Input 2 2 2 110" xfId="52692" xr:uid="{00000000-0005-0000-0000-0000592B0000}"/>
    <cellStyle name="Input 2 2 2 111" xfId="52842" xr:uid="{00000000-0005-0000-0000-00005A2B0000}"/>
    <cellStyle name="Input 2 2 2 112" xfId="18715" xr:uid="{00000000-0005-0000-0000-00005B2B0000}"/>
    <cellStyle name="Input 2 2 2 113" xfId="53134" xr:uid="{00000000-0005-0000-0000-00005C2B0000}"/>
    <cellStyle name="Input 2 2 2 12" xfId="2010" xr:uid="{00000000-0005-0000-0000-00005D2B0000}"/>
    <cellStyle name="Input 2 2 2 12 2" xfId="6262" xr:uid="{00000000-0005-0000-0000-00005E2B0000}"/>
    <cellStyle name="Input 2 2 2 12 3" xfId="10511" xr:uid="{00000000-0005-0000-0000-00005F2B0000}"/>
    <cellStyle name="Input 2 2 2 12 4" xfId="14760" xr:uid="{00000000-0005-0000-0000-0000602B0000}"/>
    <cellStyle name="Input 2 2 2 12 5" xfId="21023" xr:uid="{00000000-0005-0000-0000-0000612B0000}"/>
    <cellStyle name="Input 2 2 2 12 6" xfId="54507" xr:uid="{00000000-0005-0000-0000-0000622B0000}"/>
    <cellStyle name="Input 2 2 2 13" xfId="2162" xr:uid="{00000000-0005-0000-0000-0000632B0000}"/>
    <cellStyle name="Input 2 2 2 13 2" xfId="6414" xr:uid="{00000000-0005-0000-0000-0000642B0000}"/>
    <cellStyle name="Input 2 2 2 13 3" xfId="10663" xr:uid="{00000000-0005-0000-0000-0000652B0000}"/>
    <cellStyle name="Input 2 2 2 13 4" xfId="14912" xr:uid="{00000000-0005-0000-0000-0000662B0000}"/>
    <cellStyle name="Input 2 2 2 13 5" xfId="20921" xr:uid="{00000000-0005-0000-0000-0000672B0000}"/>
    <cellStyle name="Input 2 2 2 13 6" xfId="54656" xr:uid="{00000000-0005-0000-0000-0000682B0000}"/>
    <cellStyle name="Input 2 2 2 14" xfId="2312" xr:uid="{00000000-0005-0000-0000-0000692B0000}"/>
    <cellStyle name="Input 2 2 2 14 2" xfId="6564" xr:uid="{00000000-0005-0000-0000-00006A2B0000}"/>
    <cellStyle name="Input 2 2 2 14 3" xfId="10813" xr:uid="{00000000-0005-0000-0000-00006B2B0000}"/>
    <cellStyle name="Input 2 2 2 14 4" xfId="15062" xr:uid="{00000000-0005-0000-0000-00006C2B0000}"/>
    <cellStyle name="Input 2 2 2 14 5" xfId="21808" xr:uid="{00000000-0005-0000-0000-00006D2B0000}"/>
    <cellStyle name="Input 2 2 2 14 6" xfId="54811" xr:uid="{00000000-0005-0000-0000-00006E2B0000}"/>
    <cellStyle name="Input 2 2 2 15" xfId="2461" xr:uid="{00000000-0005-0000-0000-00006F2B0000}"/>
    <cellStyle name="Input 2 2 2 15 2" xfId="6713" xr:uid="{00000000-0005-0000-0000-0000702B0000}"/>
    <cellStyle name="Input 2 2 2 15 3" xfId="10962" xr:uid="{00000000-0005-0000-0000-0000712B0000}"/>
    <cellStyle name="Input 2 2 2 15 4" xfId="15211" xr:uid="{00000000-0005-0000-0000-0000722B0000}"/>
    <cellStyle name="Input 2 2 2 15 5" xfId="22159" xr:uid="{00000000-0005-0000-0000-0000732B0000}"/>
    <cellStyle name="Input 2 2 2 15 6" xfId="54966" xr:uid="{00000000-0005-0000-0000-0000742B0000}"/>
    <cellStyle name="Input 2 2 2 16" xfId="2611" xr:uid="{00000000-0005-0000-0000-0000752B0000}"/>
    <cellStyle name="Input 2 2 2 16 2" xfId="6863" xr:uid="{00000000-0005-0000-0000-0000762B0000}"/>
    <cellStyle name="Input 2 2 2 16 3" xfId="11112" xr:uid="{00000000-0005-0000-0000-0000772B0000}"/>
    <cellStyle name="Input 2 2 2 16 4" xfId="15361" xr:uid="{00000000-0005-0000-0000-0000782B0000}"/>
    <cellStyle name="Input 2 2 2 16 5" xfId="22505" xr:uid="{00000000-0005-0000-0000-0000792B0000}"/>
    <cellStyle name="Input 2 2 2 16 6" xfId="55117" xr:uid="{00000000-0005-0000-0000-00007A2B0000}"/>
    <cellStyle name="Input 2 2 2 17" xfId="2766" xr:uid="{00000000-0005-0000-0000-00007B2B0000}"/>
    <cellStyle name="Input 2 2 2 17 2" xfId="7018" xr:uid="{00000000-0005-0000-0000-00007C2B0000}"/>
    <cellStyle name="Input 2 2 2 17 3" xfId="11267" xr:uid="{00000000-0005-0000-0000-00007D2B0000}"/>
    <cellStyle name="Input 2 2 2 17 4" xfId="15516" xr:uid="{00000000-0005-0000-0000-00007E2B0000}"/>
    <cellStyle name="Input 2 2 2 17 5" xfId="22851" xr:uid="{00000000-0005-0000-0000-00007F2B0000}"/>
    <cellStyle name="Input 2 2 2 17 6" xfId="55266" xr:uid="{00000000-0005-0000-0000-0000802B0000}"/>
    <cellStyle name="Input 2 2 2 18" xfId="2916" xr:uid="{00000000-0005-0000-0000-0000812B0000}"/>
    <cellStyle name="Input 2 2 2 18 2" xfId="7168" xr:uid="{00000000-0005-0000-0000-0000822B0000}"/>
    <cellStyle name="Input 2 2 2 18 3" xfId="11417" xr:uid="{00000000-0005-0000-0000-0000832B0000}"/>
    <cellStyle name="Input 2 2 2 18 4" xfId="15666" xr:uid="{00000000-0005-0000-0000-0000842B0000}"/>
    <cellStyle name="Input 2 2 2 18 5" xfId="23198" xr:uid="{00000000-0005-0000-0000-0000852B0000}"/>
    <cellStyle name="Input 2 2 2 18 6" xfId="55416" xr:uid="{00000000-0005-0000-0000-0000862B0000}"/>
    <cellStyle name="Input 2 2 2 19" xfId="3066" xr:uid="{00000000-0005-0000-0000-0000872B0000}"/>
    <cellStyle name="Input 2 2 2 19 2" xfId="7318" xr:uid="{00000000-0005-0000-0000-0000882B0000}"/>
    <cellStyle name="Input 2 2 2 19 3" xfId="11567" xr:uid="{00000000-0005-0000-0000-0000892B0000}"/>
    <cellStyle name="Input 2 2 2 19 4" xfId="15816" xr:uid="{00000000-0005-0000-0000-00008A2B0000}"/>
    <cellStyle name="Input 2 2 2 19 5" xfId="21795" xr:uid="{00000000-0005-0000-0000-00008B2B0000}"/>
    <cellStyle name="Input 2 2 2 19 6" xfId="55565" xr:uid="{00000000-0005-0000-0000-00008C2B0000}"/>
    <cellStyle name="Input 2 2 2 2" xfId="477" xr:uid="{00000000-0005-0000-0000-00008D2B0000}"/>
    <cellStyle name="Input 2 2 2 2 10" xfId="3269" xr:uid="{00000000-0005-0000-0000-00008E2B0000}"/>
    <cellStyle name="Input 2 2 2 2 10 2" xfId="7521" xr:uid="{00000000-0005-0000-0000-00008F2B0000}"/>
    <cellStyle name="Input 2 2 2 2 10 3" xfId="11770" xr:uid="{00000000-0005-0000-0000-0000902B0000}"/>
    <cellStyle name="Input 2 2 2 2 10 4" xfId="16019" xr:uid="{00000000-0005-0000-0000-0000912B0000}"/>
    <cellStyle name="Input 2 2 2 2 10 5" xfId="22209" xr:uid="{00000000-0005-0000-0000-0000922B0000}"/>
    <cellStyle name="Input 2 2 2 2 10 6" xfId="54561" xr:uid="{00000000-0005-0000-0000-0000932B0000}"/>
    <cellStyle name="Input 2 2 2 2 100" xfId="52194" xr:uid="{00000000-0005-0000-0000-0000942B0000}"/>
    <cellStyle name="Input 2 2 2 2 101" xfId="52447" xr:uid="{00000000-0005-0000-0000-0000952B0000}"/>
    <cellStyle name="Input 2 2 2 2 102" xfId="52597" xr:uid="{00000000-0005-0000-0000-0000962B0000}"/>
    <cellStyle name="Input 2 2 2 2 103" xfId="52746" xr:uid="{00000000-0005-0000-0000-0000972B0000}"/>
    <cellStyle name="Input 2 2 2 2 104" xfId="52896" xr:uid="{00000000-0005-0000-0000-0000982B0000}"/>
    <cellStyle name="Input 2 2 2 2 105" xfId="53358" xr:uid="{00000000-0005-0000-0000-0000992B0000}"/>
    <cellStyle name="Input 2 2 2 2 11" xfId="3418" xr:uid="{00000000-0005-0000-0000-00009A2B0000}"/>
    <cellStyle name="Input 2 2 2 2 11 2" xfId="7670" xr:uid="{00000000-0005-0000-0000-00009B2B0000}"/>
    <cellStyle name="Input 2 2 2 2 11 3" xfId="11919" xr:uid="{00000000-0005-0000-0000-00009C2B0000}"/>
    <cellStyle name="Input 2 2 2 2 11 4" xfId="16168" xr:uid="{00000000-0005-0000-0000-00009D2B0000}"/>
    <cellStyle name="Input 2 2 2 2 11 5" xfId="22555" xr:uid="{00000000-0005-0000-0000-00009E2B0000}"/>
    <cellStyle name="Input 2 2 2 2 11 6" xfId="54710" xr:uid="{00000000-0005-0000-0000-00009F2B0000}"/>
    <cellStyle name="Input 2 2 2 2 12" xfId="3568" xr:uid="{00000000-0005-0000-0000-0000A02B0000}"/>
    <cellStyle name="Input 2 2 2 2 12 2" xfId="7820" xr:uid="{00000000-0005-0000-0000-0000A12B0000}"/>
    <cellStyle name="Input 2 2 2 2 12 3" xfId="12069" xr:uid="{00000000-0005-0000-0000-0000A22B0000}"/>
    <cellStyle name="Input 2 2 2 2 12 4" xfId="16318" xr:uid="{00000000-0005-0000-0000-0000A32B0000}"/>
    <cellStyle name="Input 2 2 2 2 12 5" xfId="22901" xr:uid="{00000000-0005-0000-0000-0000A42B0000}"/>
    <cellStyle name="Input 2 2 2 2 12 6" xfId="54865" xr:uid="{00000000-0005-0000-0000-0000A52B0000}"/>
    <cellStyle name="Input 2 2 2 2 13" xfId="3718" xr:uid="{00000000-0005-0000-0000-0000A62B0000}"/>
    <cellStyle name="Input 2 2 2 2 13 2" xfId="7970" xr:uid="{00000000-0005-0000-0000-0000A72B0000}"/>
    <cellStyle name="Input 2 2 2 2 13 3" xfId="12219" xr:uid="{00000000-0005-0000-0000-0000A82B0000}"/>
    <cellStyle name="Input 2 2 2 2 13 4" xfId="16468" xr:uid="{00000000-0005-0000-0000-0000A92B0000}"/>
    <cellStyle name="Input 2 2 2 2 13 5" xfId="23248" xr:uid="{00000000-0005-0000-0000-0000AA2B0000}"/>
    <cellStyle name="Input 2 2 2 2 13 6" xfId="55020" xr:uid="{00000000-0005-0000-0000-0000AB2B0000}"/>
    <cellStyle name="Input 2 2 2 2 14" xfId="3867" xr:uid="{00000000-0005-0000-0000-0000AC2B0000}"/>
    <cellStyle name="Input 2 2 2 2 14 2" xfId="8119" xr:uid="{00000000-0005-0000-0000-0000AD2B0000}"/>
    <cellStyle name="Input 2 2 2 2 14 3" xfId="12368" xr:uid="{00000000-0005-0000-0000-0000AE2B0000}"/>
    <cellStyle name="Input 2 2 2 2 14 4" xfId="16617" xr:uid="{00000000-0005-0000-0000-0000AF2B0000}"/>
    <cellStyle name="Input 2 2 2 2 14 5" xfId="23523" xr:uid="{00000000-0005-0000-0000-0000B02B0000}"/>
    <cellStyle name="Input 2 2 2 2 14 6" xfId="55171" xr:uid="{00000000-0005-0000-0000-0000B12B0000}"/>
    <cellStyle name="Input 2 2 2 2 15" xfId="4016" xr:uid="{00000000-0005-0000-0000-0000B22B0000}"/>
    <cellStyle name="Input 2 2 2 2 15 2" xfId="8268" xr:uid="{00000000-0005-0000-0000-0000B32B0000}"/>
    <cellStyle name="Input 2 2 2 2 15 3" xfId="12517" xr:uid="{00000000-0005-0000-0000-0000B42B0000}"/>
    <cellStyle name="Input 2 2 2 2 15 4" xfId="16766" xr:uid="{00000000-0005-0000-0000-0000B52B0000}"/>
    <cellStyle name="Input 2 2 2 2 15 5" xfId="23869" xr:uid="{00000000-0005-0000-0000-0000B62B0000}"/>
    <cellStyle name="Input 2 2 2 2 15 6" xfId="55320" xr:uid="{00000000-0005-0000-0000-0000B72B0000}"/>
    <cellStyle name="Input 2 2 2 2 16" xfId="4216" xr:uid="{00000000-0005-0000-0000-0000B82B0000}"/>
    <cellStyle name="Input 2 2 2 2 16 2" xfId="8468" xr:uid="{00000000-0005-0000-0000-0000B92B0000}"/>
    <cellStyle name="Input 2 2 2 2 16 3" xfId="12717" xr:uid="{00000000-0005-0000-0000-0000BA2B0000}"/>
    <cellStyle name="Input 2 2 2 2 16 4" xfId="16966" xr:uid="{00000000-0005-0000-0000-0000BB2B0000}"/>
    <cellStyle name="Input 2 2 2 2 16 5" xfId="24219" xr:uid="{00000000-0005-0000-0000-0000BC2B0000}"/>
    <cellStyle name="Input 2 2 2 2 16 6" xfId="55470" xr:uid="{00000000-0005-0000-0000-0000BD2B0000}"/>
    <cellStyle name="Input 2 2 2 2 17" xfId="4367" xr:uid="{00000000-0005-0000-0000-0000BE2B0000}"/>
    <cellStyle name="Input 2 2 2 2 17 2" xfId="8619" xr:uid="{00000000-0005-0000-0000-0000BF2B0000}"/>
    <cellStyle name="Input 2 2 2 2 17 3" xfId="12868" xr:uid="{00000000-0005-0000-0000-0000C02B0000}"/>
    <cellStyle name="Input 2 2 2 2 17 4" xfId="17117" xr:uid="{00000000-0005-0000-0000-0000C12B0000}"/>
    <cellStyle name="Input 2 2 2 2 17 5" xfId="24565" xr:uid="{00000000-0005-0000-0000-0000C22B0000}"/>
    <cellStyle name="Input 2 2 2 2 17 6" xfId="55619" xr:uid="{00000000-0005-0000-0000-0000C32B0000}"/>
    <cellStyle name="Input 2 2 2 2 18" xfId="4470" xr:uid="{00000000-0005-0000-0000-0000C42B0000}"/>
    <cellStyle name="Input 2 2 2 2 18 2" xfId="8722" xr:uid="{00000000-0005-0000-0000-0000C52B0000}"/>
    <cellStyle name="Input 2 2 2 2 18 3" xfId="12971" xr:uid="{00000000-0005-0000-0000-0000C62B0000}"/>
    <cellStyle name="Input 2 2 2 2 18 4" xfId="17220" xr:uid="{00000000-0005-0000-0000-0000C72B0000}"/>
    <cellStyle name="Input 2 2 2 2 18 5" xfId="24840" xr:uid="{00000000-0005-0000-0000-0000C82B0000}"/>
    <cellStyle name="Input 2 2 2 2 18 6" xfId="55841" xr:uid="{00000000-0005-0000-0000-0000C92B0000}"/>
    <cellStyle name="Input 2 2 2 2 19" xfId="4584" xr:uid="{00000000-0005-0000-0000-0000CA2B0000}"/>
    <cellStyle name="Input 2 2 2 2 19 2" xfId="8836" xr:uid="{00000000-0005-0000-0000-0000CB2B0000}"/>
    <cellStyle name="Input 2 2 2 2 19 3" xfId="13085" xr:uid="{00000000-0005-0000-0000-0000CC2B0000}"/>
    <cellStyle name="Input 2 2 2 2 19 4" xfId="17334" xr:uid="{00000000-0005-0000-0000-0000CD2B0000}"/>
    <cellStyle name="Input 2 2 2 2 19 5" xfId="21360" xr:uid="{00000000-0005-0000-0000-0000CE2B0000}"/>
    <cellStyle name="Input 2 2 2 2 19 6" xfId="55993" xr:uid="{00000000-0005-0000-0000-0000CF2B0000}"/>
    <cellStyle name="Input 2 2 2 2 2" xfId="2064" xr:uid="{00000000-0005-0000-0000-0000D02B0000}"/>
    <cellStyle name="Input 2 2 2 2 2 2" xfId="6316" xr:uid="{00000000-0005-0000-0000-0000D12B0000}"/>
    <cellStyle name="Input 2 2 2 2 2 3" xfId="10565" xr:uid="{00000000-0005-0000-0000-0000D22B0000}"/>
    <cellStyle name="Input 2 2 2 2 2 4" xfId="14814" xr:uid="{00000000-0005-0000-0000-0000D32B0000}"/>
    <cellStyle name="Input 2 2 2 2 2 5" xfId="18619" xr:uid="{00000000-0005-0000-0000-0000D42B0000}"/>
    <cellStyle name="Input 2 2 2 2 2 6" xfId="19246" xr:uid="{00000000-0005-0000-0000-0000D52B0000}"/>
    <cellStyle name="Input 2 2 2 2 2 7" xfId="53513" xr:uid="{00000000-0005-0000-0000-0000D62B0000}"/>
    <cellStyle name="Input 2 2 2 2 20" xfId="4739" xr:uid="{00000000-0005-0000-0000-0000D72B0000}"/>
    <cellStyle name="Input 2 2 2 2 20 2" xfId="8991" xr:uid="{00000000-0005-0000-0000-0000D82B0000}"/>
    <cellStyle name="Input 2 2 2 2 20 3" xfId="13240" xr:uid="{00000000-0005-0000-0000-0000D92B0000}"/>
    <cellStyle name="Input 2 2 2 2 20 4" xfId="17489" xr:uid="{00000000-0005-0000-0000-0000DA2B0000}"/>
    <cellStyle name="Input 2 2 2 2 20 5" xfId="25526" xr:uid="{00000000-0005-0000-0000-0000DB2B0000}"/>
    <cellStyle name="Input 2 2 2 2 20 6" xfId="56145" xr:uid="{00000000-0005-0000-0000-0000DC2B0000}"/>
    <cellStyle name="Input 2 2 2 2 21" xfId="4889" xr:uid="{00000000-0005-0000-0000-0000DD2B0000}"/>
    <cellStyle name="Input 2 2 2 2 21 2" xfId="9141" xr:uid="{00000000-0005-0000-0000-0000DE2B0000}"/>
    <cellStyle name="Input 2 2 2 2 21 3" xfId="13390" xr:uid="{00000000-0005-0000-0000-0000DF2B0000}"/>
    <cellStyle name="Input 2 2 2 2 21 4" xfId="17639" xr:uid="{00000000-0005-0000-0000-0000E02B0000}"/>
    <cellStyle name="Input 2 2 2 2 21 5" xfId="25872" xr:uid="{00000000-0005-0000-0000-0000E12B0000}"/>
    <cellStyle name="Input 2 2 2 2 21 6" xfId="56294" xr:uid="{00000000-0005-0000-0000-0000E22B0000}"/>
    <cellStyle name="Input 2 2 2 2 22" xfId="5081" xr:uid="{00000000-0005-0000-0000-0000E32B0000}"/>
    <cellStyle name="Input 2 2 2 2 22 2" xfId="9333" xr:uid="{00000000-0005-0000-0000-0000E42B0000}"/>
    <cellStyle name="Input 2 2 2 2 22 3" xfId="13582" xr:uid="{00000000-0005-0000-0000-0000E52B0000}"/>
    <cellStyle name="Input 2 2 2 2 22 4" xfId="17831" xr:uid="{00000000-0005-0000-0000-0000E62B0000}"/>
    <cellStyle name="Input 2 2 2 2 22 5" xfId="26218" xr:uid="{00000000-0005-0000-0000-0000E72B0000}"/>
    <cellStyle name="Input 2 2 2 2 22 6" xfId="56450" xr:uid="{00000000-0005-0000-0000-0000E82B0000}"/>
    <cellStyle name="Input 2 2 2 2 23" xfId="5191" xr:uid="{00000000-0005-0000-0000-0000E92B0000}"/>
    <cellStyle name="Input 2 2 2 2 23 2" xfId="9443" xr:uid="{00000000-0005-0000-0000-0000EA2B0000}"/>
    <cellStyle name="Input 2 2 2 2 23 3" xfId="13692" xr:uid="{00000000-0005-0000-0000-0000EB2B0000}"/>
    <cellStyle name="Input 2 2 2 2 23 4" xfId="17941" xr:uid="{00000000-0005-0000-0000-0000EC2B0000}"/>
    <cellStyle name="Input 2 2 2 2 23 5" xfId="26563" xr:uid="{00000000-0005-0000-0000-0000ED2B0000}"/>
    <cellStyle name="Input 2 2 2 2 23 6" xfId="56701" xr:uid="{00000000-0005-0000-0000-0000EE2B0000}"/>
    <cellStyle name="Input 2 2 2 2 24" xfId="5303" xr:uid="{00000000-0005-0000-0000-0000EF2B0000}"/>
    <cellStyle name="Input 2 2 2 2 24 2" xfId="9555" xr:uid="{00000000-0005-0000-0000-0000F02B0000}"/>
    <cellStyle name="Input 2 2 2 2 24 3" xfId="13804" xr:uid="{00000000-0005-0000-0000-0000F12B0000}"/>
    <cellStyle name="Input 2 2 2 2 24 4" xfId="18053" xr:uid="{00000000-0005-0000-0000-0000F22B0000}"/>
    <cellStyle name="Input 2 2 2 2 24 5" xfId="25090" xr:uid="{00000000-0005-0000-0000-0000F32B0000}"/>
    <cellStyle name="Input 2 2 2 2 24 6" xfId="56860" xr:uid="{00000000-0005-0000-0000-0000F42B0000}"/>
    <cellStyle name="Input 2 2 2 2 25" xfId="5454" xr:uid="{00000000-0005-0000-0000-0000F52B0000}"/>
    <cellStyle name="Input 2 2 2 2 25 2" xfId="9706" xr:uid="{00000000-0005-0000-0000-0000F62B0000}"/>
    <cellStyle name="Input 2 2 2 2 25 3" xfId="13955" xr:uid="{00000000-0005-0000-0000-0000F72B0000}"/>
    <cellStyle name="Input 2 2 2 2 25 4" xfId="18204" xr:uid="{00000000-0005-0000-0000-0000F82B0000}"/>
    <cellStyle name="Input 2 2 2 2 25 5" xfId="21683" xr:uid="{00000000-0005-0000-0000-0000F92B0000}"/>
    <cellStyle name="Input 2 2 2 2 25 6" xfId="57010" xr:uid="{00000000-0005-0000-0000-0000FA2B0000}"/>
    <cellStyle name="Input 2 2 2 2 26" xfId="5609" xr:uid="{00000000-0005-0000-0000-0000FB2B0000}"/>
    <cellStyle name="Input 2 2 2 2 26 2" xfId="9861" xr:uid="{00000000-0005-0000-0000-0000FC2B0000}"/>
    <cellStyle name="Input 2 2 2 2 26 3" xfId="14110" xr:uid="{00000000-0005-0000-0000-0000FD2B0000}"/>
    <cellStyle name="Input 2 2 2 2 26 4" xfId="18359" xr:uid="{00000000-0005-0000-0000-0000FE2B0000}"/>
    <cellStyle name="Input 2 2 2 2 26 5" xfId="27271" xr:uid="{00000000-0005-0000-0000-0000FF2B0000}"/>
    <cellStyle name="Input 2 2 2 2 26 6" xfId="55714" xr:uid="{00000000-0005-0000-0000-0000002C0000}"/>
    <cellStyle name="Input 2 2 2 2 27" xfId="1609" xr:uid="{00000000-0005-0000-0000-0000012C0000}"/>
    <cellStyle name="Input 2 2 2 2 27 2" xfId="27614" xr:uid="{00000000-0005-0000-0000-0000022C0000}"/>
    <cellStyle name="Input 2 2 2 2 27 3" xfId="57278" xr:uid="{00000000-0005-0000-0000-0000032C0000}"/>
    <cellStyle name="Input 2 2 2 2 28" xfId="5861" xr:uid="{00000000-0005-0000-0000-0000042C0000}"/>
    <cellStyle name="Input 2 2 2 2 28 2" xfId="27955" xr:uid="{00000000-0005-0000-0000-0000052C0000}"/>
    <cellStyle name="Input 2 2 2 2 28 3" xfId="57427" xr:uid="{00000000-0005-0000-0000-0000062C0000}"/>
    <cellStyle name="Input 2 2 2 2 29" xfId="10110" xr:uid="{00000000-0005-0000-0000-0000072C0000}"/>
    <cellStyle name="Input 2 2 2 2 29 2" xfId="28296" xr:uid="{00000000-0005-0000-0000-0000082C0000}"/>
    <cellStyle name="Input 2 2 2 2 29 3" xfId="57577" xr:uid="{00000000-0005-0000-0000-0000092C0000}"/>
    <cellStyle name="Input 2 2 2 2 3" xfId="2216" xr:uid="{00000000-0005-0000-0000-00000A2C0000}"/>
    <cellStyle name="Input 2 2 2 2 3 2" xfId="6468" xr:uid="{00000000-0005-0000-0000-00000B2C0000}"/>
    <cellStyle name="Input 2 2 2 2 3 3" xfId="10717" xr:uid="{00000000-0005-0000-0000-00000C2C0000}"/>
    <cellStyle name="Input 2 2 2 2 3 4" xfId="14966" xr:uid="{00000000-0005-0000-0000-00000D2C0000}"/>
    <cellStyle name="Input 2 2 2 2 3 5" xfId="18782" xr:uid="{00000000-0005-0000-0000-00000E2C0000}"/>
    <cellStyle name="Input 2 2 2 2 3 6" xfId="53662" xr:uid="{00000000-0005-0000-0000-00000F2C0000}"/>
    <cellStyle name="Input 2 2 2 2 30" xfId="14360" xr:uid="{00000000-0005-0000-0000-0000102C0000}"/>
    <cellStyle name="Input 2 2 2 2 30 2" xfId="28637" xr:uid="{00000000-0005-0000-0000-0000112C0000}"/>
    <cellStyle name="Input 2 2 2 2 31" xfId="18511" xr:uid="{00000000-0005-0000-0000-0000122C0000}"/>
    <cellStyle name="Input 2 2 2 2 31 2" xfId="28978" xr:uid="{00000000-0005-0000-0000-0000132C0000}"/>
    <cellStyle name="Input 2 2 2 2 32" xfId="29414" xr:uid="{00000000-0005-0000-0000-0000142C0000}"/>
    <cellStyle name="Input 2 2 2 2 33" xfId="31365" xr:uid="{00000000-0005-0000-0000-0000152C0000}"/>
    <cellStyle name="Input 2 2 2 2 34" xfId="31476" xr:uid="{00000000-0005-0000-0000-0000162C0000}"/>
    <cellStyle name="Input 2 2 2 2 35" xfId="31816" xr:uid="{00000000-0005-0000-0000-0000172C0000}"/>
    <cellStyle name="Input 2 2 2 2 36" xfId="32038" xr:uid="{00000000-0005-0000-0000-0000182C0000}"/>
    <cellStyle name="Input 2 2 2 2 37" xfId="32379" xr:uid="{00000000-0005-0000-0000-0000192C0000}"/>
    <cellStyle name="Input 2 2 2 2 38" xfId="32720" xr:uid="{00000000-0005-0000-0000-00001A2C0000}"/>
    <cellStyle name="Input 2 2 2 2 39" xfId="33146" xr:uid="{00000000-0005-0000-0000-00001B2C0000}"/>
    <cellStyle name="Input 2 2 2 2 4" xfId="2366" xr:uid="{00000000-0005-0000-0000-00001C2C0000}"/>
    <cellStyle name="Input 2 2 2 2 4 2" xfId="6618" xr:uid="{00000000-0005-0000-0000-00001D2C0000}"/>
    <cellStyle name="Input 2 2 2 2 4 3" xfId="10867" xr:uid="{00000000-0005-0000-0000-00001E2C0000}"/>
    <cellStyle name="Input 2 2 2 2 4 4" xfId="15116" xr:uid="{00000000-0005-0000-0000-00001F2C0000}"/>
    <cellStyle name="Input 2 2 2 2 4 5" xfId="20034" xr:uid="{00000000-0005-0000-0000-0000202C0000}"/>
    <cellStyle name="Input 2 2 2 2 4 6" xfId="53784" xr:uid="{00000000-0005-0000-0000-0000212C0000}"/>
    <cellStyle name="Input 2 2 2 2 40" xfId="33630" xr:uid="{00000000-0005-0000-0000-0000222C0000}"/>
    <cellStyle name="Input 2 2 2 2 41" xfId="33111" xr:uid="{00000000-0005-0000-0000-0000232C0000}"/>
    <cellStyle name="Input 2 2 2 2 42" xfId="34423" xr:uid="{00000000-0005-0000-0000-0000242C0000}"/>
    <cellStyle name="Input 2 2 2 2 43" xfId="34769" xr:uid="{00000000-0005-0000-0000-0000252C0000}"/>
    <cellStyle name="Input 2 2 2 2 44" xfId="35115" xr:uid="{00000000-0005-0000-0000-0000262C0000}"/>
    <cellStyle name="Input 2 2 2 2 45" xfId="35462" xr:uid="{00000000-0005-0000-0000-0000272C0000}"/>
    <cellStyle name="Input 2 2 2 2 46" xfId="35809" xr:uid="{00000000-0005-0000-0000-0000282C0000}"/>
    <cellStyle name="Input 2 2 2 2 47" xfId="36155" xr:uid="{00000000-0005-0000-0000-0000292C0000}"/>
    <cellStyle name="Input 2 2 2 2 48" xfId="36501" xr:uid="{00000000-0005-0000-0000-00002A2C0000}"/>
    <cellStyle name="Input 2 2 2 2 49" xfId="36847" xr:uid="{00000000-0005-0000-0000-00002B2C0000}"/>
    <cellStyle name="Input 2 2 2 2 5" xfId="2515" xr:uid="{00000000-0005-0000-0000-00002C2C0000}"/>
    <cellStyle name="Input 2 2 2 2 5 2" xfId="6767" xr:uid="{00000000-0005-0000-0000-00002D2C0000}"/>
    <cellStyle name="Input 2 2 2 2 5 3" xfId="11016" xr:uid="{00000000-0005-0000-0000-00002E2C0000}"/>
    <cellStyle name="Input 2 2 2 2 5 4" xfId="15265" xr:uid="{00000000-0005-0000-0000-00002F2C0000}"/>
    <cellStyle name="Input 2 2 2 2 5 5" xfId="20380" xr:uid="{00000000-0005-0000-0000-0000302C0000}"/>
    <cellStyle name="Input 2 2 2 2 5 6" xfId="53890" xr:uid="{00000000-0005-0000-0000-0000312C0000}"/>
    <cellStyle name="Input 2 2 2 2 50" xfId="37193" xr:uid="{00000000-0005-0000-0000-0000322C0000}"/>
    <cellStyle name="Input 2 2 2 2 51" xfId="37539" xr:uid="{00000000-0005-0000-0000-0000332C0000}"/>
    <cellStyle name="Input 2 2 2 2 52" xfId="37814" xr:uid="{00000000-0005-0000-0000-0000342C0000}"/>
    <cellStyle name="Input 2 2 2 2 53" xfId="38161" xr:uid="{00000000-0005-0000-0000-0000352C0000}"/>
    <cellStyle name="Input 2 2 2 2 54" xfId="38507" xr:uid="{00000000-0005-0000-0000-0000362C0000}"/>
    <cellStyle name="Input 2 2 2 2 55" xfId="38853" xr:uid="{00000000-0005-0000-0000-0000372C0000}"/>
    <cellStyle name="Input 2 2 2 2 56" xfId="39199" xr:uid="{00000000-0005-0000-0000-0000382C0000}"/>
    <cellStyle name="Input 2 2 2 2 57" xfId="33060" xr:uid="{00000000-0005-0000-0000-0000392C0000}"/>
    <cellStyle name="Input 2 2 2 2 58" xfId="39570" xr:uid="{00000000-0005-0000-0000-00003A2C0000}"/>
    <cellStyle name="Input 2 2 2 2 59" xfId="40027" xr:uid="{00000000-0005-0000-0000-00003B2C0000}"/>
    <cellStyle name="Input 2 2 2 2 6" xfId="2665" xr:uid="{00000000-0005-0000-0000-00003C2C0000}"/>
    <cellStyle name="Input 2 2 2 2 6 2" xfId="6917" xr:uid="{00000000-0005-0000-0000-00003D2C0000}"/>
    <cellStyle name="Input 2 2 2 2 6 3" xfId="11166" xr:uid="{00000000-0005-0000-0000-00003E2C0000}"/>
    <cellStyle name="Input 2 2 2 2 6 4" xfId="15415" xr:uid="{00000000-0005-0000-0000-00003F2C0000}"/>
    <cellStyle name="Input 2 2 2 2 6 5" xfId="20671" xr:uid="{00000000-0005-0000-0000-0000402C0000}"/>
    <cellStyle name="Input 2 2 2 2 6 6" xfId="54040" xr:uid="{00000000-0005-0000-0000-0000412C0000}"/>
    <cellStyle name="Input 2 2 2 2 60" xfId="40368" xr:uid="{00000000-0005-0000-0000-0000422C0000}"/>
    <cellStyle name="Input 2 2 2 2 61" xfId="40869" xr:uid="{00000000-0005-0000-0000-0000432C0000}"/>
    <cellStyle name="Input 2 2 2 2 62" xfId="40940" xr:uid="{00000000-0005-0000-0000-0000442C0000}"/>
    <cellStyle name="Input 2 2 2 2 63" xfId="41286" xr:uid="{00000000-0005-0000-0000-0000452C0000}"/>
    <cellStyle name="Input 2 2 2 2 64" xfId="41935" xr:uid="{00000000-0005-0000-0000-0000462C0000}"/>
    <cellStyle name="Input 2 2 2 2 65" xfId="42281" xr:uid="{00000000-0005-0000-0000-0000472C0000}"/>
    <cellStyle name="Input 2 2 2 2 66" xfId="42640" xr:uid="{00000000-0005-0000-0000-0000482C0000}"/>
    <cellStyle name="Input 2 2 2 2 67" xfId="42862" xr:uid="{00000000-0005-0000-0000-0000492C0000}"/>
    <cellStyle name="Input 2 2 2 2 68" xfId="43203" xr:uid="{00000000-0005-0000-0000-00004A2C0000}"/>
    <cellStyle name="Input 2 2 2 2 69" xfId="43544" xr:uid="{00000000-0005-0000-0000-00004B2C0000}"/>
    <cellStyle name="Input 2 2 2 2 7" xfId="2820" xr:uid="{00000000-0005-0000-0000-00004C2C0000}"/>
    <cellStyle name="Input 2 2 2 2 7 2" xfId="7072" xr:uid="{00000000-0005-0000-0000-00004D2C0000}"/>
    <cellStyle name="Input 2 2 2 2 7 3" xfId="11321" xr:uid="{00000000-0005-0000-0000-00004E2C0000}"/>
    <cellStyle name="Input 2 2 2 2 7 4" xfId="15570" xr:uid="{00000000-0005-0000-0000-00004F2C0000}"/>
    <cellStyle name="Input 2 2 2 2 7 5" xfId="21073" xr:uid="{00000000-0005-0000-0000-0000502C0000}"/>
    <cellStyle name="Input 2 2 2 2 7 6" xfId="53752" xr:uid="{00000000-0005-0000-0000-0000512C0000}"/>
    <cellStyle name="Input 2 2 2 2 70" xfId="44075" xr:uid="{00000000-0005-0000-0000-0000522C0000}"/>
    <cellStyle name="Input 2 2 2 2 71" xfId="43909" xr:uid="{00000000-0005-0000-0000-0000532C0000}"/>
    <cellStyle name="Input 2 2 2 2 72" xfId="44743" xr:uid="{00000000-0005-0000-0000-0000542C0000}"/>
    <cellStyle name="Input 2 2 2 2 73" xfId="45117" xr:uid="{00000000-0005-0000-0000-0000552C0000}"/>
    <cellStyle name="Input 2 2 2 2 74" xfId="45710" xr:uid="{00000000-0005-0000-0000-0000562C0000}"/>
    <cellStyle name="Input 2 2 2 2 75" xfId="46122" xr:uid="{00000000-0005-0000-0000-0000572C0000}"/>
    <cellStyle name="Input 2 2 2 2 76" xfId="45469" xr:uid="{00000000-0005-0000-0000-0000582C0000}"/>
    <cellStyle name="Input 2 2 2 2 77" xfId="46945" xr:uid="{00000000-0005-0000-0000-0000592C0000}"/>
    <cellStyle name="Input 2 2 2 2 78" xfId="47290" xr:uid="{00000000-0005-0000-0000-00005A2C0000}"/>
    <cellStyle name="Input 2 2 2 2 79" xfId="46435" xr:uid="{00000000-0005-0000-0000-00005B2C0000}"/>
    <cellStyle name="Input 2 2 2 2 8" xfId="2970" xr:uid="{00000000-0005-0000-0000-00005C2C0000}"/>
    <cellStyle name="Input 2 2 2 2 8 2" xfId="7222" xr:uid="{00000000-0005-0000-0000-00005D2C0000}"/>
    <cellStyle name="Input 2 2 2 2 8 3" xfId="11471" xr:uid="{00000000-0005-0000-0000-00005E2C0000}"/>
    <cellStyle name="Input 2 2 2 2 8 4" xfId="15720" xr:uid="{00000000-0005-0000-0000-00005F2C0000}"/>
    <cellStyle name="Input 2 2 2 2 8 5" xfId="20695" xr:uid="{00000000-0005-0000-0000-0000602C0000}"/>
    <cellStyle name="Input 2 2 2 2 8 6" xfId="54261" xr:uid="{00000000-0005-0000-0000-0000612C0000}"/>
    <cellStyle name="Input 2 2 2 2 80" xfId="48051" xr:uid="{00000000-0005-0000-0000-0000622C0000}"/>
    <cellStyle name="Input 2 2 2 2 81" xfId="48248" xr:uid="{00000000-0005-0000-0000-0000632C0000}"/>
    <cellStyle name="Input 2 2 2 2 82" xfId="48904" xr:uid="{00000000-0005-0000-0000-0000642C0000}"/>
    <cellStyle name="Input 2 2 2 2 83" xfId="49267" xr:uid="{00000000-0005-0000-0000-0000652C0000}"/>
    <cellStyle name="Input 2 2 2 2 84" xfId="48616" xr:uid="{00000000-0005-0000-0000-0000662C0000}"/>
    <cellStyle name="Input 2 2 2 2 85" xfId="49917" xr:uid="{00000000-0005-0000-0000-0000672C0000}"/>
    <cellStyle name="Input 2 2 2 2 86" xfId="50067" xr:uid="{00000000-0005-0000-0000-0000682C0000}"/>
    <cellStyle name="Input 2 2 2 2 87" xfId="50216" xr:uid="{00000000-0005-0000-0000-0000692C0000}"/>
    <cellStyle name="Input 2 2 2 2 88" xfId="50366" xr:uid="{00000000-0005-0000-0000-00006A2C0000}"/>
    <cellStyle name="Input 2 2 2 2 89" xfId="50515" xr:uid="{00000000-0005-0000-0000-00006B2C0000}"/>
    <cellStyle name="Input 2 2 2 2 9" xfId="3120" xr:uid="{00000000-0005-0000-0000-00006C2C0000}"/>
    <cellStyle name="Input 2 2 2 2 9 2" xfId="7372" xr:uid="{00000000-0005-0000-0000-00006D2C0000}"/>
    <cellStyle name="Input 2 2 2 2 9 3" xfId="11621" xr:uid="{00000000-0005-0000-0000-00006E2C0000}"/>
    <cellStyle name="Input 2 2 2 2 9 4" xfId="15870" xr:uid="{00000000-0005-0000-0000-00006F2C0000}"/>
    <cellStyle name="Input 2 2 2 2 9 5" xfId="21464" xr:uid="{00000000-0005-0000-0000-0000702C0000}"/>
    <cellStyle name="Input 2 2 2 2 9 6" xfId="54411" xr:uid="{00000000-0005-0000-0000-0000712C0000}"/>
    <cellStyle name="Input 2 2 2 2 90" xfId="50664" xr:uid="{00000000-0005-0000-0000-0000722C0000}"/>
    <cellStyle name="Input 2 2 2 2 91" xfId="50814" xr:uid="{00000000-0005-0000-0000-0000732C0000}"/>
    <cellStyle name="Input 2 2 2 2 92" xfId="50963" xr:uid="{00000000-0005-0000-0000-0000742C0000}"/>
    <cellStyle name="Input 2 2 2 2 93" xfId="51128" xr:uid="{00000000-0005-0000-0000-0000752C0000}"/>
    <cellStyle name="Input 2 2 2 2 94" xfId="51284" xr:uid="{00000000-0005-0000-0000-0000762C0000}"/>
    <cellStyle name="Input 2 2 2 2 95" xfId="51434" xr:uid="{00000000-0005-0000-0000-0000772C0000}"/>
    <cellStyle name="Input 2 2 2 2 96" xfId="51584" xr:uid="{00000000-0005-0000-0000-0000782C0000}"/>
    <cellStyle name="Input 2 2 2 2 97" xfId="51734" xr:uid="{00000000-0005-0000-0000-0000792C0000}"/>
    <cellStyle name="Input 2 2 2 2 98" xfId="51889" xr:uid="{00000000-0005-0000-0000-00007A2C0000}"/>
    <cellStyle name="Input 2 2 2 2 99" xfId="52044" xr:uid="{00000000-0005-0000-0000-00007B2C0000}"/>
    <cellStyle name="Input 2 2 2 20" xfId="3215" xr:uid="{00000000-0005-0000-0000-00007C2C0000}"/>
    <cellStyle name="Input 2 2 2 20 2" xfId="7467" xr:uid="{00000000-0005-0000-0000-00007D2C0000}"/>
    <cellStyle name="Input 2 2 2 20 3" xfId="11716" xr:uid="{00000000-0005-0000-0000-00007E2C0000}"/>
    <cellStyle name="Input 2 2 2 20 4" xfId="15965" xr:uid="{00000000-0005-0000-0000-00007F2C0000}"/>
    <cellStyle name="Input 2 2 2 20 5" xfId="23819" xr:uid="{00000000-0005-0000-0000-0000802C0000}"/>
    <cellStyle name="Input 2 2 2 20 6" xfId="55787" xr:uid="{00000000-0005-0000-0000-0000812C0000}"/>
    <cellStyle name="Input 2 2 2 21" xfId="3364" xr:uid="{00000000-0005-0000-0000-0000822C0000}"/>
    <cellStyle name="Input 2 2 2 21 2" xfId="7616" xr:uid="{00000000-0005-0000-0000-0000832C0000}"/>
    <cellStyle name="Input 2 2 2 21 3" xfId="11865" xr:uid="{00000000-0005-0000-0000-0000842C0000}"/>
    <cellStyle name="Input 2 2 2 21 4" xfId="16114" xr:uid="{00000000-0005-0000-0000-0000852C0000}"/>
    <cellStyle name="Input 2 2 2 21 5" xfId="24169" xr:uid="{00000000-0005-0000-0000-0000862C0000}"/>
    <cellStyle name="Input 2 2 2 21 6" xfId="55939" xr:uid="{00000000-0005-0000-0000-0000872C0000}"/>
    <cellStyle name="Input 2 2 2 22" xfId="3514" xr:uid="{00000000-0005-0000-0000-0000882C0000}"/>
    <cellStyle name="Input 2 2 2 22 2" xfId="7766" xr:uid="{00000000-0005-0000-0000-0000892C0000}"/>
    <cellStyle name="Input 2 2 2 22 3" xfId="12015" xr:uid="{00000000-0005-0000-0000-00008A2C0000}"/>
    <cellStyle name="Input 2 2 2 22 4" xfId="16264" xr:uid="{00000000-0005-0000-0000-00008B2C0000}"/>
    <cellStyle name="Input 2 2 2 22 5" xfId="24515" xr:uid="{00000000-0005-0000-0000-00008C2C0000}"/>
    <cellStyle name="Input 2 2 2 22 6" xfId="56091" xr:uid="{00000000-0005-0000-0000-00008D2C0000}"/>
    <cellStyle name="Input 2 2 2 23" xfId="3664" xr:uid="{00000000-0005-0000-0000-00008E2C0000}"/>
    <cellStyle name="Input 2 2 2 23 2" xfId="7916" xr:uid="{00000000-0005-0000-0000-00008F2C0000}"/>
    <cellStyle name="Input 2 2 2 23 3" xfId="12165" xr:uid="{00000000-0005-0000-0000-0000902C0000}"/>
    <cellStyle name="Input 2 2 2 23 4" xfId="16414" xr:uid="{00000000-0005-0000-0000-0000912C0000}"/>
    <cellStyle name="Input 2 2 2 23 5" xfId="23487" xr:uid="{00000000-0005-0000-0000-0000922C0000}"/>
    <cellStyle name="Input 2 2 2 23 6" xfId="56240" xr:uid="{00000000-0005-0000-0000-0000932C0000}"/>
    <cellStyle name="Input 2 2 2 24" xfId="3813" xr:uid="{00000000-0005-0000-0000-0000942C0000}"/>
    <cellStyle name="Input 2 2 2 24 2" xfId="8065" xr:uid="{00000000-0005-0000-0000-0000952C0000}"/>
    <cellStyle name="Input 2 2 2 24 3" xfId="12314" xr:uid="{00000000-0005-0000-0000-0000962C0000}"/>
    <cellStyle name="Input 2 2 2 24 4" xfId="16563" xr:uid="{00000000-0005-0000-0000-0000972C0000}"/>
    <cellStyle name="Input 2 2 2 24 5" xfId="24772" xr:uid="{00000000-0005-0000-0000-0000982C0000}"/>
    <cellStyle name="Input 2 2 2 24 6" xfId="56396" xr:uid="{00000000-0005-0000-0000-0000992C0000}"/>
    <cellStyle name="Input 2 2 2 25" xfId="3962" xr:uid="{00000000-0005-0000-0000-00009A2C0000}"/>
    <cellStyle name="Input 2 2 2 25 2" xfId="8214" xr:uid="{00000000-0005-0000-0000-00009B2C0000}"/>
    <cellStyle name="Input 2 2 2 25 3" xfId="12463" xr:uid="{00000000-0005-0000-0000-00009C2C0000}"/>
    <cellStyle name="Input 2 2 2 25 4" xfId="16712" xr:uid="{00000000-0005-0000-0000-00009D2C0000}"/>
    <cellStyle name="Input 2 2 2 25 5" xfId="25476" xr:uid="{00000000-0005-0000-0000-00009E2C0000}"/>
    <cellStyle name="Input 2 2 2 25 6" xfId="56546" xr:uid="{00000000-0005-0000-0000-00009F2C0000}"/>
    <cellStyle name="Input 2 2 2 26" xfId="4162" xr:uid="{00000000-0005-0000-0000-0000A02C0000}"/>
    <cellStyle name="Input 2 2 2 26 2" xfId="8414" xr:uid="{00000000-0005-0000-0000-0000A12C0000}"/>
    <cellStyle name="Input 2 2 2 26 3" xfId="12663" xr:uid="{00000000-0005-0000-0000-0000A22C0000}"/>
    <cellStyle name="Input 2 2 2 26 4" xfId="16912" xr:uid="{00000000-0005-0000-0000-0000A32C0000}"/>
    <cellStyle name="Input 2 2 2 26 5" xfId="25822" xr:uid="{00000000-0005-0000-0000-0000A42C0000}"/>
    <cellStyle name="Input 2 2 2 26 6" xfId="56593" xr:uid="{00000000-0005-0000-0000-0000A52C0000}"/>
    <cellStyle name="Input 2 2 2 27" xfId="4313" xr:uid="{00000000-0005-0000-0000-0000A62C0000}"/>
    <cellStyle name="Input 2 2 2 27 2" xfId="8565" xr:uid="{00000000-0005-0000-0000-0000A72C0000}"/>
    <cellStyle name="Input 2 2 2 27 3" xfId="12814" xr:uid="{00000000-0005-0000-0000-0000A82C0000}"/>
    <cellStyle name="Input 2 2 2 27 4" xfId="17063" xr:uid="{00000000-0005-0000-0000-0000A92C0000}"/>
    <cellStyle name="Input 2 2 2 27 5" xfId="26168" xr:uid="{00000000-0005-0000-0000-0000AA2C0000}"/>
    <cellStyle name="Input 2 2 2 27 6" xfId="56647" xr:uid="{00000000-0005-0000-0000-0000AB2C0000}"/>
    <cellStyle name="Input 2 2 2 28" xfId="4129" xr:uid="{00000000-0005-0000-0000-0000AC2C0000}"/>
    <cellStyle name="Input 2 2 2 28 2" xfId="8381" xr:uid="{00000000-0005-0000-0000-0000AD2C0000}"/>
    <cellStyle name="Input 2 2 2 28 3" xfId="12630" xr:uid="{00000000-0005-0000-0000-0000AE2C0000}"/>
    <cellStyle name="Input 2 2 2 28 4" xfId="16879" xr:uid="{00000000-0005-0000-0000-0000AF2C0000}"/>
    <cellStyle name="Input 2 2 2 28 5" xfId="26513" xr:uid="{00000000-0005-0000-0000-0000B02C0000}"/>
    <cellStyle name="Input 2 2 2 28 6" xfId="56806" xr:uid="{00000000-0005-0000-0000-0000B12C0000}"/>
    <cellStyle name="Input 2 2 2 29" xfId="4685" xr:uid="{00000000-0005-0000-0000-0000B22C0000}"/>
    <cellStyle name="Input 2 2 2 29 2" xfId="8937" xr:uid="{00000000-0005-0000-0000-0000B32C0000}"/>
    <cellStyle name="Input 2 2 2 29 3" xfId="13186" xr:uid="{00000000-0005-0000-0000-0000B42C0000}"/>
    <cellStyle name="Input 2 2 2 29 4" xfId="17435" xr:uid="{00000000-0005-0000-0000-0000B52C0000}"/>
    <cellStyle name="Input 2 2 2 29 5" xfId="25204" xr:uid="{00000000-0005-0000-0000-0000B62C0000}"/>
    <cellStyle name="Input 2 2 2 29 6" xfId="56956" xr:uid="{00000000-0005-0000-0000-0000B72C0000}"/>
    <cellStyle name="Input 2 2 2 3" xfId="1657" xr:uid="{00000000-0005-0000-0000-0000B82C0000}"/>
    <cellStyle name="Input 2 2 2 3 10" xfId="3317" xr:uid="{00000000-0005-0000-0000-0000B92C0000}"/>
    <cellStyle name="Input 2 2 2 3 10 2" xfId="7569" xr:uid="{00000000-0005-0000-0000-0000BA2C0000}"/>
    <cellStyle name="Input 2 2 2 3 10 3" xfId="11818" xr:uid="{00000000-0005-0000-0000-0000BB2C0000}"/>
    <cellStyle name="Input 2 2 2 3 10 4" xfId="16067" xr:uid="{00000000-0005-0000-0000-0000BC2C0000}"/>
    <cellStyle name="Input 2 2 2 3 10 5" xfId="22256" xr:uid="{00000000-0005-0000-0000-0000BD2C0000}"/>
    <cellStyle name="Input 2 2 2 3 10 6" xfId="54609" xr:uid="{00000000-0005-0000-0000-0000BE2C0000}"/>
    <cellStyle name="Input 2 2 2 3 100" xfId="52242" xr:uid="{00000000-0005-0000-0000-0000BF2C0000}"/>
    <cellStyle name="Input 2 2 2 3 101" xfId="52495" xr:uid="{00000000-0005-0000-0000-0000C02C0000}"/>
    <cellStyle name="Input 2 2 2 3 102" xfId="52645" xr:uid="{00000000-0005-0000-0000-0000C12C0000}"/>
    <cellStyle name="Input 2 2 2 3 103" xfId="52794" xr:uid="{00000000-0005-0000-0000-0000C22C0000}"/>
    <cellStyle name="Input 2 2 2 3 104" xfId="52944" xr:uid="{00000000-0005-0000-0000-0000C32C0000}"/>
    <cellStyle name="Input 2 2 2 3 105" xfId="53406" xr:uid="{00000000-0005-0000-0000-0000C42C0000}"/>
    <cellStyle name="Input 2 2 2 3 11" xfId="3466" xr:uid="{00000000-0005-0000-0000-0000C52C0000}"/>
    <cellStyle name="Input 2 2 2 3 11 2" xfId="7718" xr:uid="{00000000-0005-0000-0000-0000C62C0000}"/>
    <cellStyle name="Input 2 2 2 3 11 3" xfId="11967" xr:uid="{00000000-0005-0000-0000-0000C72C0000}"/>
    <cellStyle name="Input 2 2 2 3 11 4" xfId="16216" xr:uid="{00000000-0005-0000-0000-0000C82C0000}"/>
    <cellStyle name="Input 2 2 2 3 11 5" xfId="22602" xr:uid="{00000000-0005-0000-0000-0000C92C0000}"/>
    <cellStyle name="Input 2 2 2 3 11 6" xfId="54758" xr:uid="{00000000-0005-0000-0000-0000CA2C0000}"/>
    <cellStyle name="Input 2 2 2 3 12" xfId="3616" xr:uid="{00000000-0005-0000-0000-0000CB2C0000}"/>
    <cellStyle name="Input 2 2 2 3 12 2" xfId="7868" xr:uid="{00000000-0005-0000-0000-0000CC2C0000}"/>
    <cellStyle name="Input 2 2 2 3 12 3" xfId="12117" xr:uid="{00000000-0005-0000-0000-0000CD2C0000}"/>
    <cellStyle name="Input 2 2 2 3 12 4" xfId="16366" xr:uid="{00000000-0005-0000-0000-0000CE2C0000}"/>
    <cellStyle name="Input 2 2 2 3 12 5" xfId="22948" xr:uid="{00000000-0005-0000-0000-0000CF2C0000}"/>
    <cellStyle name="Input 2 2 2 3 12 6" xfId="54913" xr:uid="{00000000-0005-0000-0000-0000D02C0000}"/>
    <cellStyle name="Input 2 2 2 3 13" xfId="3766" xr:uid="{00000000-0005-0000-0000-0000D12C0000}"/>
    <cellStyle name="Input 2 2 2 3 13 2" xfId="8018" xr:uid="{00000000-0005-0000-0000-0000D22C0000}"/>
    <cellStyle name="Input 2 2 2 3 13 3" xfId="12267" xr:uid="{00000000-0005-0000-0000-0000D32C0000}"/>
    <cellStyle name="Input 2 2 2 3 13 4" xfId="16516" xr:uid="{00000000-0005-0000-0000-0000D42C0000}"/>
    <cellStyle name="Input 2 2 2 3 13 5" xfId="23295" xr:uid="{00000000-0005-0000-0000-0000D52C0000}"/>
    <cellStyle name="Input 2 2 2 3 13 6" xfId="55068" xr:uid="{00000000-0005-0000-0000-0000D62C0000}"/>
    <cellStyle name="Input 2 2 2 3 14" xfId="3915" xr:uid="{00000000-0005-0000-0000-0000D72C0000}"/>
    <cellStyle name="Input 2 2 2 3 14 2" xfId="8167" xr:uid="{00000000-0005-0000-0000-0000D82C0000}"/>
    <cellStyle name="Input 2 2 2 3 14 3" xfId="12416" xr:uid="{00000000-0005-0000-0000-0000D92C0000}"/>
    <cellStyle name="Input 2 2 2 3 14 4" xfId="16665" xr:uid="{00000000-0005-0000-0000-0000DA2C0000}"/>
    <cellStyle name="Input 2 2 2 3 14 5" xfId="23570" xr:uid="{00000000-0005-0000-0000-0000DB2C0000}"/>
    <cellStyle name="Input 2 2 2 3 14 6" xfId="55219" xr:uid="{00000000-0005-0000-0000-0000DC2C0000}"/>
    <cellStyle name="Input 2 2 2 3 15" xfId="4064" xr:uid="{00000000-0005-0000-0000-0000DD2C0000}"/>
    <cellStyle name="Input 2 2 2 3 15 2" xfId="8316" xr:uid="{00000000-0005-0000-0000-0000DE2C0000}"/>
    <cellStyle name="Input 2 2 2 3 15 3" xfId="12565" xr:uid="{00000000-0005-0000-0000-0000DF2C0000}"/>
    <cellStyle name="Input 2 2 2 3 15 4" xfId="16814" xr:uid="{00000000-0005-0000-0000-0000E02C0000}"/>
    <cellStyle name="Input 2 2 2 3 15 5" xfId="23916" xr:uid="{00000000-0005-0000-0000-0000E12C0000}"/>
    <cellStyle name="Input 2 2 2 3 15 6" xfId="55368" xr:uid="{00000000-0005-0000-0000-0000E22C0000}"/>
    <cellStyle name="Input 2 2 2 3 16" xfId="4264" xr:uid="{00000000-0005-0000-0000-0000E32C0000}"/>
    <cellStyle name="Input 2 2 2 3 16 2" xfId="8516" xr:uid="{00000000-0005-0000-0000-0000E42C0000}"/>
    <cellStyle name="Input 2 2 2 3 16 3" xfId="12765" xr:uid="{00000000-0005-0000-0000-0000E52C0000}"/>
    <cellStyle name="Input 2 2 2 3 16 4" xfId="17014" xr:uid="{00000000-0005-0000-0000-0000E62C0000}"/>
    <cellStyle name="Input 2 2 2 3 16 5" xfId="24266" xr:uid="{00000000-0005-0000-0000-0000E72C0000}"/>
    <cellStyle name="Input 2 2 2 3 16 6" xfId="55518" xr:uid="{00000000-0005-0000-0000-0000E82C0000}"/>
    <cellStyle name="Input 2 2 2 3 17" xfId="4415" xr:uid="{00000000-0005-0000-0000-0000E92C0000}"/>
    <cellStyle name="Input 2 2 2 3 17 2" xfId="8667" xr:uid="{00000000-0005-0000-0000-0000EA2C0000}"/>
    <cellStyle name="Input 2 2 2 3 17 3" xfId="12916" xr:uid="{00000000-0005-0000-0000-0000EB2C0000}"/>
    <cellStyle name="Input 2 2 2 3 17 4" xfId="17165" xr:uid="{00000000-0005-0000-0000-0000EC2C0000}"/>
    <cellStyle name="Input 2 2 2 3 17 5" xfId="24612" xr:uid="{00000000-0005-0000-0000-0000ED2C0000}"/>
    <cellStyle name="Input 2 2 2 3 17 6" xfId="55667" xr:uid="{00000000-0005-0000-0000-0000EE2C0000}"/>
    <cellStyle name="Input 2 2 2 3 18" xfId="4518" xr:uid="{00000000-0005-0000-0000-0000EF2C0000}"/>
    <cellStyle name="Input 2 2 2 3 18 2" xfId="8770" xr:uid="{00000000-0005-0000-0000-0000F02C0000}"/>
    <cellStyle name="Input 2 2 2 3 18 3" xfId="13019" xr:uid="{00000000-0005-0000-0000-0000F12C0000}"/>
    <cellStyle name="Input 2 2 2 3 18 4" xfId="17268" xr:uid="{00000000-0005-0000-0000-0000F22C0000}"/>
    <cellStyle name="Input 2 2 2 3 18 5" xfId="24887" xr:uid="{00000000-0005-0000-0000-0000F32C0000}"/>
    <cellStyle name="Input 2 2 2 3 18 6" xfId="55889" xr:uid="{00000000-0005-0000-0000-0000F42C0000}"/>
    <cellStyle name="Input 2 2 2 3 19" xfId="4632" xr:uid="{00000000-0005-0000-0000-0000F52C0000}"/>
    <cellStyle name="Input 2 2 2 3 19 2" xfId="8884" xr:uid="{00000000-0005-0000-0000-0000F62C0000}"/>
    <cellStyle name="Input 2 2 2 3 19 3" xfId="13133" xr:uid="{00000000-0005-0000-0000-0000F72C0000}"/>
    <cellStyle name="Input 2 2 2 3 19 4" xfId="17382" xr:uid="{00000000-0005-0000-0000-0000F82C0000}"/>
    <cellStyle name="Input 2 2 2 3 19 5" xfId="25252" xr:uid="{00000000-0005-0000-0000-0000F92C0000}"/>
    <cellStyle name="Input 2 2 2 3 19 6" xfId="56041" xr:uid="{00000000-0005-0000-0000-0000FA2C0000}"/>
    <cellStyle name="Input 2 2 2 3 2" xfId="2112" xr:uid="{00000000-0005-0000-0000-0000FB2C0000}"/>
    <cellStyle name="Input 2 2 2 3 2 2" xfId="6364" xr:uid="{00000000-0005-0000-0000-0000FC2C0000}"/>
    <cellStyle name="Input 2 2 2 3 2 3" xfId="10613" xr:uid="{00000000-0005-0000-0000-0000FD2C0000}"/>
    <cellStyle name="Input 2 2 2 3 2 4" xfId="14862" xr:uid="{00000000-0005-0000-0000-0000FE2C0000}"/>
    <cellStyle name="Input 2 2 2 3 2 5" xfId="19293" xr:uid="{00000000-0005-0000-0000-0000FF2C0000}"/>
    <cellStyle name="Input 2 2 2 3 2 6" xfId="53561" xr:uid="{00000000-0005-0000-0000-0000002D0000}"/>
    <cellStyle name="Input 2 2 2 3 20" xfId="4787" xr:uid="{00000000-0005-0000-0000-0000012D0000}"/>
    <cellStyle name="Input 2 2 2 3 20 2" xfId="9039" xr:uid="{00000000-0005-0000-0000-0000022D0000}"/>
    <cellStyle name="Input 2 2 2 3 20 3" xfId="13288" xr:uid="{00000000-0005-0000-0000-0000032D0000}"/>
    <cellStyle name="Input 2 2 2 3 20 4" xfId="17537" xr:uid="{00000000-0005-0000-0000-0000042D0000}"/>
    <cellStyle name="Input 2 2 2 3 20 5" xfId="25573" xr:uid="{00000000-0005-0000-0000-0000052D0000}"/>
    <cellStyle name="Input 2 2 2 3 20 6" xfId="56193" xr:uid="{00000000-0005-0000-0000-0000062D0000}"/>
    <cellStyle name="Input 2 2 2 3 21" xfId="4937" xr:uid="{00000000-0005-0000-0000-0000072D0000}"/>
    <cellStyle name="Input 2 2 2 3 21 2" xfId="9189" xr:uid="{00000000-0005-0000-0000-0000082D0000}"/>
    <cellStyle name="Input 2 2 2 3 21 3" xfId="13438" xr:uid="{00000000-0005-0000-0000-0000092D0000}"/>
    <cellStyle name="Input 2 2 2 3 21 4" xfId="17687" xr:uid="{00000000-0005-0000-0000-00000A2D0000}"/>
    <cellStyle name="Input 2 2 2 3 21 5" xfId="25919" xr:uid="{00000000-0005-0000-0000-00000B2D0000}"/>
    <cellStyle name="Input 2 2 2 3 21 6" xfId="56342" xr:uid="{00000000-0005-0000-0000-00000C2D0000}"/>
    <cellStyle name="Input 2 2 2 3 22" xfId="5129" xr:uid="{00000000-0005-0000-0000-00000D2D0000}"/>
    <cellStyle name="Input 2 2 2 3 22 2" xfId="9381" xr:uid="{00000000-0005-0000-0000-00000E2D0000}"/>
    <cellStyle name="Input 2 2 2 3 22 3" xfId="13630" xr:uid="{00000000-0005-0000-0000-00000F2D0000}"/>
    <cellStyle name="Input 2 2 2 3 22 4" xfId="17879" xr:uid="{00000000-0005-0000-0000-0000102D0000}"/>
    <cellStyle name="Input 2 2 2 3 22 5" xfId="26265" xr:uid="{00000000-0005-0000-0000-0000112D0000}"/>
    <cellStyle name="Input 2 2 2 3 22 6" xfId="56498" xr:uid="{00000000-0005-0000-0000-0000122D0000}"/>
    <cellStyle name="Input 2 2 2 3 23" xfId="5239" xr:uid="{00000000-0005-0000-0000-0000132D0000}"/>
    <cellStyle name="Input 2 2 2 3 23 2" xfId="9491" xr:uid="{00000000-0005-0000-0000-0000142D0000}"/>
    <cellStyle name="Input 2 2 2 3 23 3" xfId="13740" xr:uid="{00000000-0005-0000-0000-0000152D0000}"/>
    <cellStyle name="Input 2 2 2 3 23 4" xfId="17989" xr:uid="{00000000-0005-0000-0000-0000162D0000}"/>
    <cellStyle name="Input 2 2 2 3 23 5" xfId="26610" xr:uid="{00000000-0005-0000-0000-0000172D0000}"/>
    <cellStyle name="Input 2 2 2 3 23 6" xfId="56749" xr:uid="{00000000-0005-0000-0000-0000182D0000}"/>
    <cellStyle name="Input 2 2 2 3 24" xfId="5351" xr:uid="{00000000-0005-0000-0000-0000192D0000}"/>
    <cellStyle name="Input 2 2 2 3 24 2" xfId="9603" xr:uid="{00000000-0005-0000-0000-00001A2D0000}"/>
    <cellStyle name="Input 2 2 2 3 24 3" xfId="13852" xr:uid="{00000000-0005-0000-0000-00001B2D0000}"/>
    <cellStyle name="Input 2 2 2 3 24 4" xfId="18101" xr:uid="{00000000-0005-0000-0000-00001C2D0000}"/>
    <cellStyle name="Input 2 2 2 3 24 5" xfId="26810" xr:uid="{00000000-0005-0000-0000-00001D2D0000}"/>
    <cellStyle name="Input 2 2 2 3 24 6" xfId="56908" xr:uid="{00000000-0005-0000-0000-00001E2D0000}"/>
    <cellStyle name="Input 2 2 2 3 25" xfId="5502" xr:uid="{00000000-0005-0000-0000-00001F2D0000}"/>
    <cellStyle name="Input 2 2 2 3 25 2" xfId="9754" xr:uid="{00000000-0005-0000-0000-0000202D0000}"/>
    <cellStyle name="Input 2 2 2 3 25 3" xfId="14003" xr:uid="{00000000-0005-0000-0000-0000212D0000}"/>
    <cellStyle name="Input 2 2 2 3 25 4" xfId="18252" xr:uid="{00000000-0005-0000-0000-0000222D0000}"/>
    <cellStyle name="Input 2 2 2 3 25 5" xfId="27091" xr:uid="{00000000-0005-0000-0000-0000232D0000}"/>
    <cellStyle name="Input 2 2 2 3 25 6" xfId="57058" xr:uid="{00000000-0005-0000-0000-0000242D0000}"/>
    <cellStyle name="Input 2 2 2 3 26" xfId="5657" xr:uid="{00000000-0005-0000-0000-0000252D0000}"/>
    <cellStyle name="Input 2 2 2 3 26 2" xfId="9909" xr:uid="{00000000-0005-0000-0000-0000262D0000}"/>
    <cellStyle name="Input 2 2 2 3 26 3" xfId="14158" xr:uid="{00000000-0005-0000-0000-0000272D0000}"/>
    <cellStyle name="Input 2 2 2 3 26 4" xfId="18407" xr:uid="{00000000-0005-0000-0000-0000282D0000}"/>
    <cellStyle name="Input 2 2 2 3 26 5" xfId="27318" xr:uid="{00000000-0005-0000-0000-0000292D0000}"/>
    <cellStyle name="Input 2 2 2 3 26 6" xfId="57176" xr:uid="{00000000-0005-0000-0000-00002A2D0000}"/>
    <cellStyle name="Input 2 2 2 3 27" xfId="5909" xr:uid="{00000000-0005-0000-0000-00002B2D0000}"/>
    <cellStyle name="Input 2 2 2 3 27 2" xfId="27661" xr:uid="{00000000-0005-0000-0000-00002C2D0000}"/>
    <cellStyle name="Input 2 2 2 3 27 3" xfId="57326" xr:uid="{00000000-0005-0000-0000-00002D2D0000}"/>
    <cellStyle name="Input 2 2 2 3 28" xfId="10158" xr:uid="{00000000-0005-0000-0000-00002E2D0000}"/>
    <cellStyle name="Input 2 2 2 3 28 2" xfId="28002" xr:uid="{00000000-0005-0000-0000-00002F2D0000}"/>
    <cellStyle name="Input 2 2 2 3 28 3" xfId="57475" xr:uid="{00000000-0005-0000-0000-0000302D0000}"/>
    <cellStyle name="Input 2 2 2 3 29" xfId="14408" xr:uid="{00000000-0005-0000-0000-0000312D0000}"/>
    <cellStyle name="Input 2 2 2 3 29 2" xfId="28343" xr:uid="{00000000-0005-0000-0000-0000322D0000}"/>
    <cellStyle name="Input 2 2 2 3 29 3" xfId="57625" xr:uid="{00000000-0005-0000-0000-0000332D0000}"/>
    <cellStyle name="Input 2 2 2 3 3" xfId="2264" xr:uid="{00000000-0005-0000-0000-0000342D0000}"/>
    <cellStyle name="Input 2 2 2 3 3 2" xfId="6516" xr:uid="{00000000-0005-0000-0000-0000352D0000}"/>
    <cellStyle name="Input 2 2 2 3 3 3" xfId="10765" xr:uid="{00000000-0005-0000-0000-0000362D0000}"/>
    <cellStyle name="Input 2 2 2 3 3 4" xfId="15014" xr:uid="{00000000-0005-0000-0000-0000372D0000}"/>
    <cellStyle name="Input 2 2 2 3 3 5" xfId="19685" xr:uid="{00000000-0005-0000-0000-0000382D0000}"/>
    <cellStyle name="Input 2 2 2 3 3 6" xfId="53710" xr:uid="{00000000-0005-0000-0000-0000392D0000}"/>
    <cellStyle name="Input 2 2 2 3 30" xfId="18667" xr:uid="{00000000-0005-0000-0000-00003A2D0000}"/>
    <cellStyle name="Input 2 2 2 3 30 2" xfId="28684" xr:uid="{00000000-0005-0000-0000-00003B2D0000}"/>
    <cellStyle name="Input 2 2 2 3 31" xfId="29025" xr:uid="{00000000-0005-0000-0000-00003C2D0000}"/>
    <cellStyle name="Input 2 2 2 3 32" xfId="29549" xr:uid="{00000000-0005-0000-0000-00003D2D0000}"/>
    <cellStyle name="Input 2 2 2 3 33" xfId="31339" xr:uid="{00000000-0005-0000-0000-00003E2D0000}"/>
    <cellStyle name="Input 2 2 2 3 34" xfId="31523" xr:uid="{00000000-0005-0000-0000-00003F2D0000}"/>
    <cellStyle name="Input 2 2 2 3 35" xfId="31863" xr:uid="{00000000-0005-0000-0000-0000402D0000}"/>
    <cellStyle name="Input 2 2 2 3 36" xfId="32085" xr:uid="{00000000-0005-0000-0000-0000412D0000}"/>
    <cellStyle name="Input 2 2 2 3 37" xfId="32426" xr:uid="{00000000-0005-0000-0000-0000422D0000}"/>
    <cellStyle name="Input 2 2 2 3 38" xfId="32767" xr:uid="{00000000-0005-0000-0000-0000432D0000}"/>
    <cellStyle name="Input 2 2 2 3 39" xfId="33190" xr:uid="{00000000-0005-0000-0000-0000442D0000}"/>
    <cellStyle name="Input 2 2 2 3 4" xfId="2414" xr:uid="{00000000-0005-0000-0000-0000452D0000}"/>
    <cellStyle name="Input 2 2 2 3 4 2" xfId="6666" xr:uid="{00000000-0005-0000-0000-0000462D0000}"/>
    <cellStyle name="Input 2 2 2 3 4 3" xfId="10915" xr:uid="{00000000-0005-0000-0000-0000472D0000}"/>
    <cellStyle name="Input 2 2 2 3 4 4" xfId="15164" xr:uid="{00000000-0005-0000-0000-0000482D0000}"/>
    <cellStyle name="Input 2 2 2 3 4 5" xfId="20081" xr:uid="{00000000-0005-0000-0000-0000492D0000}"/>
    <cellStyle name="Input 2 2 2 3 4 6" xfId="53832" xr:uid="{00000000-0005-0000-0000-00004A2D0000}"/>
    <cellStyle name="Input 2 2 2 3 40" xfId="33677" xr:uid="{00000000-0005-0000-0000-00004B2D0000}"/>
    <cellStyle name="Input 2 2 2 3 41" xfId="34194" xr:uid="{00000000-0005-0000-0000-00004C2D0000}"/>
    <cellStyle name="Input 2 2 2 3 42" xfId="34470" xr:uid="{00000000-0005-0000-0000-00004D2D0000}"/>
    <cellStyle name="Input 2 2 2 3 43" xfId="34816" xr:uid="{00000000-0005-0000-0000-00004E2D0000}"/>
    <cellStyle name="Input 2 2 2 3 44" xfId="35162" xr:uid="{00000000-0005-0000-0000-00004F2D0000}"/>
    <cellStyle name="Input 2 2 2 3 45" xfId="35509" xr:uid="{00000000-0005-0000-0000-0000502D0000}"/>
    <cellStyle name="Input 2 2 2 3 46" xfId="35856" xr:uid="{00000000-0005-0000-0000-0000512D0000}"/>
    <cellStyle name="Input 2 2 2 3 47" xfId="36202" xr:uid="{00000000-0005-0000-0000-0000522D0000}"/>
    <cellStyle name="Input 2 2 2 3 48" xfId="36548" xr:uid="{00000000-0005-0000-0000-0000532D0000}"/>
    <cellStyle name="Input 2 2 2 3 49" xfId="36894" xr:uid="{00000000-0005-0000-0000-0000542D0000}"/>
    <cellStyle name="Input 2 2 2 3 5" xfId="2563" xr:uid="{00000000-0005-0000-0000-0000552D0000}"/>
    <cellStyle name="Input 2 2 2 3 5 2" xfId="6815" xr:uid="{00000000-0005-0000-0000-0000562D0000}"/>
    <cellStyle name="Input 2 2 2 3 5 3" xfId="11064" xr:uid="{00000000-0005-0000-0000-0000572D0000}"/>
    <cellStyle name="Input 2 2 2 3 5 4" xfId="15313" xr:uid="{00000000-0005-0000-0000-0000582D0000}"/>
    <cellStyle name="Input 2 2 2 3 5 5" xfId="20427" xr:uid="{00000000-0005-0000-0000-0000592D0000}"/>
    <cellStyle name="Input 2 2 2 3 5 6" xfId="53938" xr:uid="{00000000-0005-0000-0000-00005A2D0000}"/>
    <cellStyle name="Input 2 2 2 3 50" xfId="37240" xr:uid="{00000000-0005-0000-0000-00005B2D0000}"/>
    <cellStyle name="Input 2 2 2 3 51" xfId="37586" xr:uid="{00000000-0005-0000-0000-00005C2D0000}"/>
    <cellStyle name="Input 2 2 2 3 52" xfId="37861" xr:uid="{00000000-0005-0000-0000-00005D2D0000}"/>
    <cellStyle name="Input 2 2 2 3 53" xfId="38208" xr:uid="{00000000-0005-0000-0000-00005E2D0000}"/>
    <cellStyle name="Input 2 2 2 3 54" xfId="38554" xr:uid="{00000000-0005-0000-0000-00005F2D0000}"/>
    <cellStyle name="Input 2 2 2 3 55" xfId="38900" xr:uid="{00000000-0005-0000-0000-0000602D0000}"/>
    <cellStyle name="Input 2 2 2 3 56" xfId="39246" xr:uid="{00000000-0005-0000-0000-0000612D0000}"/>
    <cellStyle name="Input 2 2 2 3 57" xfId="39615" xr:uid="{00000000-0005-0000-0000-0000622D0000}"/>
    <cellStyle name="Input 2 2 2 3 58" xfId="39853" xr:uid="{00000000-0005-0000-0000-0000632D0000}"/>
    <cellStyle name="Input 2 2 2 3 59" xfId="40074" xr:uid="{00000000-0005-0000-0000-0000642D0000}"/>
    <cellStyle name="Input 2 2 2 3 6" xfId="2713" xr:uid="{00000000-0005-0000-0000-0000652D0000}"/>
    <cellStyle name="Input 2 2 2 3 6 2" xfId="6965" xr:uid="{00000000-0005-0000-0000-0000662D0000}"/>
    <cellStyle name="Input 2 2 2 3 6 3" xfId="11214" xr:uid="{00000000-0005-0000-0000-0000672D0000}"/>
    <cellStyle name="Input 2 2 2 3 6 4" xfId="15463" xr:uid="{00000000-0005-0000-0000-0000682D0000}"/>
    <cellStyle name="Input 2 2 2 3 6 5" xfId="20719" xr:uid="{00000000-0005-0000-0000-0000692D0000}"/>
    <cellStyle name="Input 2 2 2 3 6 6" xfId="54088" xr:uid="{00000000-0005-0000-0000-00006A2D0000}"/>
    <cellStyle name="Input 2 2 2 3 60" xfId="40415" xr:uid="{00000000-0005-0000-0000-00006B2D0000}"/>
    <cellStyle name="Input 2 2 2 3 61" xfId="41015" xr:uid="{00000000-0005-0000-0000-00006C2D0000}"/>
    <cellStyle name="Input 2 2 2 3 62" xfId="40893" xr:uid="{00000000-0005-0000-0000-00006D2D0000}"/>
    <cellStyle name="Input 2 2 2 3 63" xfId="41620" xr:uid="{00000000-0005-0000-0000-00006E2D0000}"/>
    <cellStyle name="Input 2 2 2 3 64" xfId="41982" xr:uid="{00000000-0005-0000-0000-00006F2D0000}"/>
    <cellStyle name="Input 2 2 2 3 65" xfId="42328" xr:uid="{00000000-0005-0000-0000-0000702D0000}"/>
    <cellStyle name="Input 2 2 2 3 66" xfId="40758" xr:uid="{00000000-0005-0000-0000-0000712D0000}"/>
    <cellStyle name="Input 2 2 2 3 67" xfId="42909" xr:uid="{00000000-0005-0000-0000-0000722D0000}"/>
    <cellStyle name="Input 2 2 2 3 68" xfId="43250" xr:uid="{00000000-0005-0000-0000-0000732D0000}"/>
    <cellStyle name="Input 2 2 2 3 69" xfId="43591" xr:uid="{00000000-0005-0000-0000-0000742D0000}"/>
    <cellStyle name="Input 2 2 2 3 7" xfId="2868" xr:uid="{00000000-0005-0000-0000-0000752D0000}"/>
    <cellStyle name="Input 2 2 2 3 7 2" xfId="7120" xr:uid="{00000000-0005-0000-0000-0000762D0000}"/>
    <cellStyle name="Input 2 2 2 3 7 3" xfId="11369" xr:uid="{00000000-0005-0000-0000-0000772D0000}"/>
    <cellStyle name="Input 2 2 2 3 7 4" xfId="15618" xr:uid="{00000000-0005-0000-0000-0000782D0000}"/>
    <cellStyle name="Input 2 2 2 3 7 5" xfId="21120" xr:uid="{00000000-0005-0000-0000-0000792D0000}"/>
    <cellStyle name="Input 2 2 2 3 7 6" xfId="54206" xr:uid="{00000000-0005-0000-0000-00007A2D0000}"/>
    <cellStyle name="Input 2 2 2 3 70" xfId="44122" xr:uid="{00000000-0005-0000-0000-00007B2D0000}"/>
    <cellStyle name="Input 2 2 2 3 71" xfId="44446" xr:uid="{00000000-0005-0000-0000-00007C2D0000}"/>
    <cellStyle name="Input 2 2 2 3 72" xfId="44790" xr:uid="{00000000-0005-0000-0000-00007D2D0000}"/>
    <cellStyle name="Input 2 2 2 3 73" xfId="45044" xr:uid="{00000000-0005-0000-0000-00007E2D0000}"/>
    <cellStyle name="Input 2 2 2 3 74" xfId="45771" xr:uid="{00000000-0005-0000-0000-00007F2D0000}"/>
    <cellStyle name="Input 2 2 2 3 75" xfId="46169" xr:uid="{00000000-0005-0000-0000-0000802D0000}"/>
    <cellStyle name="Input 2 2 2 3 76" xfId="45431" xr:uid="{00000000-0005-0000-0000-0000812D0000}"/>
    <cellStyle name="Input 2 2 2 3 77" xfId="46992" xr:uid="{00000000-0005-0000-0000-0000822D0000}"/>
    <cellStyle name="Input 2 2 2 3 78" xfId="47337" xr:uid="{00000000-0005-0000-0000-0000832D0000}"/>
    <cellStyle name="Input 2 2 2 3 79" xfId="45524" xr:uid="{00000000-0005-0000-0000-0000842D0000}"/>
    <cellStyle name="Input 2 2 2 3 8" xfId="3018" xr:uid="{00000000-0005-0000-0000-0000852D0000}"/>
    <cellStyle name="Input 2 2 2 3 8 2" xfId="7270" xr:uid="{00000000-0005-0000-0000-0000862D0000}"/>
    <cellStyle name="Input 2 2 2 3 8 3" xfId="11519" xr:uid="{00000000-0005-0000-0000-0000872D0000}"/>
    <cellStyle name="Input 2 2 2 3 8 4" xfId="15768" xr:uid="{00000000-0005-0000-0000-0000882D0000}"/>
    <cellStyle name="Input 2 2 2 3 8 5" xfId="21488" xr:uid="{00000000-0005-0000-0000-0000892D0000}"/>
    <cellStyle name="Input 2 2 2 3 8 6" xfId="54309" xr:uid="{00000000-0005-0000-0000-00008A2D0000}"/>
    <cellStyle name="Input 2 2 2 3 80" xfId="48098" xr:uid="{00000000-0005-0000-0000-00008B2D0000}"/>
    <cellStyle name="Input 2 2 2 3 81" xfId="48711" xr:uid="{00000000-0005-0000-0000-00008C2D0000}"/>
    <cellStyle name="Input 2 2 2 3 82" xfId="48951" xr:uid="{00000000-0005-0000-0000-00008D2D0000}"/>
    <cellStyle name="Input 2 2 2 3 83" xfId="49150" xr:uid="{00000000-0005-0000-0000-00008E2D0000}"/>
    <cellStyle name="Input 2 2 2 3 84" xfId="49765" xr:uid="{00000000-0005-0000-0000-00008F2D0000}"/>
    <cellStyle name="Input 2 2 2 3 85" xfId="49965" xr:uid="{00000000-0005-0000-0000-0000902D0000}"/>
    <cellStyle name="Input 2 2 2 3 86" xfId="50115" xr:uid="{00000000-0005-0000-0000-0000912D0000}"/>
    <cellStyle name="Input 2 2 2 3 87" xfId="50264" xr:uid="{00000000-0005-0000-0000-0000922D0000}"/>
    <cellStyle name="Input 2 2 2 3 88" xfId="50414" xr:uid="{00000000-0005-0000-0000-0000932D0000}"/>
    <cellStyle name="Input 2 2 2 3 89" xfId="50563" xr:uid="{00000000-0005-0000-0000-0000942D0000}"/>
    <cellStyle name="Input 2 2 2 3 9" xfId="3168" xr:uid="{00000000-0005-0000-0000-0000952D0000}"/>
    <cellStyle name="Input 2 2 2 3 9 2" xfId="7420" xr:uid="{00000000-0005-0000-0000-0000962D0000}"/>
    <cellStyle name="Input 2 2 2 3 9 3" xfId="11669" xr:uid="{00000000-0005-0000-0000-0000972D0000}"/>
    <cellStyle name="Input 2 2 2 3 9 4" xfId="15918" xr:uid="{00000000-0005-0000-0000-0000982D0000}"/>
    <cellStyle name="Input 2 2 2 3 9 5" xfId="21886" xr:uid="{00000000-0005-0000-0000-0000992D0000}"/>
    <cellStyle name="Input 2 2 2 3 9 6" xfId="54459" xr:uid="{00000000-0005-0000-0000-00009A2D0000}"/>
    <cellStyle name="Input 2 2 2 3 90" xfId="50712" xr:uid="{00000000-0005-0000-0000-00009B2D0000}"/>
    <cellStyle name="Input 2 2 2 3 91" xfId="50862" xr:uid="{00000000-0005-0000-0000-00009C2D0000}"/>
    <cellStyle name="Input 2 2 2 3 92" xfId="51011" xr:uid="{00000000-0005-0000-0000-00009D2D0000}"/>
    <cellStyle name="Input 2 2 2 3 93" xfId="51176" xr:uid="{00000000-0005-0000-0000-00009E2D0000}"/>
    <cellStyle name="Input 2 2 2 3 94" xfId="51332" xr:uid="{00000000-0005-0000-0000-00009F2D0000}"/>
    <cellStyle name="Input 2 2 2 3 95" xfId="51482" xr:uid="{00000000-0005-0000-0000-0000A02D0000}"/>
    <cellStyle name="Input 2 2 2 3 96" xfId="51632" xr:uid="{00000000-0005-0000-0000-0000A12D0000}"/>
    <cellStyle name="Input 2 2 2 3 97" xfId="51782" xr:uid="{00000000-0005-0000-0000-0000A22D0000}"/>
    <cellStyle name="Input 2 2 2 3 98" xfId="51937" xr:uid="{00000000-0005-0000-0000-0000A32D0000}"/>
    <cellStyle name="Input 2 2 2 3 99" xfId="52092" xr:uid="{00000000-0005-0000-0000-0000A42D0000}"/>
    <cellStyle name="Input 2 2 2 30" xfId="4835" xr:uid="{00000000-0005-0000-0000-0000A52D0000}"/>
    <cellStyle name="Input 2 2 2 30 2" xfId="9087" xr:uid="{00000000-0005-0000-0000-0000A62D0000}"/>
    <cellStyle name="Input 2 2 2 30 3" xfId="13336" xr:uid="{00000000-0005-0000-0000-0000A72D0000}"/>
    <cellStyle name="Input 2 2 2 30 4" xfId="17585" xr:uid="{00000000-0005-0000-0000-0000A82D0000}"/>
    <cellStyle name="Input 2 2 2 30 5" xfId="26768" xr:uid="{00000000-0005-0000-0000-0000A92D0000}"/>
    <cellStyle name="Input 2 2 2 30 6" xfId="57107" xr:uid="{00000000-0005-0000-0000-0000AA2D0000}"/>
    <cellStyle name="Input 2 2 2 31" xfId="5027" xr:uid="{00000000-0005-0000-0000-0000AB2D0000}"/>
    <cellStyle name="Input 2 2 2 31 2" xfId="9279" xr:uid="{00000000-0005-0000-0000-0000AC2D0000}"/>
    <cellStyle name="Input 2 2 2 31 3" xfId="13528" xr:uid="{00000000-0005-0000-0000-0000AD2D0000}"/>
    <cellStyle name="Input 2 2 2 31 4" xfId="17777" xr:uid="{00000000-0005-0000-0000-0000AE2D0000}"/>
    <cellStyle name="Input 2 2 2 31 5" xfId="27221" xr:uid="{00000000-0005-0000-0000-0000AF2D0000}"/>
    <cellStyle name="Input 2 2 2 31 6" xfId="56785" xr:uid="{00000000-0005-0000-0000-0000B02D0000}"/>
    <cellStyle name="Input 2 2 2 32" xfId="4976" xr:uid="{00000000-0005-0000-0000-0000B12D0000}"/>
    <cellStyle name="Input 2 2 2 32 2" xfId="9228" xr:uid="{00000000-0005-0000-0000-0000B22D0000}"/>
    <cellStyle name="Input 2 2 2 32 3" xfId="13477" xr:uid="{00000000-0005-0000-0000-0000B32D0000}"/>
    <cellStyle name="Input 2 2 2 32 4" xfId="17726" xr:uid="{00000000-0005-0000-0000-0000B42D0000}"/>
    <cellStyle name="Input 2 2 2 32 5" xfId="27564" xr:uid="{00000000-0005-0000-0000-0000B52D0000}"/>
    <cellStyle name="Input 2 2 2 32 6" xfId="57224" xr:uid="{00000000-0005-0000-0000-0000B62D0000}"/>
    <cellStyle name="Input 2 2 2 33" xfId="5400" xr:uid="{00000000-0005-0000-0000-0000B72D0000}"/>
    <cellStyle name="Input 2 2 2 33 2" xfId="9652" xr:uid="{00000000-0005-0000-0000-0000B82D0000}"/>
    <cellStyle name="Input 2 2 2 33 3" xfId="13901" xr:uid="{00000000-0005-0000-0000-0000B92D0000}"/>
    <cellStyle name="Input 2 2 2 33 4" xfId="18150" xr:uid="{00000000-0005-0000-0000-0000BA2D0000}"/>
    <cellStyle name="Input 2 2 2 33 5" xfId="27905" xr:uid="{00000000-0005-0000-0000-0000BB2D0000}"/>
    <cellStyle name="Input 2 2 2 33 6" xfId="57373" xr:uid="{00000000-0005-0000-0000-0000BC2D0000}"/>
    <cellStyle name="Input 2 2 2 34" xfId="5555" xr:uid="{00000000-0005-0000-0000-0000BD2D0000}"/>
    <cellStyle name="Input 2 2 2 34 2" xfId="9807" xr:uid="{00000000-0005-0000-0000-0000BE2D0000}"/>
    <cellStyle name="Input 2 2 2 34 3" xfId="14056" xr:uid="{00000000-0005-0000-0000-0000BF2D0000}"/>
    <cellStyle name="Input 2 2 2 34 4" xfId="18305" xr:uid="{00000000-0005-0000-0000-0000C02D0000}"/>
    <cellStyle name="Input 2 2 2 34 5" xfId="28246" xr:uid="{00000000-0005-0000-0000-0000C12D0000}"/>
    <cellStyle name="Input 2 2 2 34 6" xfId="57523" xr:uid="{00000000-0005-0000-0000-0000C22D0000}"/>
    <cellStyle name="Input 2 2 2 35" xfId="1455" xr:uid="{00000000-0005-0000-0000-0000C32D0000}"/>
    <cellStyle name="Input 2 2 2 35 2" xfId="28587" xr:uid="{00000000-0005-0000-0000-0000C42D0000}"/>
    <cellStyle name="Input 2 2 2 36" xfId="5707" xr:uid="{00000000-0005-0000-0000-0000C52D0000}"/>
    <cellStyle name="Input 2 2 2 36 2" xfId="28928" xr:uid="{00000000-0005-0000-0000-0000C62D0000}"/>
    <cellStyle name="Input 2 2 2 37" xfId="9956" xr:uid="{00000000-0005-0000-0000-0000C72D0000}"/>
    <cellStyle name="Input 2 2 2 37 2" xfId="29540" xr:uid="{00000000-0005-0000-0000-0000C82D0000}"/>
    <cellStyle name="Input 2 2 2 38" xfId="14206" xr:uid="{00000000-0005-0000-0000-0000C92D0000}"/>
    <cellStyle name="Input 2 2 2 38 2" xfId="31274" xr:uid="{00000000-0005-0000-0000-0000CA2D0000}"/>
    <cellStyle name="Input 2 2 2 39" xfId="18462" xr:uid="{00000000-0005-0000-0000-0000CB2D0000}"/>
    <cellStyle name="Input 2 2 2 39 2" xfId="31426" xr:uid="{00000000-0005-0000-0000-0000CC2D0000}"/>
    <cellStyle name="Input 2 2 2 4" xfId="1704" xr:uid="{00000000-0005-0000-0000-0000CD2D0000}"/>
    <cellStyle name="Input 2 2 2 4 10" xfId="22308" xr:uid="{00000000-0005-0000-0000-0000CE2D0000}"/>
    <cellStyle name="Input 2 2 2 4 11" xfId="22654" xr:uid="{00000000-0005-0000-0000-0000CF2D0000}"/>
    <cellStyle name="Input 2 2 2 4 12" xfId="23000" xr:uid="{00000000-0005-0000-0000-0000D02D0000}"/>
    <cellStyle name="Input 2 2 2 4 13" xfId="23347" xr:uid="{00000000-0005-0000-0000-0000D12D0000}"/>
    <cellStyle name="Input 2 2 2 4 14" xfId="23622" xr:uid="{00000000-0005-0000-0000-0000D22D0000}"/>
    <cellStyle name="Input 2 2 2 4 15" xfId="23968" xr:uid="{00000000-0005-0000-0000-0000D32D0000}"/>
    <cellStyle name="Input 2 2 2 4 16" xfId="24318" xr:uid="{00000000-0005-0000-0000-0000D42D0000}"/>
    <cellStyle name="Input 2 2 2 4 17" xfId="24664" xr:uid="{00000000-0005-0000-0000-0000D52D0000}"/>
    <cellStyle name="Input 2 2 2 4 18" xfId="24939" xr:uid="{00000000-0005-0000-0000-0000D62D0000}"/>
    <cellStyle name="Input 2 2 2 4 19" xfId="21680" xr:uid="{00000000-0005-0000-0000-0000D72D0000}"/>
    <cellStyle name="Input 2 2 2 4 2" xfId="5956" xr:uid="{00000000-0005-0000-0000-0000D82D0000}"/>
    <cellStyle name="Input 2 2 2 4 2 2" xfId="19345" xr:uid="{00000000-0005-0000-0000-0000D92D0000}"/>
    <cellStyle name="Input 2 2 2 4 20" xfId="25625" xr:uid="{00000000-0005-0000-0000-0000DA2D0000}"/>
    <cellStyle name="Input 2 2 2 4 21" xfId="25971" xr:uid="{00000000-0005-0000-0000-0000DB2D0000}"/>
    <cellStyle name="Input 2 2 2 4 22" xfId="26317" xr:uid="{00000000-0005-0000-0000-0000DC2D0000}"/>
    <cellStyle name="Input 2 2 2 4 23" xfId="26662" xr:uid="{00000000-0005-0000-0000-0000DD2D0000}"/>
    <cellStyle name="Input 2 2 2 4 24" xfId="26862" xr:uid="{00000000-0005-0000-0000-0000DE2D0000}"/>
    <cellStyle name="Input 2 2 2 4 25" xfId="25191" xr:uid="{00000000-0005-0000-0000-0000DF2D0000}"/>
    <cellStyle name="Input 2 2 2 4 26" xfId="27370" xr:uid="{00000000-0005-0000-0000-0000E02D0000}"/>
    <cellStyle name="Input 2 2 2 4 27" xfId="27713" xr:uid="{00000000-0005-0000-0000-0000E12D0000}"/>
    <cellStyle name="Input 2 2 2 4 28" xfId="28054" xr:uid="{00000000-0005-0000-0000-0000E22D0000}"/>
    <cellStyle name="Input 2 2 2 4 29" xfId="28395" xr:uid="{00000000-0005-0000-0000-0000E32D0000}"/>
    <cellStyle name="Input 2 2 2 4 3" xfId="10205" xr:uid="{00000000-0005-0000-0000-0000E42D0000}"/>
    <cellStyle name="Input 2 2 2 4 3 2" xfId="18806" xr:uid="{00000000-0005-0000-0000-0000E52D0000}"/>
    <cellStyle name="Input 2 2 2 4 30" xfId="28736" xr:uid="{00000000-0005-0000-0000-0000E62D0000}"/>
    <cellStyle name="Input 2 2 2 4 31" xfId="29077" xr:uid="{00000000-0005-0000-0000-0000E72D0000}"/>
    <cellStyle name="Input 2 2 2 4 32" xfId="29433" xr:uid="{00000000-0005-0000-0000-0000E82D0000}"/>
    <cellStyle name="Input 2 2 2 4 33" xfId="31006" xr:uid="{00000000-0005-0000-0000-0000E92D0000}"/>
    <cellStyle name="Input 2 2 2 4 34" xfId="31575" xr:uid="{00000000-0005-0000-0000-0000EA2D0000}"/>
    <cellStyle name="Input 2 2 2 4 35" xfId="31915" xr:uid="{00000000-0005-0000-0000-0000EB2D0000}"/>
    <cellStyle name="Input 2 2 2 4 36" xfId="32137" xr:uid="{00000000-0005-0000-0000-0000EC2D0000}"/>
    <cellStyle name="Input 2 2 2 4 37" xfId="32478" xr:uid="{00000000-0005-0000-0000-0000ED2D0000}"/>
    <cellStyle name="Input 2 2 2 4 38" xfId="32819" xr:uid="{00000000-0005-0000-0000-0000EE2D0000}"/>
    <cellStyle name="Input 2 2 2 4 39" xfId="33156" xr:uid="{00000000-0005-0000-0000-0000EF2D0000}"/>
    <cellStyle name="Input 2 2 2 4 4" xfId="14455" xr:uid="{00000000-0005-0000-0000-0000F02D0000}"/>
    <cellStyle name="Input 2 2 2 4 4 2" xfId="20133" xr:uid="{00000000-0005-0000-0000-0000F12D0000}"/>
    <cellStyle name="Input 2 2 2 4 40" xfId="33729" xr:uid="{00000000-0005-0000-0000-0000F22D0000}"/>
    <cellStyle name="Input 2 2 2 4 41" xfId="34129" xr:uid="{00000000-0005-0000-0000-0000F32D0000}"/>
    <cellStyle name="Input 2 2 2 4 42" xfId="34522" xr:uid="{00000000-0005-0000-0000-0000F42D0000}"/>
    <cellStyle name="Input 2 2 2 4 43" xfId="34868" xr:uid="{00000000-0005-0000-0000-0000F52D0000}"/>
    <cellStyle name="Input 2 2 2 4 44" xfId="35214" xr:uid="{00000000-0005-0000-0000-0000F62D0000}"/>
    <cellStyle name="Input 2 2 2 4 45" xfId="35561" xr:uid="{00000000-0005-0000-0000-0000F72D0000}"/>
    <cellStyle name="Input 2 2 2 4 46" xfId="35908" xr:uid="{00000000-0005-0000-0000-0000F82D0000}"/>
    <cellStyle name="Input 2 2 2 4 47" xfId="36254" xr:uid="{00000000-0005-0000-0000-0000F92D0000}"/>
    <cellStyle name="Input 2 2 2 4 48" xfId="36600" xr:uid="{00000000-0005-0000-0000-0000FA2D0000}"/>
    <cellStyle name="Input 2 2 2 4 49" xfId="36946" xr:uid="{00000000-0005-0000-0000-0000FB2D0000}"/>
    <cellStyle name="Input 2 2 2 4 5" xfId="18565" xr:uid="{00000000-0005-0000-0000-0000FC2D0000}"/>
    <cellStyle name="Input 2 2 2 4 5 2" xfId="20479" xr:uid="{00000000-0005-0000-0000-0000FD2D0000}"/>
    <cellStyle name="Input 2 2 2 4 50" xfId="37292" xr:uid="{00000000-0005-0000-0000-0000FE2D0000}"/>
    <cellStyle name="Input 2 2 2 4 51" xfId="37638" xr:uid="{00000000-0005-0000-0000-0000FF2D0000}"/>
    <cellStyle name="Input 2 2 2 4 52" xfId="37913" xr:uid="{00000000-0005-0000-0000-0000002E0000}"/>
    <cellStyle name="Input 2 2 2 4 53" xfId="38260" xr:uid="{00000000-0005-0000-0000-0000012E0000}"/>
    <cellStyle name="Input 2 2 2 4 54" xfId="38606" xr:uid="{00000000-0005-0000-0000-0000022E0000}"/>
    <cellStyle name="Input 2 2 2 4 55" xfId="38952" xr:uid="{00000000-0005-0000-0000-0000032E0000}"/>
    <cellStyle name="Input 2 2 2 4 56" xfId="39298" xr:uid="{00000000-0005-0000-0000-0000042E0000}"/>
    <cellStyle name="Input 2 2 2 4 57" xfId="37101" xr:uid="{00000000-0005-0000-0000-0000052E0000}"/>
    <cellStyle name="Input 2 2 2 4 58" xfId="39664" xr:uid="{00000000-0005-0000-0000-0000062E0000}"/>
    <cellStyle name="Input 2 2 2 4 59" xfId="40126" xr:uid="{00000000-0005-0000-0000-0000072E0000}"/>
    <cellStyle name="Input 2 2 2 4 6" xfId="20693" xr:uid="{00000000-0005-0000-0000-0000082E0000}"/>
    <cellStyle name="Input 2 2 2 4 60" xfId="40467" xr:uid="{00000000-0005-0000-0000-0000092E0000}"/>
    <cellStyle name="Input 2 2 2 4 61" xfId="40889" xr:uid="{00000000-0005-0000-0000-00000A2E0000}"/>
    <cellStyle name="Input 2 2 2 4 62" xfId="41085" xr:uid="{00000000-0005-0000-0000-00000B2E0000}"/>
    <cellStyle name="Input 2 2 2 4 63" xfId="40957" xr:uid="{00000000-0005-0000-0000-00000C2E0000}"/>
    <cellStyle name="Input 2 2 2 4 64" xfId="42034" xr:uid="{00000000-0005-0000-0000-00000D2E0000}"/>
    <cellStyle name="Input 2 2 2 4 65" xfId="42380" xr:uid="{00000000-0005-0000-0000-00000E2E0000}"/>
    <cellStyle name="Input 2 2 2 4 66" xfId="42580" xr:uid="{00000000-0005-0000-0000-00000F2E0000}"/>
    <cellStyle name="Input 2 2 2 4 67" xfId="42961" xr:uid="{00000000-0005-0000-0000-0000102E0000}"/>
    <cellStyle name="Input 2 2 2 4 68" xfId="43302" xr:uid="{00000000-0005-0000-0000-0000112E0000}"/>
    <cellStyle name="Input 2 2 2 4 69" xfId="43643" xr:uid="{00000000-0005-0000-0000-0000122E0000}"/>
    <cellStyle name="Input 2 2 2 4 7" xfId="21172" xr:uid="{00000000-0005-0000-0000-0000132E0000}"/>
    <cellStyle name="Input 2 2 2 4 70" xfId="44174" xr:uid="{00000000-0005-0000-0000-0000142E0000}"/>
    <cellStyle name="Input 2 2 2 4 71" xfId="43953" xr:uid="{00000000-0005-0000-0000-0000152E0000}"/>
    <cellStyle name="Input 2 2 2 4 72" xfId="44842" xr:uid="{00000000-0005-0000-0000-0000162E0000}"/>
    <cellStyle name="Input 2 2 2 4 73" xfId="45036" xr:uid="{00000000-0005-0000-0000-0000172E0000}"/>
    <cellStyle name="Input 2 2 2 4 74" xfId="45639" xr:uid="{00000000-0005-0000-0000-0000182E0000}"/>
    <cellStyle name="Input 2 2 2 4 75" xfId="46221" xr:uid="{00000000-0005-0000-0000-0000192E0000}"/>
    <cellStyle name="Input 2 2 2 4 76" xfId="46699" xr:uid="{00000000-0005-0000-0000-00001A2E0000}"/>
    <cellStyle name="Input 2 2 2 4 77" xfId="47044" xr:uid="{00000000-0005-0000-0000-00001B2E0000}"/>
    <cellStyle name="Input 2 2 2 4 78" xfId="47389" xr:uid="{00000000-0005-0000-0000-00001C2E0000}"/>
    <cellStyle name="Input 2 2 2 4 79" xfId="47813" xr:uid="{00000000-0005-0000-0000-00001D2E0000}"/>
    <cellStyle name="Input 2 2 2 4 8" xfId="19144" xr:uid="{00000000-0005-0000-0000-00001E2E0000}"/>
    <cellStyle name="Input 2 2 2 4 80" xfId="48150" xr:uid="{00000000-0005-0000-0000-00001F2E0000}"/>
    <cellStyle name="Input 2 2 2 4 81" xfId="48344" xr:uid="{00000000-0005-0000-0000-0000202E0000}"/>
    <cellStyle name="Input 2 2 2 4 82" xfId="49003" xr:uid="{00000000-0005-0000-0000-0000212E0000}"/>
    <cellStyle name="Input 2 2 2 4 83" xfId="49187" xr:uid="{00000000-0005-0000-0000-0000222E0000}"/>
    <cellStyle name="Input 2 2 2 4 84" xfId="49447" xr:uid="{00000000-0005-0000-0000-0000232E0000}"/>
    <cellStyle name="Input 2 2 2 4 85" xfId="53304" xr:uid="{00000000-0005-0000-0000-0000242E0000}"/>
    <cellStyle name="Input 2 2 2 4 9" xfId="21623" xr:uid="{00000000-0005-0000-0000-0000252E0000}"/>
    <cellStyle name="Input 2 2 2 40" xfId="31766" xr:uid="{00000000-0005-0000-0000-0000262E0000}"/>
    <cellStyle name="Input 2 2 2 41" xfId="31353" xr:uid="{00000000-0005-0000-0000-0000272E0000}"/>
    <cellStyle name="Input 2 2 2 42" xfId="32329" xr:uid="{00000000-0005-0000-0000-0000282E0000}"/>
    <cellStyle name="Input 2 2 2 43" xfId="32670" xr:uid="{00000000-0005-0000-0000-0000292E0000}"/>
    <cellStyle name="Input 2 2 2 44" xfId="33430" xr:uid="{00000000-0005-0000-0000-00002A2E0000}"/>
    <cellStyle name="Input 2 2 2 45" xfId="33580" xr:uid="{00000000-0005-0000-0000-00002B2E0000}"/>
    <cellStyle name="Input 2 2 2 46" xfId="33423" xr:uid="{00000000-0005-0000-0000-00002C2E0000}"/>
    <cellStyle name="Input 2 2 2 47" xfId="34373" xr:uid="{00000000-0005-0000-0000-00002D2E0000}"/>
    <cellStyle name="Input 2 2 2 48" xfId="34719" xr:uid="{00000000-0005-0000-0000-00002E2E0000}"/>
    <cellStyle name="Input 2 2 2 49" xfId="35065" xr:uid="{00000000-0005-0000-0000-00002F2E0000}"/>
    <cellStyle name="Input 2 2 2 5" xfId="1751" xr:uid="{00000000-0005-0000-0000-0000302E0000}"/>
    <cellStyle name="Input 2 2 2 5 10" xfId="22361" xr:uid="{00000000-0005-0000-0000-0000312E0000}"/>
    <cellStyle name="Input 2 2 2 5 11" xfId="22707" xr:uid="{00000000-0005-0000-0000-0000322E0000}"/>
    <cellStyle name="Input 2 2 2 5 12" xfId="23053" xr:uid="{00000000-0005-0000-0000-0000332E0000}"/>
    <cellStyle name="Input 2 2 2 5 13" xfId="23400" xr:uid="{00000000-0005-0000-0000-0000342E0000}"/>
    <cellStyle name="Input 2 2 2 5 14" xfId="23675" xr:uid="{00000000-0005-0000-0000-0000352E0000}"/>
    <cellStyle name="Input 2 2 2 5 15" xfId="24021" xr:uid="{00000000-0005-0000-0000-0000362E0000}"/>
    <cellStyle name="Input 2 2 2 5 16" xfId="24371" xr:uid="{00000000-0005-0000-0000-0000372E0000}"/>
    <cellStyle name="Input 2 2 2 5 17" xfId="24717" xr:uid="{00000000-0005-0000-0000-0000382E0000}"/>
    <cellStyle name="Input 2 2 2 5 18" xfId="24992" xr:uid="{00000000-0005-0000-0000-0000392E0000}"/>
    <cellStyle name="Input 2 2 2 5 19" xfId="25159" xr:uid="{00000000-0005-0000-0000-00003A2E0000}"/>
    <cellStyle name="Input 2 2 2 5 2" xfId="6003" xr:uid="{00000000-0005-0000-0000-00003B2E0000}"/>
    <cellStyle name="Input 2 2 2 5 2 2" xfId="19398" xr:uid="{00000000-0005-0000-0000-00003C2E0000}"/>
    <cellStyle name="Input 2 2 2 5 20" xfId="25678" xr:uid="{00000000-0005-0000-0000-00003D2E0000}"/>
    <cellStyle name="Input 2 2 2 5 21" xfId="26024" xr:uid="{00000000-0005-0000-0000-00003E2E0000}"/>
    <cellStyle name="Input 2 2 2 5 22" xfId="26370" xr:uid="{00000000-0005-0000-0000-00003F2E0000}"/>
    <cellStyle name="Input 2 2 2 5 23" xfId="26714" xr:uid="{00000000-0005-0000-0000-0000402E0000}"/>
    <cellStyle name="Input 2 2 2 5 24" xfId="26915" xr:uid="{00000000-0005-0000-0000-0000412E0000}"/>
    <cellStyle name="Input 2 2 2 5 25" xfId="27050" xr:uid="{00000000-0005-0000-0000-0000422E0000}"/>
    <cellStyle name="Input 2 2 2 5 26" xfId="27423" xr:uid="{00000000-0005-0000-0000-0000432E0000}"/>
    <cellStyle name="Input 2 2 2 5 27" xfId="27766" xr:uid="{00000000-0005-0000-0000-0000442E0000}"/>
    <cellStyle name="Input 2 2 2 5 28" xfId="28107" xr:uid="{00000000-0005-0000-0000-0000452E0000}"/>
    <cellStyle name="Input 2 2 2 5 29" xfId="28448" xr:uid="{00000000-0005-0000-0000-0000462E0000}"/>
    <cellStyle name="Input 2 2 2 5 3" xfId="10252" xr:uid="{00000000-0005-0000-0000-0000472E0000}"/>
    <cellStyle name="Input 2 2 2 5 3 2" xfId="19840" xr:uid="{00000000-0005-0000-0000-0000482E0000}"/>
    <cellStyle name="Input 2 2 2 5 30" xfId="28789" xr:uid="{00000000-0005-0000-0000-0000492E0000}"/>
    <cellStyle name="Input 2 2 2 5 31" xfId="29130" xr:uid="{00000000-0005-0000-0000-00004A2E0000}"/>
    <cellStyle name="Input 2 2 2 5 32" xfId="29523" xr:uid="{00000000-0005-0000-0000-00004B2E0000}"/>
    <cellStyle name="Input 2 2 2 5 33" xfId="31287" xr:uid="{00000000-0005-0000-0000-00004C2E0000}"/>
    <cellStyle name="Input 2 2 2 5 34" xfId="31628" xr:uid="{00000000-0005-0000-0000-00004D2E0000}"/>
    <cellStyle name="Input 2 2 2 5 35" xfId="31968" xr:uid="{00000000-0005-0000-0000-00004E2E0000}"/>
    <cellStyle name="Input 2 2 2 5 36" xfId="32190" xr:uid="{00000000-0005-0000-0000-00004F2E0000}"/>
    <cellStyle name="Input 2 2 2 5 37" xfId="32531" xr:uid="{00000000-0005-0000-0000-0000502E0000}"/>
    <cellStyle name="Input 2 2 2 5 38" xfId="32872" xr:uid="{00000000-0005-0000-0000-0000512E0000}"/>
    <cellStyle name="Input 2 2 2 5 39" xfId="33478" xr:uid="{00000000-0005-0000-0000-0000522E0000}"/>
    <cellStyle name="Input 2 2 2 5 4" xfId="14502" xr:uid="{00000000-0005-0000-0000-0000532E0000}"/>
    <cellStyle name="Input 2 2 2 5 4 2" xfId="20186" xr:uid="{00000000-0005-0000-0000-0000542E0000}"/>
    <cellStyle name="Input 2 2 2 5 40" xfId="33782" xr:uid="{00000000-0005-0000-0000-0000552E0000}"/>
    <cellStyle name="Input 2 2 2 5 41" xfId="33317" xr:uid="{00000000-0005-0000-0000-0000562E0000}"/>
    <cellStyle name="Input 2 2 2 5 42" xfId="34575" xr:uid="{00000000-0005-0000-0000-0000572E0000}"/>
    <cellStyle name="Input 2 2 2 5 43" xfId="34921" xr:uid="{00000000-0005-0000-0000-0000582E0000}"/>
    <cellStyle name="Input 2 2 2 5 44" xfId="35267" xr:uid="{00000000-0005-0000-0000-0000592E0000}"/>
    <cellStyle name="Input 2 2 2 5 45" xfId="35614" xr:uid="{00000000-0005-0000-0000-00005A2E0000}"/>
    <cellStyle name="Input 2 2 2 5 46" xfId="35961" xr:uid="{00000000-0005-0000-0000-00005B2E0000}"/>
    <cellStyle name="Input 2 2 2 5 47" xfId="36307" xr:uid="{00000000-0005-0000-0000-00005C2E0000}"/>
    <cellStyle name="Input 2 2 2 5 48" xfId="36653" xr:uid="{00000000-0005-0000-0000-00005D2E0000}"/>
    <cellStyle name="Input 2 2 2 5 49" xfId="36999" xr:uid="{00000000-0005-0000-0000-00005E2E0000}"/>
    <cellStyle name="Input 2 2 2 5 5" xfId="20532" xr:uid="{00000000-0005-0000-0000-00005F2E0000}"/>
    <cellStyle name="Input 2 2 2 5 50" xfId="37345" xr:uid="{00000000-0005-0000-0000-0000602E0000}"/>
    <cellStyle name="Input 2 2 2 5 51" xfId="37691" xr:uid="{00000000-0005-0000-0000-0000612E0000}"/>
    <cellStyle name="Input 2 2 2 5 52" xfId="37966" xr:uid="{00000000-0005-0000-0000-0000622E0000}"/>
    <cellStyle name="Input 2 2 2 5 53" xfId="38313" xr:uid="{00000000-0005-0000-0000-0000632E0000}"/>
    <cellStyle name="Input 2 2 2 5 54" xfId="38659" xr:uid="{00000000-0005-0000-0000-0000642E0000}"/>
    <cellStyle name="Input 2 2 2 5 55" xfId="39005" xr:uid="{00000000-0005-0000-0000-0000652E0000}"/>
    <cellStyle name="Input 2 2 2 5 56" xfId="39351" xr:uid="{00000000-0005-0000-0000-0000662E0000}"/>
    <cellStyle name="Input 2 2 2 5 57" xfId="39521" xr:uid="{00000000-0005-0000-0000-0000672E0000}"/>
    <cellStyle name="Input 2 2 2 5 58" xfId="39816" xr:uid="{00000000-0005-0000-0000-0000682E0000}"/>
    <cellStyle name="Input 2 2 2 5 59" xfId="40179" xr:uid="{00000000-0005-0000-0000-0000692E0000}"/>
    <cellStyle name="Input 2 2 2 5 6" xfId="20690" xr:uid="{00000000-0005-0000-0000-00006A2E0000}"/>
    <cellStyle name="Input 2 2 2 5 60" xfId="40520" xr:uid="{00000000-0005-0000-0000-00006B2E0000}"/>
    <cellStyle name="Input 2 2 2 5 61" xfId="40986" xr:uid="{00000000-0005-0000-0000-00006C2E0000}"/>
    <cellStyle name="Input 2 2 2 5 62" xfId="40831" xr:uid="{00000000-0005-0000-0000-00006D2E0000}"/>
    <cellStyle name="Input 2 2 2 5 63" xfId="41741" xr:uid="{00000000-0005-0000-0000-00006E2E0000}"/>
    <cellStyle name="Input 2 2 2 5 64" xfId="42087" xr:uid="{00000000-0005-0000-0000-00006F2E0000}"/>
    <cellStyle name="Input 2 2 2 5 65" xfId="42433" xr:uid="{00000000-0005-0000-0000-0000702E0000}"/>
    <cellStyle name="Input 2 2 2 5 66" xfId="41499" xr:uid="{00000000-0005-0000-0000-0000712E0000}"/>
    <cellStyle name="Input 2 2 2 5 67" xfId="43014" xr:uid="{00000000-0005-0000-0000-0000722E0000}"/>
    <cellStyle name="Input 2 2 2 5 68" xfId="43355" xr:uid="{00000000-0005-0000-0000-0000732E0000}"/>
    <cellStyle name="Input 2 2 2 5 69" xfId="43696" xr:uid="{00000000-0005-0000-0000-0000742E0000}"/>
    <cellStyle name="Input 2 2 2 5 7" xfId="21225" xr:uid="{00000000-0005-0000-0000-0000752E0000}"/>
    <cellStyle name="Input 2 2 2 5 70" xfId="44227" xr:uid="{00000000-0005-0000-0000-0000762E0000}"/>
    <cellStyle name="Input 2 2 2 5 71" xfId="44552" xr:uid="{00000000-0005-0000-0000-0000772E0000}"/>
    <cellStyle name="Input 2 2 2 5 72" xfId="44895" xr:uid="{00000000-0005-0000-0000-0000782E0000}"/>
    <cellStyle name="Input 2 2 2 5 73" xfId="45316" xr:uid="{00000000-0005-0000-0000-0000792E0000}"/>
    <cellStyle name="Input 2 2 2 5 74" xfId="45930" xr:uid="{00000000-0005-0000-0000-00007A2E0000}"/>
    <cellStyle name="Input 2 2 2 5 75" xfId="46274" xr:uid="{00000000-0005-0000-0000-00007B2E0000}"/>
    <cellStyle name="Input 2 2 2 5 76" xfId="46752" xr:uid="{00000000-0005-0000-0000-00007C2E0000}"/>
    <cellStyle name="Input 2 2 2 5 77" xfId="47097" xr:uid="{00000000-0005-0000-0000-00007D2E0000}"/>
    <cellStyle name="Input 2 2 2 5 78" xfId="47442" xr:uid="{00000000-0005-0000-0000-00007E2E0000}"/>
    <cellStyle name="Input 2 2 2 5 79" xfId="47866" xr:uid="{00000000-0005-0000-0000-00007F2E0000}"/>
    <cellStyle name="Input 2 2 2 5 8" xfId="21394" xr:uid="{00000000-0005-0000-0000-0000802E0000}"/>
    <cellStyle name="Input 2 2 2 5 80" xfId="48203" xr:uid="{00000000-0005-0000-0000-0000812E0000}"/>
    <cellStyle name="Input 2 2 2 5 81" xfId="48617" xr:uid="{00000000-0005-0000-0000-0000822E0000}"/>
    <cellStyle name="Input 2 2 2 5 82" xfId="49056" xr:uid="{00000000-0005-0000-0000-0000832E0000}"/>
    <cellStyle name="Input 2 2 2 5 83" xfId="49600" xr:uid="{00000000-0005-0000-0000-0000842E0000}"/>
    <cellStyle name="Input 2 2 2 5 84" xfId="49730" xr:uid="{00000000-0005-0000-0000-0000852E0000}"/>
    <cellStyle name="Input 2 2 2 5 85" xfId="19043" xr:uid="{00000000-0005-0000-0000-0000862E0000}"/>
    <cellStyle name="Input 2 2 2 5 86" xfId="53459" xr:uid="{00000000-0005-0000-0000-0000872E0000}"/>
    <cellStyle name="Input 2 2 2 5 9" xfId="22015" xr:uid="{00000000-0005-0000-0000-0000882E0000}"/>
    <cellStyle name="Input 2 2 2 50" xfId="35412" xr:uid="{00000000-0005-0000-0000-0000892E0000}"/>
    <cellStyle name="Input 2 2 2 51" xfId="35759" xr:uid="{00000000-0005-0000-0000-00008A2E0000}"/>
    <cellStyle name="Input 2 2 2 52" xfId="36105" xr:uid="{00000000-0005-0000-0000-00008B2E0000}"/>
    <cellStyle name="Input 2 2 2 53" xfId="36451" xr:uid="{00000000-0005-0000-0000-00008C2E0000}"/>
    <cellStyle name="Input 2 2 2 54" xfId="36797" xr:uid="{00000000-0005-0000-0000-00008D2E0000}"/>
    <cellStyle name="Input 2 2 2 55" xfId="37143" xr:uid="{00000000-0005-0000-0000-00008E2E0000}"/>
    <cellStyle name="Input 2 2 2 56" xfId="37489" xr:uid="{00000000-0005-0000-0000-00008F2E0000}"/>
    <cellStyle name="Input 2 2 2 57" xfId="34670" xr:uid="{00000000-0005-0000-0000-0000902E0000}"/>
    <cellStyle name="Input 2 2 2 58" xfId="38111" xr:uid="{00000000-0005-0000-0000-0000912E0000}"/>
    <cellStyle name="Input 2 2 2 59" xfId="38457" xr:uid="{00000000-0005-0000-0000-0000922E0000}"/>
    <cellStyle name="Input 2 2 2 6" xfId="1799" xr:uid="{00000000-0005-0000-0000-0000932E0000}"/>
    <cellStyle name="Input 2 2 2 6 2" xfId="6051" xr:uid="{00000000-0005-0000-0000-0000942E0000}"/>
    <cellStyle name="Input 2 2 2 6 3" xfId="10300" xr:uid="{00000000-0005-0000-0000-0000952E0000}"/>
    <cellStyle name="Input 2 2 2 6 4" xfId="14550" xr:uid="{00000000-0005-0000-0000-0000962E0000}"/>
    <cellStyle name="Input 2 2 2 6 5" xfId="18986" xr:uid="{00000000-0005-0000-0000-0000972E0000}"/>
    <cellStyle name="Input 2 2 2 6 6" xfId="53608" xr:uid="{00000000-0005-0000-0000-0000982E0000}"/>
    <cellStyle name="Input 2 2 2 60" xfId="38803" xr:uid="{00000000-0005-0000-0000-0000992E0000}"/>
    <cellStyle name="Input 2 2 2 61" xfId="39149" xr:uid="{00000000-0005-0000-0000-00009A2E0000}"/>
    <cellStyle name="Input 2 2 2 62" xfId="37770" xr:uid="{00000000-0005-0000-0000-00009B2E0000}"/>
    <cellStyle name="Input 2 2 2 63" xfId="39713" xr:uid="{00000000-0005-0000-0000-00009C2E0000}"/>
    <cellStyle name="Input 2 2 2 64" xfId="39977" xr:uid="{00000000-0005-0000-0000-00009D2E0000}"/>
    <cellStyle name="Input 2 2 2 65" xfId="40318" xr:uid="{00000000-0005-0000-0000-00009E2E0000}"/>
    <cellStyle name="Input 2 2 2 66" xfId="41006" xr:uid="{00000000-0005-0000-0000-00009F2E0000}"/>
    <cellStyle name="Input 2 2 2 67" xfId="41252" xr:uid="{00000000-0005-0000-0000-0000A02E0000}"/>
    <cellStyle name="Input 2 2 2 68" xfId="41544" xr:uid="{00000000-0005-0000-0000-0000A12E0000}"/>
    <cellStyle name="Input 2 2 2 69" xfId="41885" xr:uid="{00000000-0005-0000-0000-0000A22E0000}"/>
    <cellStyle name="Input 2 2 2 7" xfId="1846" xr:uid="{00000000-0005-0000-0000-0000A32E0000}"/>
    <cellStyle name="Input 2 2 2 7 2" xfId="6098" xr:uid="{00000000-0005-0000-0000-0000A42E0000}"/>
    <cellStyle name="Input 2 2 2 7 3" xfId="10347" xr:uid="{00000000-0005-0000-0000-0000A52E0000}"/>
    <cellStyle name="Input 2 2 2 7 4" xfId="14597" xr:uid="{00000000-0005-0000-0000-0000A62E0000}"/>
    <cellStyle name="Input 2 2 2 7 5" xfId="19196" xr:uid="{00000000-0005-0000-0000-0000A72E0000}"/>
    <cellStyle name="Input 2 2 2 7 6" xfId="53263" xr:uid="{00000000-0005-0000-0000-0000A82E0000}"/>
    <cellStyle name="Input 2 2 2 70" xfId="42231" xr:uid="{00000000-0005-0000-0000-0000A92E0000}"/>
    <cellStyle name="Input 2 2 2 71" xfId="41526" xr:uid="{00000000-0005-0000-0000-0000AA2E0000}"/>
    <cellStyle name="Input 2 2 2 72" xfId="42812" xr:uid="{00000000-0005-0000-0000-0000AB2E0000}"/>
    <cellStyle name="Input 2 2 2 73" xfId="43153" xr:uid="{00000000-0005-0000-0000-0000AC2E0000}"/>
    <cellStyle name="Input 2 2 2 74" xfId="43494" xr:uid="{00000000-0005-0000-0000-0000AD2E0000}"/>
    <cellStyle name="Input 2 2 2 75" xfId="44025" xr:uid="{00000000-0005-0000-0000-0000AE2E0000}"/>
    <cellStyle name="Input 2 2 2 76" xfId="44375" xr:uid="{00000000-0005-0000-0000-0000AF2E0000}"/>
    <cellStyle name="Input 2 2 2 77" xfId="44693" xr:uid="{00000000-0005-0000-0000-0000B02E0000}"/>
    <cellStyle name="Input 2 2 2 78" xfId="44354" xr:uid="{00000000-0005-0000-0000-0000B12E0000}"/>
    <cellStyle name="Input 2 2 2 79" xfId="45833" xr:uid="{00000000-0005-0000-0000-0000B22E0000}"/>
    <cellStyle name="Input 2 2 2 8" xfId="1893" xr:uid="{00000000-0005-0000-0000-0000B32E0000}"/>
    <cellStyle name="Input 2 2 2 8 2" xfId="6145" xr:uid="{00000000-0005-0000-0000-0000B42E0000}"/>
    <cellStyle name="Input 2 2 2 8 3" xfId="10394" xr:uid="{00000000-0005-0000-0000-0000B52E0000}"/>
    <cellStyle name="Input 2 2 2 8 4" xfId="14644" xr:uid="{00000000-0005-0000-0000-0000B62E0000}"/>
    <cellStyle name="Input 2 2 2 8 5" xfId="19742" xr:uid="{00000000-0005-0000-0000-0000B72E0000}"/>
    <cellStyle name="Input 2 2 2 8 6" xfId="53986" xr:uid="{00000000-0005-0000-0000-0000B82E0000}"/>
    <cellStyle name="Input 2 2 2 80" xfId="46072" xr:uid="{00000000-0005-0000-0000-0000B92E0000}"/>
    <cellStyle name="Input 2 2 2 81" xfId="46377" xr:uid="{00000000-0005-0000-0000-0000BA2E0000}"/>
    <cellStyle name="Input 2 2 2 82" xfId="46895" xr:uid="{00000000-0005-0000-0000-0000BB2E0000}"/>
    <cellStyle name="Input 2 2 2 83" xfId="47240" xr:uid="{00000000-0005-0000-0000-0000BC2E0000}"/>
    <cellStyle name="Input 2 2 2 84" xfId="47543" xr:uid="{00000000-0005-0000-0000-0000BD2E0000}"/>
    <cellStyle name="Input 2 2 2 85" xfId="48001" xr:uid="{00000000-0005-0000-0000-0000BE2E0000}"/>
    <cellStyle name="Input 2 2 2 86" xfId="48397" xr:uid="{00000000-0005-0000-0000-0000BF2E0000}"/>
    <cellStyle name="Input 2 2 2 87" xfId="48854" xr:uid="{00000000-0005-0000-0000-0000C02E0000}"/>
    <cellStyle name="Input 2 2 2 88" xfId="49372" xr:uid="{00000000-0005-0000-0000-0000C12E0000}"/>
    <cellStyle name="Input 2 2 2 89" xfId="48650" xr:uid="{00000000-0005-0000-0000-0000C22E0000}"/>
    <cellStyle name="Input 2 2 2 9" xfId="1571" xr:uid="{00000000-0005-0000-0000-0000C32E0000}"/>
    <cellStyle name="Input 2 2 2 9 2" xfId="5823" xr:uid="{00000000-0005-0000-0000-0000C42E0000}"/>
    <cellStyle name="Input 2 2 2 9 3" xfId="10072" xr:uid="{00000000-0005-0000-0000-0000C52E0000}"/>
    <cellStyle name="Input 2 2 2 9 4" xfId="14322" xr:uid="{00000000-0005-0000-0000-0000C62E0000}"/>
    <cellStyle name="Input 2 2 2 9 5" xfId="19984" xr:uid="{00000000-0005-0000-0000-0000C72E0000}"/>
    <cellStyle name="Input 2 2 2 9 6" xfId="54135" xr:uid="{00000000-0005-0000-0000-0000C82E0000}"/>
    <cellStyle name="Input 2 2 2 90" xfId="49863" xr:uid="{00000000-0005-0000-0000-0000C92E0000}"/>
    <cellStyle name="Input 2 2 2 91" xfId="50013" xr:uid="{00000000-0005-0000-0000-0000CA2E0000}"/>
    <cellStyle name="Input 2 2 2 92" xfId="50162" xr:uid="{00000000-0005-0000-0000-0000CB2E0000}"/>
    <cellStyle name="Input 2 2 2 93" xfId="50312" xr:uid="{00000000-0005-0000-0000-0000CC2E0000}"/>
    <cellStyle name="Input 2 2 2 94" xfId="50461" xr:uid="{00000000-0005-0000-0000-0000CD2E0000}"/>
    <cellStyle name="Input 2 2 2 95" xfId="50610" xr:uid="{00000000-0005-0000-0000-0000CE2E0000}"/>
    <cellStyle name="Input 2 2 2 96" xfId="50760" xr:uid="{00000000-0005-0000-0000-0000CF2E0000}"/>
    <cellStyle name="Input 2 2 2 97" xfId="50909" xr:uid="{00000000-0005-0000-0000-0000D02E0000}"/>
    <cellStyle name="Input 2 2 2 98" xfId="51074" xr:uid="{00000000-0005-0000-0000-0000D12E0000}"/>
    <cellStyle name="Input 2 2 2 99" xfId="51230" xr:uid="{00000000-0005-0000-0000-0000D22E0000}"/>
    <cellStyle name="Input 2 2 20" xfId="478" xr:uid="{00000000-0005-0000-0000-0000D32E0000}"/>
    <cellStyle name="Input 2 2 20 2" xfId="479" xr:uid="{00000000-0005-0000-0000-0000D42E0000}"/>
    <cellStyle name="Input 2 2 20 2 2" xfId="30201" xr:uid="{00000000-0005-0000-0000-0000D52E0000}"/>
    <cellStyle name="Input 2 2 20 3" xfId="29571" xr:uid="{00000000-0005-0000-0000-0000D62E0000}"/>
    <cellStyle name="Input 2 2 20 4" xfId="18817" xr:uid="{00000000-0005-0000-0000-0000D72E0000}"/>
    <cellStyle name="Input 2 2 21" xfId="480" xr:uid="{00000000-0005-0000-0000-0000D82E0000}"/>
    <cellStyle name="Input 2 2 21 2" xfId="481" xr:uid="{00000000-0005-0000-0000-0000D92E0000}"/>
    <cellStyle name="Input 2 2 21 2 2" xfId="30074" xr:uid="{00000000-0005-0000-0000-0000DA2E0000}"/>
    <cellStyle name="Input 2 2 21 3" xfId="29316" xr:uid="{00000000-0005-0000-0000-0000DB2E0000}"/>
    <cellStyle name="Input 2 2 21 4" xfId="19940" xr:uid="{00000000-0005-0000-0000-0000DC2E0000}"/>
    <cellStyle name="Input 2 2 22" xfId="482" xr:uid="{00000000-0005-0000-0000-0000DD2E0000}"/>
    <cellStyle name="Input 2 2 22 2" xfId="483" xr:uid="{00000000-0005-0000-0000-0000DE2E0000}"/>
    <cellStyle name="Input 2 2 22 2 2" xfId="30211" xr:uid="{00000000-0005-0000-0000-0000DF2E0000}"/>
    <cellStyle name="Input 2 2 22 3" xfId="29684" xr:uid="{00000000-0005-0000-0000-0000E02E0000}"/>
    <cellStyle name="Input 2 2 22 4" xfId="20286" xr:uid="{00000000-0005-0000-0000-0000E12E0000}"/>
    <cellStyle name="Input 2 2 23" xfId="484" xr:uid="{00000000-0005-0000-0000-0000E22E0000}"/>
    <cellStyle name="Input 2 2 23 2" xfId="485" xr:uid="{00000000-0005-0000-0000-0000E32E0000}"/>
    <cellStyle name="Input 2 2 23 2 2" xfId="30218" xr:uid="{00000000-0005-0000-0000-0000E42E0000}"/>
    <cellStyle name="Input 2 2 23 3" xfId="29284" xr:uid="{00000000-0005-0000-0000-0000E52E0000}"/>
    <cellStyle name="Input 2 2 23 4" xfId="18945" xr:uid="{00000000-0005-0000-0000-0000E62E0000}"/>
    <cellStyle name="Input 2 2 24" xfId="486" xr:uid="{00000000-0005-0000-0000-0000E72E0000}"/>
    <cellStyle name="Input 2 2 24 2" xfId="487" xr:uid="{00000000-0005-0000-0000-0000E82E0000}"/>
    <cellStyle name="Input 2 2 24 2 2" xfId="30225" xr:uid="{00000000-0005-0000-0000-0000E92E0000}"/>
    <cellStyle name="Input 2 2 24 3" xfId="29532" xr:uid="{00000000-0005-0000-0000-0000EA2E0000}"/>
    <cellStyle name="Input 2 2 24 4" xfId="20979" xr:uid="{00000000-0005-0000-0000-0000EB2E0000}"/>
    <cellStyle name="Input 2 2 25" xfId="488" xr:uid="{00000000-0005-0000-0000-0000EC2E0000}"/>
    <cellStyle name="Input 2 2 25 2" xfId="489" xr:uid="{00000000-0005-0000-0000-0000ED2E0000}"/>
    <cellStyle name="Input 2 2 25 2 2" xfId="30231" xr:uid="{00000000-0005-0000-0000-0000EE2E0000}"/>
    <cellStyle name="Input 2 2 25 3" xfId="29527" xr:uid="{00000000-0005-0000-0000-0000EF2E0000}"/>
    <cellStyle name="Input 2 2 25 4" xfId="21655" xr:uid="{00000000-0005-0000-0000-0000F02E0000}"/>
    <cellStyle name="Input 2 2 26" xfId="490" xr:uid="{00000000-0005-0000-0000-0000F12E0000}"/>
    <cellStyle name="Input 2 2 26 2" xfId="491" xr:uid="{00000000-0005-0000-0000-0000F22E0000}"/>
    <cellStyle name="Input 2 2 26 2 2" xfId="30237" xr:uid="{00000000-0005-0000-0000-0000F32E0000}"/>
    <cellStyle name="Input 2 2 26 3" xfId="29644" xr:uid="{00000000-0005-0000-0000-0000F42E0000}"/>
    <cellStyle name="Input 2 2 26 4" xfId="21956" xr:uid="{00000000-0005-0000-0000-0000F52E0000}"/>
    <cellStyle name="Input 2 2 27" xfId="492" xr:uid="{00000000-0005-0000-0000-0000F62E0000}"/>
    <cellStyle name="Input 2 2 27 2" xfId="493" xr:uid="{00000000-0005-0000-0000-0000F72E0000}"/>
    <cellStyle name="Input 2 2 27 2 2" xfId="30243" xr:uid="{00000000-0005-0000-0000-0000F82E0000}"/>
    <cellStyle name="Input 2 2 27 3" xfId="29344" xr:uid="{00000000-0005-0000-0000-0000F92E0000}"/>
    <cellStyle name="Input 2 2 27 4" xfId="22115" xr:uid="{00000000-0005-0000-0000-0000FA2E0000}"/>
    <cellStyle name="Input 2 2 28" xfId="494" xr:uid="{00000000-0005-0000-0000-0000FB2E0000}"/>
    <cellStyle name="Input 2 2 28 2" xfId="495" xr:uid="{00000000-0005-0000-0000-0000FC2E0000}"/>
    <cellStyle name="Input 2 2 28 2 2" xfId="30250" xr:uid="{00000000-0005-0000-0000-0000FD2E0000}"/>
    <cellStyle name="Input 2 2 28 3" xfId="29745" xr:uid="{00000000-0005-0000-0000-0000FE2E0000}"/>
    <cellStyle name="Input 2 2 28 4" xfId="22461" xr:uid="{00000000-0005-0000-0000-0000FF2E0000}"/>
    <cellStyle name="Input 2 2 29" xfId="496" xr:uid="{00000000-0005-0000-0000-0000002F0000}"/>
    <cellStyle name="Input 2 2 29 2" xfId="497" xr:uid="{00000000-0005-0000-0000-0000012F0000}"/>
    <cellStyle name="Input 2 2 29 2 2" xfId="30256" xr:uid="{00000000-0005-0000-0000-0000022F0000}"/>
    <cellStyle name="Input 2 2 29 3" xfId="29751" xr:uid="{00000000-0005-0000-0000-0000032F0000}"/>
    <cellStyle name="Input 2 2 29 4" xfId="22807" xr:uid="{00000000-0005-0000-0000-0000042F0000}"/>
    <cellStyle name="Input 2 2 3" xfId="498" xr:uid="{00000000-0005-0000-0000-0000052F0000}"/>
    <cellStyle name="Input 2 2 3 10" xfId="1964" xr:uid="{00000000-0005-0000-0000-0000062F0000}"/>
    <cellStyle name="Input 2 2 3 10 2" xfId="6216" xr:uid="{00000000-0005-0000-0000-0000072F0000}"/>
    <cellStyle name="Input 2 2 3 10 3" xfId="10465" xr:uid="{00000000-0005-0000-0000-0000082F0000}"/>
    <cellStyle name="Input 2 2 3 10 4" xfId="14715" xr:uid="{00000000-0005-0000-0000-0000092F0000}"/>
    <cellStyle name="Input 2 2 3 10 5" xfId="20353" xr:uid="{00000000-0005-0000-0000-00000A2F0000}"/>
    <cellStyle name="Input 2 2 3 10 6" xfId="54170" xr:uid="{00000000-0005-0000-0000-00000B2F0000}"/>
    <cellStyle name="Input 2 2 3 100" xfId="51403" xr:uid="{00000000-0005-0000-0000-00000C2F0000}"/>
    <cellStyle name="Input 2 2 3 101" xfId="51553" xr:uid="{00000000-0005-0000-0000-00000D2F0000}"/>
    <cellStyle name="Input 2 2 3 102" xfId="51703" xr:uid="{00000000-0005-0000-0000-00000E2F0000}"/>
    <cellStyle name="Input 2 2 3 103" xfId="51858" xr:uid="{00000000-0005-0000-0000-00000F2F0000}"/>
    <cellStyle name="Input 2 2 3 104" xfId="52013" xr:uid="{00000000-0005-0000-0000-0000102F0000}"/>
    <cellStyle name="Input 2 2 3 105" xfId="52163" xr:uid="{00000000-0005-0000-0000-0000112F0000}"/>
    <cellStyle name="Input 2 2 3 106" xfId="52313" xr:uid="{00000000-0005-0000-0000-0000122F0000}"/>
    <cellStyle name="Input 2 2 3 107" xfId="52361" xr:uid="{00000000-0005-0000-0000-0000132F0000}"/>
    <cellStyle name="Input 2 2 3 108" xfId="52416" xr:uid="{00000000-0005-0000-0000-0000142F0000}"/>
    <cellStyle name="Input 2 2 3 109" xfId="52566" xr:uid="{00000000-0005-0000-0000-0000152F0000}"/>
    <cellStyle name="Input 2 2 3 11" xfId="1532" xr:uid="{00000000-0005-0000-0000-0000162F0000}"/>
    <cellStyle name="Input 2 2 3 11 2" xfId="5784" xr:uid="{00000000-0005-0000-0000-0000172F0000}"/>
    <cellStyle name="Input 2 2 3 11 3" xfId="10033" xr:uid="{00000000-0005-0000-0000-0000182F0000}"/>
    <cellStyle name="Input 2 2 3 11 4" xfId="14283" xr:uid="{00000000-0005-0000-0000-0000192F0000}"/>
    <cellStyle name="Input 2 2 3 11 5" xfId="20811" xr:uid="{00000000-0005-0000-0000-00001A2F0000}"/>
    <cellStyle name="Input 2 2 3 11 6" xfId="54380" xr:uid="{00000000-0005-0000-0000-00001B2F0000}"/>
    <cellStyle name="Input 2 2 3 110" xfId="52715" xr:uid="{00000000-0005-0000-0000-00001C2F0000}"/>
    <cellStyle name="Input 2 2 3 111" xfId="52865" xr:uid="{00000000-0005-0000-0000-00001D2F0000}"/>
    <cellStyle name="Input 2 2 3 112" xfId="18738" xr:uid="{00000000-0005-0000-0000-00001E2F0000}"/>
    <cellStyle name="Input 2 2 3 113" xfId="53157" xr:uid="{00000000-0005-0000-0000-00001F2F0000}"/>
    <cellStyle name="Input 2 2 3 12" xfId="2033" xr:uid="{00000000-0005-0000-0000-0000202F0000}"/>
    <cellStyle name="Input 2 2 3 12 2" xfId="6285" xr:uid="{00000000-0005-0000-0000-0000212F0000}"/>
    <cellStyle name="Input 2 2 3 12 3" xfId="10534" xr:uid="{00000000-0005-0000-0000-0000222F0000}"/>
    <cellStyle name="Input 2 2 3 12 4" xfId="14783" xr:uid="{00000000-0005-0000-0000-0000232F0000}"/>
    <cellStyle name="Input 2 2 3 12 5" xfId="21046" xr:uid="{00000000-0005-0000-0000-0000242F0000}"/>
    <cellStyle name="Input 2 2 3 12 6" xfId="54530" xr:uid="{00000000-0005-0000-0000-0000252F0000}"/>
    <cellStyle name="Input 2 2 3 13" xfId="2185" xr:uid="{00000000-0005-0000-0000-0000262F0000}"/>
    <cellStyle name="Input 2 2 3 13 2" xfId="6437" xr:uid="{00000000-0005-0000-0000-0000272F0000}"/>
    <cellStyle name="Input 2 2 3 13 3" xfId="10686" xr:uid="{00000000-0005-0000-0000-0000282F0000}"/>
    <cellStyle name="Input 2 2 3 13 4" xfId="14935" xr:uid="{00000000-0005-0000-0000-0000292F0000}"/>
    <cellStyle name="Input 2 2 3 13 5" xfId="20728" xr:uid="{00000000-0005-0000-0000-00002A2F0000}"/>
    <cellStyle name="Input 2 2 3 13 6" xfId="54679" xr:uid="{00000000-0005-0000-0000-00002B2F0000}"/>
    <cellStyle name="Input 2 2 3 14" xfId="2335" xr:uid="{00000000-0005-0000-0000-00002C2F0000}"/>
    <cellStyle name="Input 2 2 3 14 2" xfId="6587" xr:uid="{00000000-0005-0000-0000-00002D2F0000}"/>
    <cellStyle name="Input 2 2 3 14 3" xfId="10836" xr:uid="{00000000-0005-0000-0000-00002E2F0000}"/>
    <cellStyle name="Input 2 2 3 14 4" xfId="15085" xr:uid="{00000000-0005-0000-0000-00002F2F0000}"/>
    <cellStyle name="Input 2 2 3 14 5" xfId="21376" xr:uid="{00000000-0005-0000-0000-0000302F0000}"/>
    <cellStyle name="Input 2 2 3 14 6" xfId="54834" xr:uid="{00000000-0005-0000-0000-0000312F0000}"/>
    <cellStyle name="Input 2 2 3 15" xfId="2484" xr:uid="{00000000-0005-0000-0000-0000322F0000}"/>
    <cellStyle name="Input 2 2 3 15 2" xfId="6736" xr:uid="{00000000-0005-0000-0000-0000332F0000}"/>
    <cellStyle name="Input 2 2 3 15 3" xfId="10985" xr:uid="{00000000-0005-0000-0000-0000342F0000}"/>
    <cellStyle name="Input 2 2 3 15 4" xfId="15234" xr:uid="{00000000-0005-0000-0000-0000352F0000}"/>
    <cellStyle name="Input 2 2 3 15 5" xfId="22182" xr:uid="{00000000-0005-0000-0000-0000362F0000}"/>
    <cellStyle name="Input 2 2 3 15 6" xfId="54989" xr:uid="{00000000-0005-0000-0000-0000372F0000}"/>
    <cellStyle name="Input 2 2 3 16" xfId="2634" xr:uid="{00000000-0005-0000-0000-0000382F0000}"/>
    <cellStyle name="Input 2 2 3 16 2" xfId="6886" xr:uid="{00000000-0005-0000-0000-0000392F0000}"/>
    <cellStyle name="Input 2 2 3 16 3" xfId="11135" xr:uid="{00000000-0005-0000-0000-00003A2F0000}"/>
    <cellStyle name="Input 2 2 3 16 4" xfId="15384" xr:uid="{00000000-0005-0000-0000-00003B2F0000}"/>
    <cellStyle name="Input 2 2 3 16 5" xfId="22528" xr:uid="{00000000-0005-0000-0000-00003C2F0000}"/>
    <cellStyle name="Input 2 2 3 16 6" xfId="55140" xr:uid="{00000000-0005-0000-0000-00003D2F0000}"/>
    <cellStyle name="Input 2 2 3 17" xfId="2789" xr:uid="{00000000-0005-0000-0000-00003E2F0000}"/>
    <cellStyle name="Input 2 2 3 17 2" xfId="7041" xr:uid="{00000000-0005-0000-0000-00003F2F0000}"/>
    <cellStyle name="Input 2 2 3 17 3" xfId="11290" xr:uid="{00000000-0005-0000-0000-0000402F0000}"/>
    <cellStyle name="Input 2 2 3 17 4" xfId="15539" xr:uid="{00000000-0005-0000-0000-0000412F0000}"/>
    <cellStyle name="Input 2 2 3 17 5" xfId="22874" xr:uid="{00000000-0005-0000-0000-0000422F0000}"/>
    <cellStyle name="Input 2 2 3 17 6" xfId="55289" xr:uid="{00000000-0005-0000-0000-0000432F0000}"/>
    <cellStyle name="Input 2 2 3 18" xfId="2939" xr:uid="{00000000-0005-0000-0000-0000442F0000}"/>
    <cellStyle name="Input 2 2 3 18 2" xfId="7191" xr:uid="{00000000-0005-0000-0000-0000452F0000}"/>
    <cellStyle name="Input 2 2 3 18 3" xfId="11440" xr:uid="{00000000-0005-0000-0000-0000462F0000}"/>
    <cellStyle name="Input 2 2 3 18 4" xfId="15689" xr:uid="{00000000-0005-0000-0000-0000472F0000}"/>
    <cellStyle name="Input 2 2 3 18 5" xfId="23221" xr:uid="{00000000-0005-0000-0000-0000482F0000}"/>
    <cellStyle name="Input 2 2 3 18 6" xfId="55439" xr:uid="{00000000-0005-0000-0000-0000492F0000}"/>
    <cellStyle name="Input 2 2 3 19" xfId="3089" xr:uid="{00000000-0005-0000-0000-00004A2F0000}"/>
    <cellStyle name="Input 2 2 3 19 2" xfId="7341" xr:uid="{00000000-0005-0000-0000-00004B2F0000}"/>
    <cellStyle name="Input 2 2 3 19 3" xfId="11590" xr:uid="{00000000-0005-0000-0000-00004C2F0000}"/>
    <cellStyle name="Input 2 2 3 19 4" xfId="15839" xr:uid="{00000000-0005-0000-0000-00004D2F0000}"/>
    <cellStyle name="Input 2 2 3 19 5" xfId="23496" xr:uid="{00000000-0005-0000-0000-00004E2F0000}"/>
    <cellStyle name="Input 2 2 3 19 6" xfId="55588" xr:uid="{00000000-0005-0000-0000-00004F2F0000}"/>
    <cellStyle name="Input 2 2 3 2" xfId="499" xr:uid="{00000000-0005-0000-0000-0000502F0000}"/>
    <cellStyle name="Input 2 2 3 2 10" xfId="3292" xr:uid="{00000000-0005-0000-0000-0000512F0000}"/>
    <cellStyle name="Input 2 2 3 2 10 2" xfId="7544" xr:uid="{00000000-0005-0000-0000-0000522F0000}"/>
    <cellStyle name="Input 2 2 3 2 10 3" xfId="11793" xr:uid="{00000000-0005-0000-0000-0000532F0000}"/>
    <cellStyle name="Input 2 2 3 2 10 4" xfId="16042" xr:uid="{00000000-0005-0000-0000-0000542F0000}"/>
    <cellStyle name="Input 2 2 3 2 10 5" xfId="22232" xr:uid="{00000000-0005-0000-0000-0000552F0000}"/>
    <cellStyle name="Input 2 2 3 2 10 6" xfId="54584" xr:uid="{00000000-0005-0000-0000-0000562F0000}"/>
    <cellStyle name="Input 2 2 3 2 100" xfId="52217" xr:uid="{00000000-0005-0000-0000-0000572F0000}"/>
    <cellStyle name="Input 2 2 3 2 101" xfId="52470" xr:uid="{00000000-0005-0000-0000-0000582F0000}"/>
    <cellStyle name="Input 2 2 3 2 102" xfId="52620" xr:uid="{00000000-0005-0000-0000-0000592F0000}"/>
    <cellStyle name="Input 2 2 3 2 103" xfId="52769" xr:uid="{00000000-0005-0000-0000-00005A2F0000}"/>
    <cellStyle name="Input 2 2 3 2 104" xfId="52919" xr:uid="{00000000-0005-0000-0000-00005B2F0000}"/>
    <cellStyle name="Input 2 2 3 2 105" xfId="53381" xr:uid="{00000000-0005-0000-0000-00005C2F0000}"/>
    <cellStyle name="Input 2 2 3 2 11" xfId="3441" xr:uid="{00000000-0005-0000-0000-00005D2F0000}"/>
    <cellStyle name="Input 2 2 3 2 11 2" xfId="7693" xr:uid="{00000000-0005-0000-0000-00005E2F0000}"/>
    <cellStyle name="Input 2 2 3 2 11 3" xfId="11942" xr:uid="{00000000-0005-0000-0000-00005F2F0000}"/>
    <cellStyle name="Input 2 2 3 2 11 4" xfId="16191" xr:uid="{00000000-0005-0000-0000-0000602F0000}"/>
    <cellStyle name="Input 2 2 3 2 11 5" xfId="22578" xr:uid="{00000000-0005-0000-0000-0000612F0000}"/>
    <cellStyle name="Input 2 2 3 2 11 6" xfId="54733" xr:uid="{00000000-0005-0000-0000-0000622F0000}"/>
    <cellStyle name="Input 2 2 3 2 12" xfId="3591" xr:uid="{00000000-0005-0000-0000-0000632F0000}"/>
    <cellStyle name="Input 2 2 3 2 12 2" xfId="7843" xr:uid="{00000000-0005-0000-0000-0000642F0000}"/>
    <cellStyle name="Input 2 2 3 2 12 3" xfId="12092" xr:uid="{00000000-0005-0000-0000-0000652F0000}"/>
    <cellStyle name="Input 2 2 3 2 12 4" xfId="16341" xr:uid="{00000000-0005-0000-0000-0000662F0000}"/>
    <cellStyle name="Input 2 2 3 2 12 5" xfId="22924" xr:uid="{00000000-0005-0000-0000-0000672F0000}"/>
    <cellStyle name="Input 2 2 3 2 12 6" xfId="54888" xr:uid="{00000000-0005-0000-0000-0000682F0000}"/>
    <cellStyle name="Input 2 2 3 2 13" xfId="3741" xr:uid="{00000000-0005-0000-0000-0000692F0000}"/>
    <cellStyle name="Input 2 2 3 2 13 2" xfId="7993" xr:uid="{00000000-0005-0000-0000-00006A2F0000}"/>
    <cellStyle name="Input 2 2 3 2 13 3" xfId="12242" xr:uid="{00000000-0005-0000-0000-00006B2F0000}"/>
    <cellStyle name="Input 2 2 3 2 13 4" xfId="16491" xr:uid="{00000000-0005-0000-0000-00006C2F0000}"/>
    <cellStyle name="Input 2 2 3 2 13 5" xfId="23271" xr:uid="{00000000-0005-0000-0000-00006D2F0000}"/>
    <cellStyle name="Input 2 2 3 2 13 6" xfId="55043" xr:uid="{00000000-0005-0000-0000-00006E2F0000}"/>
    <cellStyle name="Input 2 2 3 2 14" xfId="3890" xr:uid="{00000000-0005-0000-0000-00006F2F0000}"/>
    <cellStyle name="Input 2 2 3 2 14 2" xfId="8142" xr:uid="{00000000-0005-0000-0000-0000702F0000}"/>
    <cellStyle name="Input 2 2 3 2 14 3" xfId="12391" xr:uid="{00000000-0005-0000-0000-0000712F0000}"/>
    <cellStyle name="Input 2 2 3 2 14 4" xfId="16640" xr:uid="{00000000-0005-0000-0000-0000722F0000}"/>
    <cellStyle name="Input 2 2 3 2 14 5" xfId="23546" xr:uid="{00000000-0005-0000-0000-0000732F0000}"/>
    <cellStyle name="Input 2 2 3 2 14 6" xfId="55194" xr:uid="{00000000-0005-0000-0000-0000742F0000}"/>
    <cellStyle name="Input 2 2 3 2 15" xfId="4039" xr:uid="{00000000-0005-0000-0000-0000752F0000}"/>
    <cellStyle name="Input 2 2 3 2 15 2" xfId="8291" xr:uid="{00000000-0005-0000-0000-0000762F0000}"/>
    <cellStyle name="Input 2 2 3 2 15 3" xfId="12540" xr:uid="{00000000-0005-0000-0000-0000772F0000}"/>
    <cellStyle name="Input 2 2 3 2 15 4" xfId="16789" xr:uid="{00000000-0005-0000-0000-0000782F0000}"/>
    <cellStyle name="Input 2 2 3 2 15 5" xfId="23892" xr:uid="{00000000-0005-0000-0000-0000792F0000}"/>
    <cellStyle name="Input 2 2 3 2 15 6" xfId="55343" xr:uid="{00000000-0005-0000-0000-00007A2F0000}"/>
    <cellStyle name="Input 2 2 3 2 16" xfId="4239" xr:uid="{00000000-0005-0000-0000-00007B2F0000}"/>
    <cellStyle name="Input 2 2 3 2 16 2" xfId="8491" xr:uid="{00000000-0005-0000-0000-00007C2F0000}"/>
    <cellStyle name="Input 2 2 3 2 16 3" xfId="12740" xr:uid="{00000000-0005-0000-0000-00007D2F0000}"/>
    <cellStyle name="Input 2 2 3 2 16 4" xfId="16989" xr:uid="{00000000-0005-0000-0000-00007E2F0000}"/>
    <cellStyle name="Input 2 2 3 2 16 5" xfId="24242" xr:uid="{00000000-0005-0000-0000-00007F2F0000}"/>
    <cellStyle name="Input 2 2 3 2 16 6" xfId="55493" xr:uid="{00000000-0005-0000-0000-0000802F0000}"/>
    <cellStyle name="Input 2 2 3 2 17" xfId="4390" xr:uid="{00000000-0005-0000-0000-0000812F0000}"/>
    <cellStyle name="Input 2 2 3 2 17 2" xfId="8642" xr:uid="{00000000-0005-0000-0000-0000822F0000}"/>
    <cellStyle name="Input 2 2 3 2 17 3" xfId="12891" xr:uid="{00000000-0005-0000-0000-0000832F0000}"/>
    <cellStyle name="Input 2 2 3 2 17 4" xfId="17140" xr:uid="{00000000-0005-0000-0000-0000842F0000}"/>
    <cellStyle name="Input 2 2 3 2 17 5" xfId="24588" xr:uid="{00000000-0005-0000-0000-0000852F0000}"/>
    <cellStyle name="Input 2 2 3 2 17 6" xfId="55642" xr:uid="{00000000-0005-0000-0000-0000862F0000}"/>
    <cellStyle name="Input 2 2 3 2 18" xfId="4493" xr:uid="{00000000-0005-0000-0000-0000872F0000}"/>
    <cellStyle name="Input 2 2 3 2 18 2" xfId="8745" xr:uid="{00000000-0005-0000-0000-0000882F0000}"/>
    <cellStyle name="Input 2 2 3 2 18 3" xfId="12994" xr:uid="{00000000-0005-0000-0000-0000892F0000}"/>
    <cellStyle name="Input 2 2 3 2 18 4" xfId="17243" xr:uid="{00000000-0005-0000-0000-00008A2F0000}"/>
    <cellStyle name="Input 2 2 3 2 18 5" xfId="24863" xr:uid="{00000000-0005-0000-0000-00008B2F0000}"/>
    <cellStyle name="Input 2 2 3 2 18 6" xfId="55864" xr:uid="{00000000-0005-0000-0000-00008C2F0000}"/>
    <cellStyle name="Input 2 2 3 2 19" xfId="4607" xr:uid="{00000000-0005-0000-0000-00008D2F0000}"/>
    <cellStyle name="Input 2 2 3 2 19 2" xfId="8859" xr:uid="{00000000-0005-0000-0000-00008E2F0000}"/>
    <cellStyle name="Input 2 2 3 2 19 3" xfId="13108" xr:uid="{00000000-0005-0000-0000-00008F2F0000}"/>
    <cellStyle name="Input 2 2 3 2 19 4" xfId="17357" xr:uid="{00000000-0005-0000-0000-0000902F0000}"/>
    <cellStyle name="Input 2 2 3 2 19 5" xfId="25176" xr:uid="{00000000-0005-0000-0000-0000912F0000}"/>
    <cellStyle name="Input 2 2 3 2 19 6" xfId="56016" xr:uid="{00000000-0005-0000-0000-0000922F0000}"/>
    <cellStyle name="Input 2 2 3 2 2" xfId="2087" xr:uid="{00000000-0005-0000-0000-0000932F0000}"/>
    <cellStyle name="Input 2 2 3 2 2 2" xfId="6339" xr:uid="{00000000-0005-0000-0000-0000942F0000}"/>
    <cellStyle name="Input 2 2 3 2 2 3" xfId="10588" xr:uid="{00000000-0005-0000-0000-0000952F0000}"/>
    <cellStyle name="Input 2 2 3 2 2 4" xfId="14837" xr:uid="{00000000-0005-0000-0000-0000962F0000}"/>
    <cellStyle name="Input 2 2 3 2 2 5" xfId="18642" xr:uid="{00000000-0005-0000-0000-0000972F0000}"/>
    <cellStyle name="Input 2 2 3 2 2 6" xfId="19269" xr:uid="{00000000-0005-0000-0000-0000982F0000}"/>
    <cellStyle name="Input 2 2 3 2 2 7" xfId="53536" xr:uid="{00000000-0005-0000-0000-0000992F0000}"/>
    <cellStyle name="Input 2 2 3 2 20" xfId="4762" xr:uid="{00000000-0005-0000-0000-00009A2F0000}"/>
    <cellStyle name="Input 2 2 3 2 20 2" xfId="9014" xr:uid="{00000000-0005-0000-0000-00009B2F0000}"/>
    <cellStyle name="Input 2 2 3 2 20 3" xfId="13263" xr:uid="{00000000-0005-0000-0000-00009C2F0000}"/>
    <cellStyle name="Input 2 2 3 2 20 4" xfId="17512" xr:uid="{00000000-0005-0000-0000-00009D2F0000}"/>
    <cellStyle name="Input 2 2 3 2 20 5" xfId="25549" xr:uid="{00000000-0005-0000-0000-00009E2F0000}"/>
    <cellStyle name="Input 2 2 3 2 20 6" xfId="56168" xr:uid="{00000000-0005-0000-0000-00009F2F0000}"/>
    <cellStyle name="Input 2 2 3 2 21" xfId="4912" xr:uid="{00000000-0005-0000-0000-0000A02F0000}"/>
    <cellStyle name="Input 2 2 3 2 21 2" xfId="9164" xr:uid="{00000000-0005-0000-0000-0000A12F0000}"/>
    <cellStyle name="Input 2 2 3 2 21 3" xfId="13413" xr:uid="{00000000-0005-0000-0000-0000A22F0000}"/>
    <cellStyle name="Input 2 2 3 2 21 4" xfId="17662" xr:uid="{00000000-0005-0000-0000-0000A32F0000}"/>
    <cellStyle name="Input 2 2 3 2 21 5" xfId="25895" xr:uid="{00000000-0005-0000-0000-0000A42F0000}"/>
    <cellStyle name="Input 2 2 3 2 21 6" xfId="56317" xr:uid="{00000000-0005-0000-0000-0000A52F0000}"/>
    <cellStyle name="Input 2 2 3 2 22" xfId="5104" xr:uid="{00000000-0005-0000-0000-0000A62F0000}"/>
    <cellStyle name="Input 2 2 3 2 22 2" xfId="9356" xr:uid="{00000000-0005-0000-0000-0000A72F0000}"/>
    <cellStyle name="Input 2 2 3 2 22 3" xfId="13605" xr:uid="{00000000-0005-0000-0000-0000A82F0000}"/>
    <cellStyle name="Input 2 2 3 2 22 4" xfId="17854" xr:uid="{00000000-0005-0000-0000-0000A92F0000}"/>
    <cellStyle name="Input 2 2 3 2 22 5" xfId="26241" xr:uid="{00000000-0005-0000-0000-0000AA2F0000}"/>
    <cellStyle name="Input 2 2 3 2 22 6" xfId="56473" xr:uid="{00000000-0005-0000-0000-0000AB2F0000}"/>
    <cellStyle name="Input 2 2 3 2 23" xfId="5214" xr:uid="{00000000-0005-0000-0000-0000AC2F0000}"/>
    <cellStyle name="Input 2 2 3 2 23 2" xfId="9466" xr:uid="{00000000-0005-0000-0000-0000AD2F0000}"/>
    <cellStyle name="Input 2 2 3 2 23 3" xfId="13715" xr:uid="{00000000-0005-0000-0000-0000AE2F0000}"/>
    <cellStyle name="Input 2 2 3 2 23 4" xfId="17964" xr:uid="{00000000-0005-0000-0000-0000AF2F0000}"/>
    <cellStyle name="Input 2 2 3 2 23 5" xfId="26586" xr:uid="{00000000-0005-0000-0000-0000B02F0000}"/>
    <cellStyle name="Input 2 2 3 2 23 6" xfId="56724" xr:uid="{00000000-0005-0000-0000-0000B12F0000}"/>
    <cellStyle name="Input 2 2 3 2 24" xfId="5326" xr:uid="{00000000-0005-0000-0000-0000B22F0000}"/>
    <cellStyle name="Input 2 2 3 2 24 2" xfId="9578" xr:uid="{00000000-0005-0000-0000-0000B32F0000}"/>
    <cellStyle name="Input 2 2 3 2 24 3" xfId="13827" xr:uid="{00000000-0005-0000-0000-0000B42F0000}"/>
    <cellStyle name="Input 2 2 3 2 24 4" xfId="18076" xr:uid="{00000000-0005-0000-0000-0000B52F0000}"/>
    <cellStyle name="Input 2 2 3 2 24 5" xfId="25236" xr:uid="{00000000-0005-0000-0000-0000B62F0000}"/>
    <cellStyle name="Input 2 2 3 2 24 6" xfId="56883" xr:uid="{00000000-0005-0000-0000-0000B72F0000}"/>
    <cellStyle name="Input 2 2 3 2 25" xfId="5477" xr:uid="{00000000-0005-0000-0000-0000B82F0000}"/>
    <cellStyle name="Input 2 2 3 2 25 2" xfId="9729" xr:uid="{00000000-0005-0000-0000-0000B92F0000}"/>
    <cellStyle name="Input 2 2 3 2 25 3" xfId="13978" xr:uid="{00000000-0005-0000-0000-0000BA2F0000}"/>
    <cellStyle name="Input 2 2 3 2 25 4" xfId="18227" xr:uid="{00000000-0005-0000-0000-0000BB2F0000}"/>
    <cellStyle name="Input 2 2 3 2 25 5" xfId="27058" xr:uid="{00000000-0005-0000-0000-0000BC2F0000}"/>
    <cellStyle name="Input 2 2 3 2 25 6" xfId="57033" xr:uid="{00000000-0005-0000-0000-0000BD2F0000}"/>
    <cellStyle name="Input 2 2 3 2 26" xfId="5632" xr:uid="{00000000-0005-0000-0000-0000BE2F0000}"/>
    <cellStyle name="Input 2 2 3 2 26 2" xfId="9884" xr:uid="{00000000-0005-0000-0000-0000BF2F0000}"/>
    <cellStyle name="Input 2 2 3 2 26 3" xfId="14133" xr:uid="{00000000-0005-0000-0000-0000C02F0000}"/>
    <cellStyle name="Input 2 2 3 2 26 4" xfId="18382" xr:uid="{00000000-0005-0000-0000-0000C12F0000}"/>
    <cellStyle name="Input 2 2 3 2 26 5" xfId="27294" xr:uid="{00000000-0005-0000-0000-0000C22F0000}"/>
    <cellStyle name="Input 2 2 3 2 26 6" xfId="56073" xr:uid="{00000000-0005-0000-0000-0000C32F0000}"/>
    <cellStyle name="Input 2 2 3 2 27" xfId="1632" xr:uid="{00000000-0005-0000-0000-0000C42F0000}"/>
    <cellStyle name="Input 2 2 3 2 27 2" xfId="27637" xr:uid="{00000000-0005-0000-0000-0000C52F0000}"/>
    <cellStyle name="Input 2 2 3 2 27 3" xfId="57301" xr:uid="{00000000-0005-0000-0000-0000C62F0000}"/>
    <cellStyle name="Input 2 2 3 2 28" xfId="5884" xr:uid="{00000000-0005-0000-0000-0000C72F0000}"/>
    <cellStyle name="Input 2 2 3 2 28 2" xfId="27978" xr:uid="{00000000-0005-0000-0000-0000C82F0000}"/>
    <cellStyle name="Input 2 2 3 2 28 3" xfId="57450" xr:uid="{00000000-0005-0000-0000-0000C92F0000}"/>
    <cellStyle name="Input 2 2 3 2 29" xfId="10133" xr:uid="{00000000-0005-0000-0000-0000CA2F0000}"/>
    <cellStyle name="Input 2 2 3 2 29 2" xfId="28319" xr:uid="{00000000-0005-0000-0000-0000CB2F0000}"/>
    <cellStyle name="Input 2 2 3 2 29 3" xfId="57600" xr:uid="{00000000-0005-0000-0000-0000CC2F0000}"/>
    <cellStyle name="Input 2 2 3 2 3" xfId="2239" xr:uid="{00000000-0005-0000-0000-0000CD2F0000}"/>
    <cellStyle name="Input 2 2 3 2 3 2" xfId="6491" xr:uid="{00000000-0005-0000-0000-0000CE2F0000}"/>
    <cellStyle name="Input 2 2 3 2 3 3" xfId="10740" xr:uid="{00000000-0005-0000-0000-0000CF2F0000}"/>
    <cellStyle name="Input 2 2 3 2 3 4" xfId="14989" xr:uid="{00000000-0005-0000-0000-0000D02F0000}"/>
    <cellStyle name="Input 2 2 3 2 3 5" xfId="18802" xr:uid="{00000000-0005-0000-0000-0000D12F0000}"/>
    <cellStyle name="Input 2 2 3 2 3 6" xfId="53685" xr:uid="{00000000-0005-0000-0000-0000D22F0000}"/>
    <cellStyle name="Input 2 2 3 2 30" xfId="14383" xr:uid="{00000000-0005-0000-0000-0000D32F0000}"/>
    <cellStyle name="Input 2 2 3 2 30 2" xfId="28660" xr:uid="{00000000-0005-0000-0000-0000D42F0000}"/>
    <cellStyle name="Input 2 2 3 2 31" xfId="18534" xr:uid="{00000000-0005-0000-0000-0000D52F0000}"/>
    <cellStyle name="Input 2 2 3 2 31 2" xfId="29001" xr:uid="{00000000-0005-0000-0000-0000D62F0000}"/>
    <cellStyle name="Input 2 2 3 2 32" xfId="29329" xr:uid="{00000000-0005-0000-0000-0000D72F0000}"/>
    <cellStyle name="Input 2 2 3 2 33" xfId="30976" xr:uid="{00000000-0005-0000-0000-0000D82F0000}"/>
    <cellStyle name="Input 2 2 3 2 34" xfId="31499" xr:uid="{00000000-0005-0000-0000-0000D92F0000}"/>
    <cellStyle name="Input 2 2 3 2 35" xfId="31839" xr:uid="{00000000-0005-0000-0000-0000DA2F0000}"/>
    <cellStyle name="Input 2 2 3 2 36" xfId="32061" xr:uid="{00000000-0005-0000-0000-0000DB2F0000}"/>
    <cellStyle name="Input 2 2 3 2 37" xfId="32402" xr:uid="{00000000-0005-0000-0000-0000DC2F0000}"/>
    <cellStyle name="Input 2 2 3 2 38" xfId="32743" xr:uid="{00000000-0005-0000-0000-0000DD2F0000}"/>
    <cellStyle name="Input 2 2 3 2 39" xfId="33378" xr:uid="{00000000-0005-0000-0000-0000DE2F0000}"/>
    <cellStyle name="Input 2 2 3 2 4" xfId="2389" xr:uid="{00000000-0005-0000-0000-0000DF2F0000}"/>
    <cellStyle name="Input 2 2 3 2 4 2" xfId="6641" xr:uid="{00000000-0005-0000-0000-0000E02F0000}"/>
    <cellStyle name="Input 2 2 3 2 4 3" xfId="10890" xr:uid="{00000000-0005-0000-0000-0000E12F0000}"/>
    <cellStyle name="Input 2 2 3 2 4 4" xfId="15139" xr:uid="{00000000-0005-0000-0000-0000E22F0000}"/>
    <cellStyle name="Input 2 2 3 2 4 5" xfId="20057" xr:uid="{00000000-0005-0000-0000-0000E32F0000}"/>
    <cellStyle name="Input 2 2 3 2 4 6" xfId="53807" xr:uid="{00000000-0005-0000-0000-0000E42F0000}"/>
    <cellStyle name="Input 2 2 3 2 40" xfId="33653" xr:uid="{00000000-0005-0000-0000-0000E52F0000}"/>
    <cellStyle name="Input 2 2 3 2 41" xfId="33010" xr:uid="{00000000-0005-0000-0000-0000E62F0000}"/>
    <cellStyle name="Input 2 2 3 2 42" xfId="34446" xr:uid="{00000000-0005-0000-0000-0000E72F0000}"/>
    <cellStyle name="Input 2 2 3 2 43" xfId="34792" xr:uid="{00000000-0005-0000-0000-0000E82F0000}"/>
    <cellStyle name="Input 2 2 3 2 44" xfId="35138" xr:uid="{00000000-0005-0000-0000-0000E92F0000}"/>
    <cellStyle name="Input 2 2 3 2 45" xfId="35485" xr:uid="{00000000-0005-0000-0000-0000EA2F0000}"/>
    <cellStyle name="Input 2 2 3 2 46" xfId="35832" xr:uid="{00000000-0005-0000-0000-0000EB2F0000}"/>
    <cellStyle name="Input 2 2 3 2 47" xfId="36178" xr:uid="{00000000-0005-0000-0000-0000EC2F0000}"/>
    <cellStyle name="Input 2 2 3 2 48" xfId="36524" xr:uid="{00000000-0005-0000-0000-0000ED2F0000}"/>
    <cellStyle name="Input 2 2 3 2 49" xfId="36870" xr:uid="{00000000-0005-0000-0000-0000EE2F0000}"/>
    <cellStyle name="Input 2 2 3 2 5" xfId="2538" xr:uid="{00000000-0005-0000-0000-0000EF2F0000}"/>
    <cellStyle name="Input 2 2 3 2 5 2" xfId="6790" xr:uid="{00000000-0005-0000-0000-0000F02F0000}"/>
    <cellStyle name="Input 2 2 3 2 5 3" xfId="11039" xr:uid="{00000000-0005-0000-0000-0000F12F0000}"/>
    <cellStyle name="Input 2 2 3 2 5 4" xfId="15288" xr:uid="{00000000-0005-0000-0000-0000F22F0000}"/>
    <cellStyle name="Input 2 2 3 2 5 5" xfId="20403" xr:uid="{00000000-0005-0000-0000-0000F32F0000}"/>
    <cellStyle name="Input 2 2 3 2 5 6" xfId="53913" xr:uid="{00000000-0005-0000-0000-0000F42F0000}"/>
    <cellStyle name="Input 2 2 3 2 50" xfId="37216" xr:uid="{00000000-0005-0000-0000-0000F52F0000}"/>
    <cellStyle name="Input 2 2 3 2 51" xfId="37562" xr:uid="{00000000-0005-0000-0000-0000F62F0000}"/>
    <cellStyle name="Input 2 2 3 2 52" xfId="37837" xr:uid="{00000000-0005-0000-0000-0000F72F0000}"/>
    <cellStyle name="Input 2 2 3 2 53" xfId="38184" xr:uid="{00000000-0005-0000-0000-0000F82F0000}"/>
    <cellStyle name="Input 2 2 3 2 54" xfId="38530" xr:uid="{00000000-0005-0000-0000-0000F92F0000}"/>
    <cellStyle name="Input 2 2 3 2 55" xfId="38876" xr:uid="{00000000-0005-0000-0000-0000FA2F0000}"/>
    <cellStyle name="Input 2 2 3 2 56" xfId="39222" xr:uid="{00000000-0005-0000-0000-0000FB2F0000}"/>
    <cellStyle name="Input 2 2 3 2 57" xfId="39538" xr:uid="{00000000-0005-0000-0000-0000FC2F0000}"/>
    <cellStyle name="Input 2 2 3 2 58" xfId="39823" xr:uid="{00000000-0005-0000-0000-0000FD2F0000}"/>
    <cellStyle name="Input 2 2 3 2 59" xfId="40050" xr:uid="{00000000-0005-0000-0000-0000FE2F0000}"/>
    <cellStyle name="Input 2 2 3 2 6" xfId="2688" xr:uid="{00000000-0005-0000-0000-0000FF2F0000}"/>
    <cellStyle name="Input 2 2 3 2 6 2" xfId="6940" xr:uid="{00000000-0005-0000-0000-000000300000}"/>
    <cellStyle name="Input 2 2 3 2 6 3" xfId="11189" xr:uid="{00000000-0005-0000-0000-000001300000}"/>
    <cellStyle name="Input 2 2 3 2 6 4" xfId="15438" xr:uid="{00000000-0005-0000-0000-000002300000}"/>
    <cellStyle name="Input 2 2 3 2 6 5" xfId="19712" xr:uid="{00000000-0005-0000-0000-000003300000}"/>
    <cellStyle name="Input 2 2 3 2 6 6" xfId="54063" xr:uid="{00000000-0005-0000-0000-000004300000}"/>
    <cellStyle name="Input 2 2 3 2 60" xfId="40391" xr:uid="{00000000-0005-0000-0000-000005300000}"/>
    <cellStyle name="Input 2 2 3 2 61" xfId="40764" xr:uid="{00000000-0005-0000-0000-000006300000}"/>
    <cellStyle name="Input 2 2 3 2 62" xfId="40717" xr:uid="{00000000-0005-0000-0000-000007300000}"/>
    <cellStyle name="Input 2 2 3 2 63" xfId="41415" xr:uid="{00000000-0005-0000-0000-000008300000}"/>
    <cellStyle name="Input 2 2 3 2 64" xfId="41958" xr:uid="{00000000-0005-0000-0000-000009300000}"/>
    <cellStyle name="Input 2 2 3 2 65" xfId="42304" xr:uid="{00000000-0005-0000-0000-00000A300000}"/>
    <cellStyle name="Input 2 2 3 2 66" xfId="41707" xr:uid="{00000000-0005-0000-0000-00000B300000}"/>
    <cellStyle name="Input 2 2 3 2 67" xfId="42885" xr:uid="{00000000-0005-0000-0000-00000C300000}"/>
    <cellStyle name="Input 2 2 3 2 68" xfId="43226" xr:uid="{00000000-0005-0000-0000-00000D300000}"/>
    <cellStyle name="Input 2 2 3 2 69" xfId="43567" xr:uid="{00000000-0005-0000-0000-00000E300000}"/>
    <cellStyle name="Input 2 2 3 2 7" xfId="2843" xr:uid="{00000000-0005-0000-0000-00000F300000}"/>
    <cellStyle name="Input 2 2 3 2 7 2" xfId="7095" xr:uid="{00000000-0005-0000-0000-000010300000}"/>
    <cellStyle name="Input 2 2 3 2 7 3" xfId="11344" xr:uid="{00000000-0005-0000-0000-000011300000}"/>
    <cellStyle name="Input 2 2 3 2 7 4" xfId="15593" xr:uid="{00000000-0005-0000-0000-000012300000}"/>
    <cellStyle name="Input 2 2 3 2 7 5" xfId="21096" xr:uid="{00000000-0005-0000-0000-000013300000}"/>
    <cellStyle name="Input 2 2 3 2 7 6" xfId="53756" xr:uid="{00000000-0005-0000-0000-000014300000}"/>
    <cellStyle name="Input 2 2 3 2 70" xfId="44098" xr:uid="{00000000-0005-0000-0000-000015300000}"/>
    <cellStyle name="Input 2 2 3 2 71" xfId="43858" xr:uid="{00000000-0005-0000-0000-000016300000}"/>
    <cellStyle name="Input 2 2 3 2 72" xfId="44766" xr:uid="{00000000-0005-0000-0000-000017300000}"/>
    <cellStyle name="Input 2 2 3 2 73" xfId="45151" xr:uid="{00000000-0005-0000-0000-000018300000}"/>
    <cellStyle name="Input 2 2 3 2 74" xfId="45623" xr:uid="{00000000-0005-0000-0000-000019300000}"/>
    <cellStyle name="Input 2 2 3 2 75" xfId="46145" xr:uid="{00000000-0005-0000-0000-00001A300000}"/>
    <cellStyle name="Input 2 2 3 2 76" xfId="45611" xr:uid="{00000000-0005-0000-0000-00001B300000}"/>
    <cellStyle name="Input 2 2 3 2 77" xfId="46968" xr:uid="{00000000-0005-0000-0000-00001C300000}"/>
    <cellStyle name="Input 2 2 3 2 78" xfId="47313" xr:uid="{00000000-0005-0000-0000-00001D300000}"/>
    <cellStyle name="Input 2 2 3 2 79" xfId="46510" xr:uid="{00000000-0005-0000-0000-00001E300000}"/>
    <cellStyle name="Input 2 2 3 2 8" xfId="2993" xr:uid="{00000000-0005-0000-0000-00001F300000}"/>
    <cellStyle name="Input 2 2 3 2 8 2" xfId="7245" xr:uid="{00000000-0005-0000-0000-000020300000}"/>
    <cellStyle name="Input 2 2 3 2 8 3" xfId="11494" xr:uid="{00000000-0005-0000-0000-000021300000}"/>
    <cellStyle name="Input 2 2 3 2 8 4" xfId="15743" xr:uid="{00000000-0005-0000-0000-000022300000}"/>
    <cellStyle name="Input 2 2 3 2 8 5" xfId="21411" xr:uid="{00000000-0005-0000-0000-000023300000}"/>
    <cellStyle name="Input 2 2 3 2 8 6" xfId="54284" xr:uid="{00000000-0005-0000-0000-000024300000}"/>
    <cellStyle name="Input 2 2 3 2 80" xfId="48074" xr:uid="{00000000-0005-0000-0000-000025300000}"/>
    <cellStyle name="Input 2 2 3 2 81" xfId="48657" xr:uid="{00000000-0005-0000-0000-000026300000}"/>
    <cellStyle name="Input 2 2 3 2 82" xfId="48927" xr:uid="{00000000-0005-0000-0000-000027300000}"/>
    <cellStyle name="Input 2 2 3 2 83" xfId="49332" xr:uid="{00000000-0005-0000-0000-000028300000}"/>
    <cellStyle name="Input 2 2 3 2 84" xfId="49736" xr:uid="{00000000-0005-0000-0000-000029300000}"/>
    <cellStyle name="Input 2 2 3 2 85" xfId="49940" xr:uid="{00000000-0005-0000-0000-00002A300000}"/>
    <cellStyle name="Input 2 2 3 2 86" xfId="50090" xr:uid="{00000000-0005-0000-0000-00002B300000}"/>
    <cellStyle name="Input 2 2 3 2 87" xfId="50239" xr:uid="{00000000-0005-0000-0000-00002C300000}"/>
    <cellStyle name="Input 2 2 3 2 88" xfId="50389" xr:uid="{00000000-0005-0000-0000-00002D300000}"/>
    <cellStyle name="Input 2 2 3 2 89" xfId="50538" xr:uid="{00000000-0005-0000-0000-00002E300000}"/>
    <cellStyle name="Input 2 2 3 2 9" xfId="3143" xr:uid="{00000000-0005-0000-0000-00002F300000}"/>
    <cellStyle name="Input 2 2 3 2 9 2" xfId="7395" xr:uid="{00000000-0005-0000-0000-000030300000}"/>
    <cellStyle name="Input 2 2 3 2 9 3" xfId="11644" xr:uid="{00000000-0005-0000-0000-000031300000}"/>
    <cellStyle name="Input 2 2 3 2 9 4" xfId="15893" xr:uid="{00000000-0005-0000-0000-000032300000}"/>
    <cellStyle name="Input 2 2 3 2 9 5" xfId="21675" xr:uid="{00000000-0005-0000-0000-000033300000}"/>
    <cellStyle name="Input 2 2 3 2 9 6" xfId="54434" xr:uid="{00000000-0005-0000-0000-000034300000}"/>
    <cellStyle name="Input 2 2 3 2 90" xfId="50687" xr:uid="{00000000-0005-0000-0000-000035300000}"/>
    <cellStyle name="Input 2 2 3 2 91" xfId="50837" xr:uid="{00000000-0005-0000-0000-000036300000}"/>
    <cellStyle name="Input 2 2 3 2 92" xfId="50986" xr:uid="{00000000-0005-0000-0000-000037300000}"/>
    <cellStyle name="Input 2 2 3 2 93" xfId="51151" xr:uid="{00000000-0005-0000-0000-000038300000}"/>
    <cellStyle name="Input 2 2 3 2 94" xfId="51307" xr:uid="{00000000-0005-0000-0000-000039300000}"/>
    <cellStyle name="Input 2 2 3 2 95" xfId="51457" xr:uid="{00000000-0005-0000-0000-00003A300000}"/>
    <cellStyle name="Input 2 2 3 2 96" xfId="51607" xr:uid="{00000000-0005-0000-0000-00003B300000}"/>
    <cellStyle name="Input 2 2 3 2 97" xfId="51757" xr:uid="{00000000-0005-0000-0000-00003C300000}"/>
    <cellStyle name="Input 2 2 3 2 98" xfId="51912" xr:uid="{00000000-0005-0000-0000-00003D300000}"/>
    <cellStyle name="Input 2 2 3 2 99" xfId="52067" xr:uid="{00000000-0005-0000-0000-00003E300000}"/>
    <cellStyle name="Input 2 2 3 20" xfId="3238" xr:uid="{00000000-0005-0000-0000-00003F300000}"/>
    <cellStyle name="Input 2 2 3 20 2" xfId="7490" xr:uid="{00000000-0005-0000-0000-000040300000}"/>
    <cellStyle name="Input 2 2 3 20 3" xfId="11739" xr:uid="{00000000-0005-0000-0000-000041300000}"/>
    <cellStyle name="Input 2 2 3 20 4" xfId="15988" xr:uid="{00000000-0005-0000-0000-000042300000}"/>
    <cellStyle name="Input 2 2 3 20 5" xfId="23842" xr:uid="{00000000-0005-0000-0000-000043300000}"/>
    <cellStyle name="Input 2 2 3 20 6" xfId="55810" xr:uid="{00000000-0005-0000-0000-000044300000}"/>
    <cellStyle name="Input 2 2 3 21" xfId="3387" xr:uid="{00000000-0005-0000-0000-000045300000}"/>
    <cellStyle name="Input 2 2 3 21 2" xfId="7639" xr:uid="{00000000-0005-0000-0000-000046300000}"/>
    <cellStyle name="Input 2 2 3 21 3" xfId="11888" xr:uid="{00000000-0005-0000-0000-000047300000}"/>
    <cellStyle name="Input 2 2 3 21 4" xfId="16137" xr:uid="{00000000-0005-0000-0000-000048300000}"/>
    <cellStyle name="Input 2 2 3 21 5" xfId="24192" xr:uid="{00000000-0005-0000-0000-000049300000}"/>
    <cellStyle name="Input 2 2 3 21 6" xfId="55962" xr:uid="{00000000-0005-0000-0000-00004A300000}"/>
    <cellStyle name="Input 2 2 3 22" xfId="3537" xr:uid="{00000000-0005-0000-0000-00004B300000}"/>
    <cellStyle name="Input 2 2 3 22 2" xfId="7789" xr:uid="{00000000-0005-0000-0000-00004C300000}"/>
    <cellStyle name="Input 2 2 3 22 3" xfId="12038" xr:uid="{00000000-0005-0000-0000-00004D300000}"/>
    <cellStyle name="Input 2 2 3 22 4" xfId="16287" xr:uid="{00000000-0005-0000-0000-00004E300000}"/>
    <cellStyle name="Input 2 2 3 22 5" xfId="24538" xr:uid="{00000000-0005-0000-0000-00004F300000}"/>
    <cellStyle name="Input 2 2 3 22 6" xfId="56114" xr:uid="{00000000-0005-0000-0000-000050300000}"/>
    <cellStyle name="Input 2 2 3 23" xfId="3687" xr:uid="{00000000-0005-0000-0000-000051300000}"/>
    <cellStyle name="Input 2 2 3 23 2" xfId="7939" xr:uid="{00000000-0005-0000-0000-000052300000}"/>
    <cellStyle name="Input 2 2 3 23 3" xfId="12188" xr:uid="{00000000-0005-0000-0000-000053300000}"/>
    <cellStyle name="Input 2 2 3 23 4" xfId="16437" xr:uid="{00000000-0005-0000-0000-000054300000}"/>
    <cellStyle name="Input 2 2 3 23 5" xfId="24813" xr:uid="{00000000-0005-0000-0000-000055300000}"/>
    <cellStyle name="Input 2 2 3 23 6" xfId="56263" xr:uid="{00000000-0005-0000-0000-000056300000}"/>
    <cellStyle name="Input 2 2 3 24" xfId="3836" xr:uid="{00000000-0005-0000-0000-000057300000}"/>
    <cellStyle name="Input 2 2 3 24 2" xfId="8088" xr:uid="{00000000-0005-0000-0000-000058300000}"/>
    <cellStyle name="Input 2 2 3 24 3" xfId="12337" xr:uid="{00000000-0005-0000-0000-000059300000}"/>
    <cellStyle name="Input 2 2 3 24 4" xfId="16586" xr:uid="{00000000-0005-0000-0000-00005A300000}"/>
    <cellStyle name="Input 2 2 3 24 5" xfId="22800" xr:uid="{00000000-0005-0000-0000-00005B300000}"/>
    <cellStyle name="Input 2 2 3 24 6" xfId="56419" xr:uid="{00000000-0005-0000-0000-00005C300000}"/>
    <cellStyle name="Input 2 2 3 25" xfId="3985" xr:uid="{00000000-0005-0000-0000-00005D300000}"/>
    <cellStyle name="Input 2 2 3 25 2" xfId="8237" xr:uid="{00000000-0005-0000-0000-00005E300000}"/>
    <cellStyle name="Input 2 2 3 25 3" xfId="12486" xr:uid="{00000000-0005-0000-0000-00005F300000}"/>
    <cellStyle name="Input 2 2 3 25 4" xfId="16735" xr:uid="{00000000-0005-0000-0000-000060300000}"/>
    <cellStyle name="Input 2 2 3 25 5" xfId="25499" xr:uid="{00000000-0005-0000-0000-000061300000}"/>
    <cellStyle name="Input 2 2 3 25 6" xfId="56569" xr:uid="{00000000-0005-0000-0000-000062300000}"/>
    <cellStyle name="Input 2 2 3 26" xfId="4185" xr:uid="{00000000-0005-0000-0000-000063300000}"/>
    <cellStyle name="Input 2 2 3 26 2" xfId="8437" xr:uid="{00000000-0005-0000-0000-000064300000}"/>
    <cellStyle name="Input 2 2 3 26 3" xfId="12686" xr:uid="{00000000-0005-0000-0000-000065300000}"/>
    <cellStyle name="Input 2 2 3 26 4" xfId="16935" xr:uid="{00000000-0005-0000-0000-000066300000}"/>
    <cellStyle name="Input 2 2 3 26 5" xfId="25845" xr:uid="{00000000-0005-0000-0000-000067300000}"/>
    <cellStyle name="Input 2 2 3 26 6" xfId="56616" xr:uid="{00000000-0005-0000-0000-000068300000}"/>
    <cellStyle name="Input 2 2 3 27" xfId="4336" xr:uid="{00000000-0005-0000-0000-000069300000}"/>
    <cellStyle name="Input 2 2 3 27 2" xfId="8588" xr:uid="{00000000-0005-0000-0000-00006A300000}"/>
    <cellStyle name="Input 2 2 3 27 3" xfId="12837" xr:uid="{00000000-0005-0000-0000-00006B300000}"/>
    <cellStyle name="Input 2 2 3 27 4" xfId="17086" xr:uid="{00000000-0005-0000-0000-00006C300000}"/>
    <cellStyle name="Input 2 2 3 27 5" xfId="26191" xr:uid="{00000000-0005-0000-0000-00006D300000}"/>
    <cellStyle name="Input 2 2 3 27 6" xfId="56670" xr:uid="{00000000-0005-0000-0000-00006E300000}"/>
    <cellStyle name="Input 2 2 3 28" xfId="4553" xr:uid="{00000000-0005-0000-0000-00006F300000}"/>
    <cellStyle name="Input 2 2 3 28 2" xfId="8805" xr:uid="{00000000-0005-0000-0000-000070300000}"/>
    <cellStyle name="Input 2 2 3 28 3" xfId="13054" xr:uid="{00000000-0005-0000-0000-000071300000}"/>
    <cellStyle name="Input 2 2 3 28 4" xfId="17303" xr:uid="{00000000-0005-0000-0000-000072300000}"/>
    <cellStyle name="Input 2 2 3 28 5" xfId="26536" xr:uid="{00000000-0005-0000-0000-000073300000}"/>
    <cellStyle name="Input 2 2 3 28 6" xfId="56829" xr:uid="{00000000-0005-0000-0000-000074300000}"/>
    <cellStyle name="Input 2 2 3 29" xfId="4708" xr:uid="{00000000-0005-0000-0000-000075300000}"/>
    <cellStyle name="Input 2 2 3 29 2" xfId="8960" xr:uid="{00000000-0005-0000-0000-000076300000}"/>
    <cellStyle name="Input 2 2 3 29 3" xfId="13209" xr:uid="{00000000-0005-0000-0000-000077300000}"/>
    <cellStyle name="Input 2 2 3 29 4" xfId="17458" xr:uid="{00000000-0005-0000-0000-000078300000}"/>
    <cellStyle name="Input 2 2 3 29 5" xfId="26785" xr:uid="{00000000-0005-0000-0000-000079300000}"/>
    <cellStyle name="Input 2 2 3 29 6" xfId="56979" xr:uid="{00000000-0005-0000-0000-00007A300000}"/>
    <cellStyle name="Input 2 2 3 3" xfId="1680" xr:uid="{00000000-0005-0000-0000-00007B300000}"/>
    <cellStyle name="Input 2 2 3 3 10" xfId="3340" xr:uid="{00000000-0005-0000-0000-00007C300000}"/>
    <cellStyle name="Input 2 2 3 3 10 2" xfId="7592" xr:uid="{00000000-0005-0000-0000-00007D300000}"/>
    <cellStyle name="Input 2 2 3 3 10 3" xfId="11841" xr:uid="{00000000-0005-0000-0000-00007E300000}"/>
    <cellStyle name="Input 2 2 3 3 10 4" xfId="16090" xr:uid="{00000000-0005-0000-0000-00007F300000}"/>
    <cellStyle name="Input 2 2 3 3 10 5" xfId="22279" xr:uid="{00000000-0005-0000-0000-000080300000}"/>
    <cellStyle name="Input 2 2 3 3 10 6" xfId="54632" xr:uid="{00000000-0005-0000-0000-000081300000}"/>
    <cellStyle name="Input 2 2 3 3 100" xfId="52265" xr:uid="{00000000-0005-0000-0000-000082300000}"/>
    <cellStyle name="Input 2 2 3 3 101" xfId="52518" xr:uid="{00000000-0005-0000-0000-000083300000}"/>
    <cellStyle name="Input 2 2 3 3 102" xfId="52668" xr:uid="{00000000-0005-0000-0000-000084300000}"/>
    <cellStyle name="Input 2 2 3 3 103" xfId="52817" xr:uid="{00000000-0005-0000-0000-000085300000}"/>
    <cellStyle name="Input 2 2 3 3 104" xfId="52967" xr:uid="{00000000-0005-0000-0000-000086300000}"/>
    <cellStyle name="Input 2 2 3 3 105" xfId="53429" xr:uid="{00000000-0005-0000-0000-000087300000}"/>
    <cellStyle name="Input 2 2 3 3 11" xfId="3489" xr:uid="{00000000-0005-0000-0000-000088300000}"/>
    <cellStyle name="Input 2 2 3 3 11 2" xfId="7741" xr:uid="{00000000-0005-0000-0000-000089300000}"/>
    <cellStyle name="Input 2 2 3 3 11 3" xfId="11990" xr:uid="{00000000-0005-0000-0000-00008A300000}"/>
    <cellStyle name="Input 2 2 3 3 11 4" xfId="16239" xr:uid="{00000000-0005-0000-0000-00008B300000}"/>
    <cellStyle name="Input 2 2 3 3 11 5" xfId="22625" xr:uid="{00000000-0005-0000-0000-00008C300000}"/>
    <cellStyle name="Input 2 2 3 3 11 6" xfId="54781" xr:uid="{00000000-0005-0000-0000-00008D300000}"/>
    <cellStyle name="Input 2 2 3 3 12" xfId="3639" xr:uid="{00000000-0005-0000-0000-00008E300000}"/>
    <cellStyle name="Input 2 2 3 3 12 2" xfId="7891" xr:uid="{00000000-0005-0000-0000-00008F300000}"/>
    <cellStyle name="Input 2 2 3 3 12 3" xfId="12140" xr:uid="{00000000-0005-0000-0000-000090300000}"/>
    <cellStyle name="Input 2 2 3 3 12 4" xfId="16389" xr:uid="{00000000-0005-0000-0000-000091300000}"/>
    <cellStyle name="Input 2 2 3 3 12 5" xfId="22971" xr:uid="{00000000-0005-0000-0000-000092300000}"/>
    <cellStyle name="Input 2 2 3 3 12 6" xfId="54936" xr:uid="{00000000-0005-0000-0000-000093300000}"/>
    <cellStyle name="Input 2 2 3 3 13" xfId="3789" xr:uid="{00000000-0005-0000-0000-000094300000}"/>
    <cellStyle name="Input 2 2 3 3 13 2" xfId="8041" xr:uid="{00000000-0005-0000-0000-000095300000}"/>
    <cellStyle name="Input 2 2 3 3 13 3" xfId="12290" xr:uid="{00000000-0005-0000-0000-000096300000}"/>
    <cellStyle name="Input 2 2 3 3 13 4" xfId="16539" xr:uid="{00000000-0005-0000-0000-000097300000}"/>
    <cellStyle name="Input 2 2 3 3 13 5" xfId="23318" xr:uid="{00000000-0005-0000-0000-000098300000}"/>
    <cellStyle name="Input 2 2 3 3 13 6" xfId="55091" xr:uid="{00000000-0005-0000-0000-000099300000}"/>
    <cellStyle name="Input 2 2 3 3 14" xfId="3938" xr:uid="{00000000-0005-0000-0000-00009A300000}"/>
    <cellStyle name="Input 2 2 3 3 14 2" xfId="8190" xr:uid="{00000000-0005-0000-0000-00009B300000}"/>
    <cellStyle name="Input 2 2 3 3 14 3" xfId="12439" xr:uid="{00000000-0005-0000-0000-00009C300000}"/>
    <cellStyle name="Input 2 2 3 3 14 4" xfId="16688" xr:uid="{00000000-0005-0000-0000-00009D300000}"/>
    <cellStyle name="Input 2 2 3 3 14 5" xfId="23593" xr:uid="{00000000-0005-0000-0000-00009E300000}"/>
    <cellStyle name="Input 2 2 3 3 14 6" xfId="55242" xr:uid="{00000000-0005-0000-0000-00009F300000}"/>
    <cellStyle name="Input 2 2 3 3 15" xfId="4087" xr:uid="{00000000-0005-0000-0000-0000A0300000}"/>
    <cellStyle name="Input 2 2 3 3 15 2" xfId="8339" xr:uid="{00000000-0005-0000-0000-0000A1300000}"/>
    <cellStyle name="Input 2 2 3 3 15 3" xfId="12588" xr:uid="{00000000-0005-0000-0000-0000A2300000}"/>
    <cellStyle name="Input 2 2 3 3 15 4" xfId="16837" xr:uid="{00000000-0005-0000-0000-0000A3300000}"/>
    <cellStyle name="Input 2 2 3 3 15 5" xfId="23939" xr:uid="{00000000-0005-0000-0000-0000A4300000}"/>
    <cellStyle name="Input 2 2 3 3 15 6" xfId="55391" xr:uid="{00000000-0005-0000-0000-0000A5300000}"/>
    <cellStyle name="Input 2 2 3 3 16" xfId="4287" xr:uid="{00000000-0005-0000-0000-0000A6300000}"/>
    <cellStyle name="Input 2 2 3 3 16 2" xfId="8539" xr:uid="{00000000-0005-0000-0000-0000A7300000}"/>
    <cellStyle name="Input 2 2 3 3 16 3" xfId="12788" xr:uid="{00000000-0005-0000-0000-0000A8300000}"/>
    <cellStyle name="Input 2 2 3 3 16 4" xfId="17037" xr:uid="{00000000-0005-0000-0000-0000A9300000}"/>
    <cellStyle name="Input 2 2 3 3 16 5" xfId="24289" xr:uid="{00000000-0005-0000-0000-0000AA300000}"/>
    <cellStyle name="Input 2 2 3 3 16 6" xfId="55541" xr:uid="{00000000-0005-0000-0000-0000AB300000}"/>
    <cellStyle name="Input 2 2 3 3 17" xfId="4438" xr:uid="{00000000-0005-0000-0000-0000AC300000}"/>
    <cellStyle name="Input 2 2 3 3 17 2" xfId="8690" xr:uid="{00000000-0005-0000-0000-0000AD300000}"/>
    <cellStyle name="Input 2 2 3 3 17 3" xfId="12939" xr:uid="{00000000-0005-0000-0000-0000AE300000}"/>
    <cellStyle name="Input 2 2 3 3 17 4" xfId="17188" xr:uid="{00000000-0005-0000-0000-0000AF300000}"/>
    <cellStyle name="Input 2 2 3 3 17 5" xfId="24635" xr:uid="{00000000-0005-0000-0000-0000B0300000}"/>
    <cellStyle name="Input 2 2 3 3 17 6" xfId="55690" xr:uid="{00000000-0005-0000-0000-0000B1300000}"/>
    <cellStyle name="Input 2 2 3 3 18" xfId="4541" xr:uid="{00000000-0005-0000-0000-0000B2300000}"/>
    <cellStyle name="Input 2 2 3 3 18 2" xfId="8793" xr:uid="{00000000-0005-0000-0000-0000B3300000}"/>
    <cellStyle name="Input 2 2 3 3 18 3" xfId="13042" xr:uid="{00000000-0005-0000-0000-0000B4300000}"/>
    <cellStyle name="Input 2 2 3 3 18 4" xfId="17291" xr:uid="{00000000-0005-0000-0000-0000B5300000}"/>
    <cellStyle name="Input 2 2 3 3 18 5" xfId="24910" xr:uid="{00000000-0005-0000-0000-0000B6300000}"/>
    <cellStyle name="Input 2 2 3 3 18 6" xfId="55912" xr:uid="{00000000-0005-0000-0000-0000B7300000}"/>
    <cellStyle name="Input 2 2 3 3 19" xfId="4655" xr:uid="{00000000-0005-0000-0000-0000B8300000}"/>
    <cellStyle name="Input 2 2 3 3 19 2" xfId="8907" xr:uid="{00000000-0005-0000-0000-0000B9300000}"/>
    <cellStyle name="Input 2 2 3 3 19 3" xfId="13156" xr:uid="{00000000-0005-0000-0000-0000BA300000}"/>
    <cellStyle name="Input 2 2 3 3 19 4" xfId="17405" xr:uid="{00000000-0005-0000-0000-0000BB300000}"/>
    <cellStyle name="Input 2 2 3 3 19 5" xfId="23769" xr:uid="{00000000-0005-0000-0000-0000BC300000}"/>
    <cellStyle name="Input 2 2 3 3 19 6" xfId="56064" xr:uid="{00000000-0005-0000-0000-0000BD300000}"/>
    <cellStyle name="Input 2 2 3 3 2" xfId="2135" xr:uid="{00000000-0005-0000-0000-0000BE300000}"/>
    <cellStyle name="Input 2 2 3 3 2 2" xfId="6387" xr:uid="{00000000-0005-0000-0000-0000BF300000}"/>
    <cellStyle name="Input 2 2 3 3 2 3" xfId="10636" xr:uid="{00000000-0005-0000-0000-0000C0300000}"/>
    <cellStyle name="Input 2 2 3 3 2 4" xfId="14885" xr:uid="{00000000-0005-0000-0000-0000C1300000}"/>
    <cellStyle name="Input 2 2 3 3 2 5" xfId="19316" xr:uid="{00000000-0005-0000-0000-0000C2300000}"/>
    <cellStyle name="Input 2 2 3 3 2 6" xfId="53584" xr:uid="{00000000-0005-0000-0000-0000C3300000}"/>
    <cellStyle name="Input 2 2 3 3 20" xfId="4810" xr:uid="{00000000-0005-0000-0000-0000C4300000}"/>
    <cellStyle name="Input 2 2 3 3 20 2" xfId="9062" xr:uid="{00000000-0005-0000-0000-0000C5300000}"/>
    <cellStyle name="Input 2 2 3 3 20 3" xfId="13311" xr:uid="{00000000-0005-0000-0000-0000C6300000}"/>
    <cellStyle name="Input 2 2 3 3 20 4" xfId="17560" xr:uid="{00000000-0005-0000-0000-0000C7300000}"/>
    <cellStyle name="Input 2 2 3 3 20 5" xfId="25596" xr:uid="{00000000-0005-0000-0000-0000C8300000}"/>
    <cellStyle name="Input 2 2 3 3 20 6" xfId="56216" xr:uid="{00000000-0005-0000-0000-0000C9300000}"/>
    <cellStyle name="Input 2 2 3 3 21" xfId="4960" xr:uid="{00000000-0005-0000-0000-0000CA300000}"/>
    <cellStyle name="Input 2 2 3 3 21 2" xfId="9212" xr:uid="{00000000-0005-0000-0000-0000CB300000}"/>
    <cellStyle name="Input 2 2 3 3 21 3" xfId="13461" xr:uid="{00000000-0005-0000-0000-0000CC300000}"/>
    <cellStyle name="Input 2 2 3 3 21 4" xfId="17710" xr:uid="{00000000-0005-0000-0000-0000CD300000}"/>
    <cellStyle name="Input 2 2 3 3 21 5" xfId="25942" xr:uid="{00000000-0005-0000-0000-0000CE300000}"/>
    <cellStyle name="Input 2 2 3 3 21 6" xfId="56365" xr:uid="{00000000-0005-0000-0000-0000CF300000}"/>
    <cellStyle name="Input 2 2 3 3 22" xfId="5152" xr:uid="{00000000-0005-0000-0000-0000D0300000}"/>
    <cellStyle name="Input 2 2 3 3 22 2" xfId="9404" xr:uid="{00000000-0005-0000-0000-0000D1300000}"/>
    <cellStyle name="Input 2 2 3 3 22 3" xfId="13653" xr:uid="{00000000-0005-0000-0000-0000D2300000}"/>
    <cellStyle name="Input 2 2 3 3 22 4" xfId="17902" xr:uid="{00000000-0005-0000-0000-0000D3300000}"/>
    <cellStyle name="Input 2 2 3 3 22 5" xfId="26288" xr:uid="{00000000-0005-0000-0000-0000D4300000}"/>
    <cellStyle name="Input 2 2 3 3 22 6" xfId="56521" xr:uid="{00000000-0005-0000-0000-0000D5300000}"/>
    <cellStyle name="Input 2 2 3 3 23" xfId="5262" xr:uid="{00000000-0005-0000-0000-0000D6300000}"/>
    <cellStyle name="Input 2 2 3 3 23 2" xfId="9514" xr:uid="{00000000-0005-0000-0000-0000D7300000}"/>
    <cellStyle name="Input 2 2 3 3 23 3" xfId="13763" xr:uid="{00000000-0005-0000-0000-0000D8300000}"/>
    <cellStyle name="Input 2 2 3 3 23 4" xfId="18012" xr:uid="{00000000-0005-0000-0000-0000D9300000}"/>
    <cellStyle name="Input 2 2 3 3 23 5" xfId="26633" xr:uid="{00000000-0005-0000-0000-0000DA300000}"/>
    <cellStyle name="Input 2 2 3 3 23 6" xfId="56772" xr:uid="{00000000-0005-0000-0000-0000DB300000}"/>
    <cellStyle name="Input 2 2 3 3 24" xfId="5374" xr:uid="{00000000-0005-0000-0000-0000DC300000}"/>
    <cellStyle name="Input 2 2 3 3 24 2" xfId="9626" xr:uid="{00000000-0005-0000-0000-0000DD300000}"/>
    <cellStyle name="Input 2 2 3 3 24 3" xfId="13875" xr:uid="{00000000-0005-0000-0000-0000DE300000}"/>
    <cellStyle name="Input 2 2 3 3 24 4" xfId="18124" xr:uid="{00000000-0005-0000-0000-0000DF300000}"/>
    <cellStyle name="Input 2 2 3 3 24 5" xfId="26833" xr:uid="{00000000-0005-0000-0000-0000E0300000}"/>
    <cellStyle name="Input 2 2 3 3 24 6" xfId="56931" xr:uid="{00000000-0005-0000-0000-0000E1300000}"/>
    <cellStyle name="Input 2 2 3 3 25" xfId="5525" xr:uid="{00000000-0005-0000-0000-0000E2300000}"/>
    <cellStyle name="Input 2 2 3 3 25 2" xfId="9777" xr:uid="{00000000-0005-0000-0000-0000E3300000}"/>
    <cellStyle name="Input 2 2 3 3 25 3" xfId="14026" xr:uid="{00000000-0005-0000-0000-0000E4300000}"/>
    <cellStyle name="Input 2 2 3 3 25 4" xfId="18275" xr:uid="{00000000-0005-0000-0000-0000E5300000}"/>
    <cellStyle name="Input 2 2 3 3 25 5" xfId="26522" xr:uid="{00000000-0005-0000-0000-0000E6300000}"/>
    <cellStyle name="Input 2 2 3 3 25 6" xfId="57081" xr:uid="{00000000-0005-0000-0000-0000E7300000}"/>
    <cellStyle name="Input 2 2 3 3 26" xfId="5680" xr:uid="{00000000-0005-0000-0000-0000E8300000}"/>
    <cellStyle name="Input 2 2 3 3 26 2" xfId="9932" xr:uid="{00000000-0005-0000-0000-0000E9300000}"/>
    <cellStyle name="Input 2 2 3 3 26 3" xfId="14181" xr:uid="{00000000-0005-0000-0000-0000EA300000}"/>
    <cellStyle name="Input 2 2 3 3 26 4" xfId="18430" xr:uid="{00000000-0005-0000-0000-0000EB300000}"/>
    <cellStyle name="Input 2 2 3 3 26 5" xfId="27341" xr:uid="{00000000-0005-0000-0000-0000EC300000}"/>
    <cellStyle name="Input 2 2 3 3 26 6" xfId="57199" xr:uid="{00000000-0005-0000-0000-0000ED300000}"/>
    <cellStyle name="Input 2 2 3 3 27" xfId="5932" xr:uid="{00000000-0005-0000-0000-0000EE300000}"/>
    <cellStyle name="Input 2 2 3 3 27 2" xfId="27684" xr:uid="{00000000-0005-0000-0000-0000EF300000}"/>
    <cellStyle name="Input 2 2 3 3 27 3" xfId="57349" xr:uid="{00000000-0005-0000-0000-0000F0300000}"/>
    <cellStyle name="Input 2 2 3 3 28" xfId="10181" xr:uid="{00000000-0005-0000-0000-0000F1300000}"/>
    <cellStyle name="Input 2 2 3 3 28 2" xfId="28025" xr:uid="{00000000-0005-0000-0000-0000F2300000}"/>
    <cellStyle name="Input 2 2 3 3 28 3" xfId="57498" xr:uid="{00000000-0005-0000-0000-0000F3300000}"/>
    <cellStyle name="Input 2 2 3 3 29" xfId="14431" xr:uid="{00000000-0005-0000-0000-0000F4300000}"/>
    <cellStyle name="Input 2 2 3 3 29 2" xfId="28366" xr:uid="{00000000-0005-0000-0000-0000F5300000}"/>
    <cellStyle name="Input 2 2 3 3 29 3" xfId="57648" xr:uid="{00000000-0005-0000-0000-0000F6300000}"/>
    <cellStyle name="Input 2 2 3 3 3" xfId="2287" xr:uid="{00000000-0005-0000-0000-0000F7300000}"/>
    <cellStyle name="Input 2 2 3 3 3 2" xfId="6539" xr:uid="{00000000-0005-0000-0000-0000F8300000}"/>
    <cellStyle name="Input 2 2 3 3 3 3" xfId="10788" xr:uid="{00000000-0005-0000-0000-0000F9300000}"/>
    <cellStyle name="Input 2 2 3 3 3 4" xfId="15037" xr:uid="{00000000-0005-0000-0000-0000FA300000}"/>
    <cellStyle name="Input 2 2 3 3 3 5" xfId="19552" xr:uid="{00000000-0005-0000-0000-0000FB300000}"/>
    <cellStyle name="Input 2 2 3 3 3 6" xfId="53733" xr:uid="{00000000-0005-0000-0000-0000FC300000}"/>
    <cellStyle name="Input 2 2 3 3 30" xfId="18690" xr:uid="{00000000-0005-0000-0000-0000FD300000}"/>
    <cellStyle name="Input 2 2 3 3 30 2" xfId="28707" xr:uid="{00000000-0005-0000-0000-0000FE300000}"/>
    <cellStyle name="Input 2 2 3 3 31" xfId="29048" xr:uid="{00000000-0005-0000-0000-0000FF300000}"/>
    <cellStyle name="Input 2 2 3 3 32" xfId="29569" xr:uid="{00000000-0005-0000-0000-000000310000}"/>
    <cellStyle name="Input 2 2 3 3 33" xfId="30997" xr:uid="{00000000-0005-0000-0000-000001310000}"/>
    <cellStyle name="Input 2 2 3 3 34" xfId="31546" xr:uid="{00000000-0005-0000-0000-000002310000}"/>
    <cellStyle name="Input 2 2 3 3 35" xfId="31886" xr:uid="{00000000-0005-0000-0000-000003310000}"/>
    <cellStyle name="Input 2 2 3 3 36" xfId="32108" xr:uid="{00000000-0005-0000-0000-000004310000}"/>
    <cellStyle name="Input 2 2 3 3 37" xfId="32449" xr:uid="{00000000-0005-0000-0000-000005310000}"/>
    <cellStyle name="Input 2 2 3 3 38" xfId="32790" xr:uid="{00000000-0005-0000-0000-000006310000}"/>
    <cellStyle name="Input 2 2 3 3 39" xfId="33035" xr:uid="{00000000-0005-0000-0000-000007310000}"/>
    <cellStyle name="Input 2 2 3 3 4" xfId="2437" xr:uid="{00000000-0005-0000-0000-000008310000}"/>
    <cellStyle name="Input 2 2 3 3 4 2" xfId="6689" xr:uid="{00000000-0005-0000-0000-000009310000}"/>
    <cellStyle name="Input 2 2 3 3 4 3" xfId="10938" xr:uid="{00000000-0005-0000-0000-00000A310000}"/>
    <cellStyle name="Input 2 2 3 3 4 4" xfId="15187" xr:uid="{00000000-0005-0000-0000-00000B310000}"/>
    <cellStyle name="Input 2 2 3 3 4 5" xfId="20104" xr:uid="{00000000-0005-0000-0000-00000C310000}"/>
    <cellStyle name="Input 2 2 3 3 4 6" xfId="53855" xr:uid="{00000000-0005-0000-0000-00000D310000}"/>
    <cellStyle name="Input 2 2 3 3 40" xfId="33700" xr:uid="{00000000-0005-0000-0000-00000E310000}"/>
    <cellStyle name="Input 2 2 3 3 41" xfId="33996" xr:uid="{00000000-0005-0000-0000-00000F310000}"/>
    <cellStyle name="Input 2 2 3 3 42" xfId="34493" xr:uid="{00000000-0005-0000-0000-000010310000}"/>
    <cellStyle name="Input 2 2 3 3 43" xfId="34839" xr:uid="{00000000-0005-0000-0000-000011310000}"/>
    <cellStyle name="Input 2 2 3 3 44" xfId="35185" xr:uid="{00000000-0005-0000-0000-000012310000}"/>
    <cellStyle name="Input 2 2 3 3 45" xfId="35532" xr:uid="{00000000-0005-0000-0000-000013310000}"/>
    <cellStyle name="Input 2 2 3 3 46" xfId="35879" xr:uid="{00000000-0005-0000-0000-000014310000}"/>
    <cellStyle name="Input 2 2 3 3 47" xfId="36225" xr:uid="{00000000-0005-0000-0000-000015310000}"/>
    <cellStyle name="Input 2 2 3 3 48" xfId="36571" xr:uid="{00000000-0005-0000-0000-000016310000}"/>
    <cellStyle name="Input 2 2 3 3 49" xfId="36917" xr:uid="{00000000-0005-0000-0000-000017310000}"/>
    <cellStyle name="Input 2 2 3 3 5" xfId="2586" xr:uid="{00000000-0005-0000-0000-000018310000}"/>
    <cellStyle name="Input 2 2 3 3 5 2" xfId="6838" xr:uid="{00000000-0005-0000-0000-000019310000}"/>
    <cellStyle name="Input 2 2 3 3 5 3" xfId="11087" xr:uid="{00000000-0005-0000-0000-00001A310000}"/>
    <cellStyle name="Input 2 2 3 3 5 4" xfId="15336" xr:uid="{00000000-0005-0000-0000-00001B310000}"/>
    <cellStyle name="Input 2 2 3 3 5 5" xfId="20450" xr:uid="{00000000-0005-0000-0000-00001C310000}"/>
    <cellStyle name="Input 2 2 3 3 5 6" xfId="53961" xr:uid="{00000000-0005-0000-0000-00001D310000}"/>
    <cellStyle name="Input 2 2 3 3 50" xfId="37263" xr:uid="{00000000-0005-0000-0000-00001E310000}"/>
    <cellStyle name="Input 2 2 3 3 51" xfId="37609" xr:uid="{00000000-0005-0000-0000-00001F310000}"/>
    <cellStyle name="Input 2 2 3 3 52" xfId="37884" xr:uid="{00000000-0005-0000-0000-000020310000}"/>
    <cellStyle name="Input 2 2 3 3 53" xfId="38231" xr:uid="{00000000-0005-0000-0000-000021310000}"/>
    <cellStyle name="Input 2 2 3 3 54" xfId="38577" xr:uid="{00000000-0005-0000-0000-000022310000}"/>
    <cellStyle name="Input 2 2 3 3 55" xfId="38923" xr:uid="{00000000-0005-0000-0000-000023310000}"/>
    <cellStyle name="Input 2 2 3 3 56" xfId="39269" xr:uid="{00000000-0005-0000-0000-000024310000}"/>
    <cellStyle name="Input 2 2 3 3 57" xfId="33011" xr:uid="{00000000-0005-0000-0000-000025310000}"/>
    <cellStyle name="Input 2 2 3 3 58" xfId="39552" xr:uid="{00000000-0005-0000-0000-000026310000}"/>
    <cellStyle name="Input 2 2 3 3 59" xfId="40097" xr:uid="{00000000-0005-0000-0000-000027310000}"/>
    <cellStyle name="Input 2 2 3 3 6" xfId="2736" xr:uid="{00000000-0005-0000-0000-000028310000}"/>
    <cellStyle name="Input 2 2 3 3 6 2" xfId="6988" xr:uid="{00000000-0005-0000-0000-000029310000}"/>
    <cellStyle name="Input 2 2 3 3 6 3" xfId="11237" xr:uid="{00000000-0005-0000-0000-00002A310000}"/>
    <cellStyle name="Input 2 2 3 3 6 4" xfId="15486" xr:uid="{00000000-0005-0000-0000-00002B310000}"/>
    <cellStyle name="Input 2 2 3 3 6 5" xfId="20846" xr:uid="{00000000-0005-0000-0000-00002C310000}"/>
    <cellStyle name="Input 2 2 3 3 6 6" xfId="54111" xr:uid="{00000000-0005-0000-0000-00002D310000}"/>
    <cellStyle name="Input 2 2 3 3 60" xfId="40438" xr:uid="{00000000-0005-0000-0000-00002E310000}"/>
    <cellStyle name="Input 2 2 3 3 61" xfId="41037" xr:uid="{00000000-0005-0000-0000-00002F310000}"/>
    <cellStyle name="Input 2 2 3 3 62" xfId="41284" xr:uid="{00000000-0005-0000-0000-000030310000}"/>
    <cellStyle name="Input 2 2 3 3 63" xfId="41706" xr:uid="{00000000-0005-0000-0000-000031310000}"/>
    <cellStyle name="Input 2 2 3 3 64" xfId="42005" xr:uid="{00000000-0005-0000-0000-000032310000}"/>
    <cellStyle name="Input 2 2 3 3 65" xfId="42351" xr:uid="{00000000-0005-0000-0000-000033310000}"/>
    <cellStyle name="Input 2 2 3 3 66" xfId="41516" xr:uid="{00000000-0005-0000-0000-000034310000}"/>
    <cellStyle name="Input 2 2 3 3 67" xfId="42932" xr:uid="{00000000-0005-0000-0000-000035310000}"/>
    <cellStyle name="Input 2 2 3 3 68" xfId="43273" xr:uid="{00000000-0005-0000-0000-000036310000}"/>
    <cellStyle name="Input 2 2 3 3 69" xfId="43614" xr:uid="{00000000-0005-0000-0000-000037310000}"/>
    <cellStyle name="Input 2 2 3 3 7" xfId="2891" xr:uid="{00000000-0005-0000-0000-000038310000}"/>
    <cellStyle name="Input 2 2 3 3 7 2" xfId="7143" xr:uid="{00000000-0005-0000-0000-000039310000}"/>
    <cellStyle name="Input 2 2 3 3 7 3" xfId="11392" xr:uid="{00000000-0005-0000-0000-00003A310000}"/>
    <cellStyle name="Input 2 2 3 3 7 4" xfId="15641" xr:uid="{00000000-0005-0000-0000-00003B310000}"/>
    <cellStyle name="Input 2 2 3 3 7 5" xfId="21143" xr:uid="{00000000-0005-0000-0000-00003C310000}"/>
    <cellStyle name="Input 2 2 3 3 7 6" xfId="54229" xr:uid="{00000000-0005-0000-0000-00003D310000}"/>
    <cellStyle name="Input 2 2 3 3 70" xfId="44145" xr:uid="{00000000-0005-0000-0000-00003E310000}"/>
    <cellStyle name="Input 2 2 3 3 71" xfId="44519" xr:uid="{00000000-0005-0000-0000-00003F310000}"/>
    <cellStyle name="Input 2 2 3 3 72" xfId="44813" xr:uid="{00000000-0005-0000-0000-000040310000}"/>
    <cellStyle name="Input 2 2 3 3 73" xfId="44312" xr:uid="{00000000-0005-0000-0000-000041310000}"/>
    <cellStyle name="Input 2 2 3 3 74" xfId="45467" xr:uid="{00000000-0005-0000-0000-000042310000}"/>
    <cellStyle name="Input 2 2 3 3 75" xfId="46192" xr:uid="{00000000-0005-0000-0000-000043310000}"/>
    <cellStyle name="Input 2 2 3 3 76" xfId="46670" xr:uid="{00000000-0005-0000-0000-000044310000}"/>
    <cellStyle name="Input 2 2 3 3 77" xfId="47015" xr:uid="{00000000-0005-0000-0000-000045310000}"/>
    <cellStyle name="Input 2 2 3 3 78" xfId="47360" xr:uid="{00000000-0005-0000-0000-000046310000}"/>
    <cellStyle name="Input 2 2 3 3 79" xfId="47784" xr:uid="{00000000-0005-0000-0000-000047310000}"/>
    <cellStyle name="Input 2 2 3 3 8" xfId="3041" xr:uid="{00000000-0005-0000-0000-000048310000}"/>
    <cellStyle name="Input 2 2 3 3 8 2" xfId="7293" xr:uid="{00000000-0005-0000-0000-000049310000}"/>
    <cellStyle name="Input 2 2 3 3 8 3" xfId="11542" xr:uid="{00000000-0005-0000-0000-00004A310000}"/>
    <cellStyle name="Input 2 2 3 3 8 4" xfId="15791" xr:uid="{00000000-0005-0000-0000-00004B310000}"/>
    <cellStyle name="Input 2 2 3 3 8 5" xfId="20752" xr:uid="{00000000-0005-0000-0000-00004C310000}"/>
    <cellStyle name="Input 2 2 3 3 8 6" xfId="54332" xr:uid="{00000000-0005-0000-0000-00004D310000}"/>
    <cellStyle name="Input 2 2 3 3 80" xfId="48121" xr:uid="{00000000-0005-0000-0000-00004E310000}"/>
    <cellStyle name="Input 2 2 3 3 81" xfId="48358" xr:uid="{00000000-0005-0000-0000-00004F310000}"/>
    <cellStyle name="Input 2 2 3 3 82" xfId="48974" xr:uid="{00000000-0005-0000-0000-000050310000}"/>
    <cellStyle name="Input 2 2 3 3 83" xfId="49565" xr:uid="{00000000-0005-0000-0000-000051310000}"/>
    <cellStyle name="Input 2 2 3 3 84" xfId="49260" xr:uid="{00000000-0005-0000-0000-000052310000}"/>
    <cellStyle name="Input 2 2 3 3 85" xfId="49988" xr:uid="{00000000-0005-0000-0000-000053310000}"/>
    <cellStyle name="Input 2 2 3 3 86" xfId="50138" xr:uid="{00000000-0005-0000-0000-000054310000}"/>
    <cellStyle name="Input 2 2 3 3 87" xfId="50287" xr:uid="{00000000-0005-0000-0000-000055310000}"/>
    <cellStyle name="Input 2 2 3 3 88" xfId="50437" xr:uid="{00000000-0005-0000-0000-000056310000}"/>
    <cellStyle name="Input 2 2 3 3 89" xfId="50586" xr:uid="{00000000-0005-0000-0000-000057310000}"/>
    <cellStyle name="Input 2 2 3 3 9" xfId="3191" xr:uid="{00000000-0005-0000-0000-000058310000}"/>
    <cellStyle name="Input 2 2 3 3 9 2" xfId="7443" xr:uid="{00000000-0005-0000-0000-000059310000}"/>
    <cellStyle name="Input 2 2 3 3 9 3" xfId="11692" xr:uid="{00000000-0005-0000-0000-00005A310000}"/>
    <cellStyle name="Input 2 2 3 3 9 4" xfId="15941" xr:uid="{00000000-0005-0000-0000-00005B310000}"/>
    <cellStyle name="Input 2 2 3 3 9 5" xfId="21980" xr:uid="{00000000-0005-0000-0000-00005C310000}"/>
    <cellStyle name="Input 2 2 3 3 9 6" xfId="54482" xr:uid="{00000000-0005-0000-0000-00005D310000}"/>
    <cellStyle name="Input 2 2 3 3 90" xfId="50735" xr:uid="{00000000-0005-0000-0000-00005E310000}"/>
    <cellStyle name="Input 2 2 3 3 91" xfId="50885" xr:uid="{00000000-0005-0000-0000-00005F310000}"/>
    <cellStyle name="Input 2 2 3 3 92" xfId="51034" xr:uid="{00000000-0005-0000-0000-000060310000}"/>
    <cellStyle name="Input 2 2 3 3 93" xfId="51199" xr:uid="{00000000-0005-0000-0000-000061310000}"/>
    <cellStyle name="Input 2 2 3 3 94" xfId="51355" xr:uid="{00000000-0005-0000-0000-000062310000}"/>
    <cellStyle name="Input 2 2 3 3 95" xfId="51505" xr:uid="{00000000-0005-0000-0000-000063310000}"/>
    <cellStyle name="Input 2 2 3 3 96" xfId="51655" xr:uid="{00000000-0005-0000-0000-000064310000}"/>
    <cellStyle name="Input 2 2 3 3 97" xfId="51805" xr:uid="{00000000-0005-0000-0000-000065310000}"/>
    <cellStyle name="Input 2 2 3 3 98" xfId="51960" xr:uid="{00000000-0005-0000-0000-000066310000}"/>
    <cellStyle name="Input 2 2 3 3 99" xfId="52115" xr:uid="{00000000-0005-0000-0000-000067310000}"/>
    <cellStyle name="Input 2 2 3 30" xfId="4858" xr:uid="{00000000-0005-0000-0000-000068310000}"/>
    <cellStyle name="Input 2 2 3 30 2" xfId="9110" xr:uid="{00000000-0005-0000-0000-000069310000}"/>
    <cellStyle name="Input 2 2 3 30 3" xfId="13359" xr:uid="{00000000-0005-0000-0000-00006A310000}"/>
    <cellStyle name="Input 2 2 3 30 4" xfId="17608" xr:uid="{00000000-0005-0000-0000-00006B310000}"/>
    <cellStyle name="Input 2 2 3 30 5" xfId="25215" xr:uid="{00000000-0005-0000-0000-00006C310000}"/>
    <cellStyle name="Input 2 2 3 30 6" xfId="57130" xr:uid="{00000000-0005-0000-0000-00006D310000}"/>
    <cellStyle name="Input 2 2 3 31" xfId="5050" xr:uid="{00000000-0005-0000-0000-00006E310000}"/>
    <cellStyle name="Input 2 2 3 31 2" xfId="9302" xr:uid="{00000000-0005-0000-0000-00006F310000}"/>
    <cellStyle name="Input 2 2 3 31 3" xfId="13551" xr:uid="{00000000-0005-0000-0000-000070310000}"/>
    <cellStyle name="Input 2 2 3 31 4" xfId="17800" xr:uid="{00000000-0005-0000-0000-000071310000}"/>
    <cellStyle name="Input 2 2 3 31 5" xfId="27244" xr:uid="{00000000-0005-0000-0000-000072310000}"/>
    <cellStyle name="Input 2 2 3 31 6" xfId="56375" xr:uid="{00000000-0005-0000-0000-000073310000}"/>
    <cellStyle name="Input 2 2 3 32" xfId="5272" xr:uid="{00000000-0005-0000-0000-000074310000}"/>
    <cellStyle name="Input 2 2 3 32 2" xfId="9524" xr:uid="{00000000-0005-0000-0000-000075310000}"/>
    <cellStyle name="Input 2 2 3 32 3" xfId="13773" xr:uid="{00000000-0005-0000-0000-000076310000}"/>
    <cellStyle name="Input 2 2 3 32 4" xfId="18022" xr:uid="{00000000-0005-0000-0000-000077310000}"/>
    <cellStyle name="Input 2 2 3 32 5" xfId="27587" xr:uid="{00000000-0005-0000-0000-000078310000}"/>
    <cellStyle name="Input 2 2 3 32 6" xfId="57247" xr:uid="{00000000-0005-0000-0000-000079310000}"/>
    <cellStyle name="Input 2 2 3 33" xfId="5423" xr:uid="{00000000-0005-0000-0000-00007A310000}"/>
    <cellStyle name="Input 2 2 3 33 2" xfId="9675" xr:uid="{00000000-0005-0000-0000-00007B310000}"/>
    <cellStyle name="Input 2 2 3 33 3" xfId="13924" xr:uid="{00000000-0005-0000-0000-00007C310000}"/>
    <cellStyle name="Input 2 2 3 33 4" xfId="18173" xr:uid="{00000000-0005-0000-0000-00007D310000}"/>
    <cellStyle name="Input 2 2 3 33 5" xfId="27928" xr:uid="{00000000-0005-0000-0000-00007E310000}"/>
    <cellStyle name="Input 2 2 3 33 6" xfId="57396" xr:uid="{00000000-0005-0000-0000-00007F310000}"/>
    <cellStyle name="Input 2 2 3 34" xfId="5578" xr:uid="{00000000-0005-0000-0000-000080310000}"/>
    <cellStyle name="Input 2 2 3 34 2" xfId="9830" xr:uid="{00000000-0005-0000-0000-000081310000}"/>
    <cellStyle name="Input 2 2 3 34 3" xfId="14079" xr:uid="{00000000-0005-0000-0000-000082310000}"/>
    <cellStyle name="Input 2 2 3 34 4" xfId="18328" xr:uid="{00000000-0005-0000-0000-000083310000}"/>
    <cellStyle name="Input 2 2 3 34 5" xfId="28269" xr:uid="{00000000-0005-0000-0000-000084310000}"/>
    <cellStyle name="Input 2 2 3 34 6" xfId="57546" xr:uid="{00000000-0005-0000-0000-000085310000}"/>
    <cellStyle name="Input 2 2 3 35" xfId="1478" xr:uid="{00000000-0005-0000-0000-000086310000}"/>
    <cellStyle name="Input 2 2 3 35 2" xfId="28610" xr:uid="{00000000-0005-0000-0000-000087310000}"/>
    <cellStyle name="Input 2 2 3 36" xfId="5730" xr:uid="{00000000-0005-0000-0000-000088310000}"/>
    <cellStyle name="Input 2 2 3 36 2" xfId="28951" xr:uid="{00000000-0005-0000-0000-000089310000}"/>
    <cellStyle name="Input 2 2 3 37" xfId="9979" xr:uid="{00000000-0005-0000-0000-00008A310000}"/>
    <cellStyle name="Input 2 2 3 37 2" xfId="29537" xr:uid="{00000000-0005-0000-0000-00008B310000}"/>
    <cellStyle name="Input 2 2 3 38" xfId="14229" xr:uid="{00000000-0005-0000-0000-00008C310000}"/>
    <cellStyle name="Input 2 2 3 38 2" xfId="31141" xr:uid="{00000000-0005-0000-0000-00008D310000}"/>
    <cellStyle name="Input 2 2 3 39" xfId="18485" xr:uid="{00000000-0005-0000-0000-00008E310000}"/>
    <cellStyle name="Input 2 2 3 39 2" xfId="31449" xr:uid="{00000000-0005-0000-0000-00008F310000}"/>
    <cellStyle name="Input 2 2 3 4" xfId="1727" xr:uid="{00000000-0005-0000-0000-000090310000}"/>
    <cellStyle name="Input 2 2 3 4 10" xfId="22331" xr:uid="{00000000-0005-0000-0000-000091310000}"/>
    <cellStyle name="Input 2 2 3 4 11" xfId="22677" xr:uid="{00000000-0005-0000-0000-000092310000}"/>
    <cellStyle name="Input 2 2 3 4 12" xfId="23023" xr:uid="{00000000-0005-0000-0000-000093310000}"/>
    <cellStyle name="Input 2 2 3 4 13" xfId="23370" xr:uid="{00000000-0005-0000-0000-000094310000}"/>
    <cellStyle name="Input 2 2 3 4 14" xfId="23645" xr:uid="{00000000-0005-0000-0000-000095310000}"/>
    <cellStyle name="Input 2 2 3 4 15" xfId="23991" xr:uid="{00000000-0005-0000-0000-000096310000}"/>
    <cellStyle name="Input 2 2 3 4 16" xfId="24341" xr:uid="{00000000-0005-0000-0000-000097310000}"/>
    <cellStyle name="Input 2 2 3 4 17" xfId="24687" xr:uid="{00000000-0005-0000-0000-000098310000}"/>
    <cellStyle name="Input 2 2 3 4 18" xfId="24962" xr:uid="{00000000-0005-0000-0000-000099310000}"/>
    <cellStyle name="Input 2 2 3 4 19" xfId="25382" xr:uid="{00000000-0005-0000-0000-00009A310000}"/>
    <cellStyle name="Input 2 2 3 4 2" xfId="5979" xr:uid="{00000000-0005-0000-0000-00009B310000}"/>
    <cellStyle name="Input 2 2 3 4 2 2" xfId="19368" xr:uid="{00000000-0005-0000-0000-00009C310000}"/>
    <cellStyle name="Input 2 2 3 4 20" xfId="25648" xr:uid="{00000000-0005-0000-0000-00009D310000}"/>
    <cellStyle name="Input 2 2 3 4 21" xfId="25994" xr:uid="{00000000-0005-0000-0000-00009E310000}"/>
    <cellStyle name="Input 2 2 3 4 22" xfId="26340" xr:uid="{00000000-0005-0000-0000-00009F310000}"/>
    <cellStyle name="Input 2 2 3 4 23" xfId="26685" xr:uid="{00000000-0005-0000-0000-0000A0310000}"/>
    <cellStyle name="Input 2 2 3 4 24" xfId="26885" xr:uid="{00000000-0005-0000-0000-0000A1310000}"/>
    <cellStyle name="Input 2 2 3 4 25" xfId="27151" xr:uid="{00000000-0005-0000-0000-0000A2310000}"/>
    <cellStyle name="Input 2 2 3 4 26" xfId="27393" xr:uid="{00000000-0005-0000-0000-0000A3310000}"/>
    <cellStyle name="Input 2 2 3 4 27" xfId="27736" xr:uid="{00000000-0005-0000-0000-0000A4310000}"/>
    <cellStyle name="Input 2 2 3 4 28" xfId="28077" xr:uid="{00000000-0005-0000-0000-0000A5310000}"/>
    <cellStyle name="Input 2 2 3 4 29" xfId="28418" xr:uid="{00000000-0005-0000-0000-0000A6310000}"/>
    <cellStyle name="Input 2 2 3 4 3" xfId="10228" xr:uid="{00000000-0005-0000-0000-0000A7310000}"/>
    <cellStyle name="Input 2 2 3 4 3 2" xfId="18884" xr:uid="{00000000-0005-0000-0000-0000A8310000}"/>
    <cellStyle name="Input 2 2 3 4 30" xfId="28759" xr:uid="{00000000-0005-0000-0000-0000A9310000}"/>
    <cellStyle name="Input 2 2 3 4 31" xfId="29100" xr:uid="{00000000-0005-0000-0000-0000AA310000}"/>
    <cellStyle name="Input 2 2 3 4 32" xfId="29285" xr:uid="{00000000-0005-0000-0000-0000AB310000}"/>
    <cellStyle name="Input 2 2 3 4 33" xfId="31138" xr:uid="{00000000-0005-0000-0000-0000AC310000}"/>
    <cellStyle name="Input 2 2 3 4 34" xfId="31598" xr:uid="{00000000-0005-0000-0000-0000AD310000}"/>
    <cellStyle name="Input 2 2 3 4 35" xfId="31938" xr:uid="{00000000-0005-0000-0000-0000AE310000}"/>
    <cellStyle name="Input 2 2 3 4 36" xfId="32160" xr:uid="{00000000-0005-0000-0000-0000AF310000}"/>
    <cellStyle name="Input 2 2 3 4 37" xfId="32501" xr:uid="{00000000-0005-0000-0000-0000B0310000}"/>
    <cellStyle name="Input 2 2 3 4 38" xfId="32842" xr:uid="{00000000-0005-0000-0000-0000B1310000}"/>
    <cellStyle name="Input 2 2 3 4 39" xfId="33466" xr:uid="{00000000-0005-0000-0000-0000B2310000}"/>
    <cellStyle name="Input 2 2 3 4 4" xfId="14478" xr:uid="{00000000-0005-0000-0000-0000B3310000}"/>
    <cellStyle name="Input 2 2 3 4 4 2" xfId="20156" xr:uid="{00000000-0005-0000-0000-0000B4310000}"/>
    <cellStyle name="Input 2 2 3 4 40" xfId="33752" xr:uid="{00000000-0005-0000-0000-0000B5310000}"/>
    <cellStyle name="Input 2 2 3 4 41" xfId="34279" xr:uid="{00000000-0005-0000-0000-0000B6310000}"/>
    <cellStyle name="Input 2 2 3 4 42" xfId="34545" xr:uid="{00000000-0005-0000-0000-0000B7310000}"/>
    <cellStyle name="Input 2 2 3 4 43" xfId="34891" xr:uid="{00000000-0005-0000-0000-0000B8310000}"/>
    <cellStyle name="Input 2 2 3 4 44" xfId="35237" xr:uid="{00000000-0005-0000-0000-0000B9310000}"/>
    <cellStyle name="Input 2 2 3 4 45" xfId="35584" xr:uid="{00000000-0005-0000-0000-0000BA310000}"/>
    <cellStyle name="Input 2 2 3 4 46" xfId="35931" xr:uid="{00000000-0005-0000-0000-0000BB310000}"/>
    <cellStyle name="Input 2 2 3 4 47" xfId="36277" xr:uid="{00000000-0005-0000-0000-0000BC310000}"/>
    <cellStyle name="Input 2 2 3 4 48" xfId="36623" xr:uid="{00000000-0005-0000-0000-0000BD310000}"/>
    <cellStyle name="Input 2 2 3 4 49" xfId="36969" xr:uid="{00000000-0005-0000-0000-0000BE310000}"/>
    <cellStyle name="Input 2 2 3 4 5" xfId="18588" xr:uid="{00000000-0005-0000-0000-0000BF310000}"/>
    <cellStyle name="Input 2 2 3 4 5 2" xfId="20502" xr:uid="{00000000-0005-0000-0000-0000C0310000}"/>
    <cellStyle name="Input 2 2 3 4 50" xfId="37315" xr:uid="{00000000-0005-0000-0000-0000C1310000}"/>
    <cellStyle name="Input 2 2 3 4 51" xfId="37661" xr:uid="{00000000-0005-0000-0000-0000C2310000}"/>
    <cellStyle name="Input 2 2 3 4 52" xfId="37936" xr:uid="{00000000-0005-0000-0000-0000C3310000}"/>
    <cellStyle name="Input 2 2 3 4 53" xfId="38283" xr:uid="{00000000-0005-0000-0000-0000C4310000}"/>
    <cellStyle name="Input 2 2 3 4 54" xfId="38629" xr:uid="{00000000-0005-0000-0000-0000C5310000}"/>
    <cellStyle name="Input 2 2 3 4 55" xfId="38975" xr:uid="{00000000-0005-0000-0000-0000C6310000}"/>
    <cellStyle name="Input 2 2 3 4 56" xfId="39321" xr:uid="{00000000-0005-0000-0000-0000C7310000}"/>
    <cellStyle name="Input 2 2 3 4 57" xfId="39737" xr:uid="{00000000-0005-0000-0000-0000C8310000}"/>
    <cellStyle name="Input 2 2 3 4 58" xfId="39907" xr:uid="{00000000-0005-0000-0000-0000C9310000}"/>
    <cellStyle name="Input 2 2 3 4 59" xfId="40149" xr:uid="{00000000-0005-0000-0000-0000CA310000}"/>
    <cellStyle name="Input 2 2 3 4 6" xfId="19607" xr:uid="{00000000-0005-0000-0000-0000CB310000}"/>
    <cellStyle name="Input 2 2 3 4 60" xfId="40490" xr:uid="{00000000-0005-0000-0000-0000CC310000}"/>
    <cellStyle name="Input 2 2 3 4 61" xfId="40696" xr:uid="{00000000-0005-0000-0000-0000CD310000}"/>
    <cellStyle name="Input 2 2 3 4 62" xfId="40658" xr:uid="{00000000-0005-0000-0000-0000CE310000}"/>
    <cellStyle name="Input 2 2 3 4 63" xfId="40740" xr:uid="{00000000-0005-0000-0000-0000CF310000}"/>
    <cellStyle name="Input 2 2 3 4 64" xfId="42057" xr:uid="{00000000-0005-0000-0000-0000D0310000}"/>
    <cellStyle name="Input 2 2 3 4 65" xfId="42403" xr:uid="{00000000-0005-0000-0000-0000D1310000}"/>
    <cellStyle name="Input 2 2 3 4 66" xfId="41678" xr:uid="{00000000-0005-0000-0000-0000D2310000}"/>
    <cellStyle name="Input 2 2 3 4 67" xfId="42984" xr:uid="{00000000-0005-0000-0000-0000D3310000}"/>
    <cellStyle name="Input 2 2 3 4 68" xfId="43325" xr:uid="{00000000-0005-0000-0000-0000D4310000}"/>
    <cellStyle name="Input 2 2 3 4 69" xfId="43666" xr:uid="{00000000-0005-0000-0000-0000D5310000}"/>
    <cellStyle name="Input 2 2 3 4 7" xfId="21195" xr:uid="{00000000-0005-0000-0000-0000D6310000}"/>
    <cellStyle name="Input 2 2 3 4 70" xfId="44197" xr:uid="{00000000-0005-0000-0000-0000D7310000}"/>
    <cellStyle name="Input 2 2 3 4 71" xfId="44273" xr:uid="{00000000-0005-0000-0000-0000D8310000}"/>
    <cellStyle name="Input 2 2 3 4 72" xfId="44865" xr:uid="{00000000-0005-0000-0000-0000D9310000}"/>
    <cellStyle name="Input 2 2 3 4 73" xfId="44440" xr:uid="{00000000-0005-0000-0000-0000DA310000}"/>
    <cellStyle name="Input 2 2 3 4 74" xfId="45836" xr:uid="{00000000-0005-0000-0000-0000DB310000}"/>
    <cellStyle name="Input 2 2 3 4 75" xfId="46244" xr:uid="{00000000-0005-0000-0000-0000DC310000}"/>
    <cellStyle name="Input 2 2 3 4 76" xfId="46722" xr:uid="{00000000-0005-0000-0000-0000DD310000}"/>
    <cellStyle name="Input 2 2 3 4 77" xfId="47067" xr:uid="{00000000-0005-0000-0000-0000DE310000}"/>
    <cellStyle name="Input 2 2 3 4 78" xfId="47412" xr:uid="{00000000-0005-0000-0000-0000DF310000}"/>
    <cellStyle name="Input 2 2 3 4 79" xfId="47836" xr:uid="{00000000-0005-0000-0000-0000E0310000}"/>
    <cellStyle name="Input 2 2 3 4 8" xfId="21618" xr:uid="{00000000-0005-0000-0000-0000E1310000}"/>
    <cellStyle name="Input 2 2 3 4 80" xfId="48173" xr:uid="{00000000-0005-0000-0000-0000E2310000}"/>
    <cellStyle name="Input 2 2 3 4 81" xfId="48475" xr:uid="{00000000-0005-0000-0000-0000E3310000}"/>
    <cellStyle name="Input 2 2 3 4 82" xfId="49026" xr:uid="{00000000-0005-0000-0000-0000E4310000}"/>
    <cellStyle name="Input 2 2 3 4 83" xfId="48510" xr:uid="{00000000-0005-0000-0000-0000E5310000}"/>
    <cellStyle name="Input 2 2 3 4 84" xfId="49816" xr:uid="{00000000-0005-0000-0000-0000E6310000}"/>
    <cellStyle name="Input 2 2 3 4 85" xfId="53327" xr:uid="{00000000-0005-0000-0000-0000E7310000}"/>
    <cellStyle name="Input 2 2 3 4 9" xfId="20881" xr:uid="{00000000-0005-0000-0000-0000E8310000}"/>
    <cellStyle name="Input 2 2 3 40" xfId="31789" xr:uid="{00000000-0005-0000-0000-0000E9310000}"/>
    <cellStyle name="Input 2 2 3 41" xfId="32011" xr:uid="{00000000-0005-0000-0000-0000EA310000}"/>
    <cellStyle name="Input 2 2 3 42" xfId="32352" xr:uid="{00000000-0005-0000-0000-0000EB310000}"/>
    <cellStyle name="Input 2 2 3 43" xfId="32693" xr:uid="{00000000-0005-0000-0000-0000EC310000}"/>
    <cellStyle name="Input 2 2 3 44" xfId="33020" xr:uid="{00000000-0005-0000-0000-0000ED310000}"/>
    <cellStyle name="Input 2 2 3 45" xfId="33603" xr:uid="{00000000-0005-0000-0000-0000EE310000}"/>
    <cellStyle name="Input 2 2 3 46" xfId="33171" xr:uid="{00000000-0005-0000-0000-0000EF310000}"/>
    <cellStyle name="Input 2 2 3 47" xfId="34396" xr:uid="{00000000-0005-0000-0000-0000F0310000}"/>
    <cellStyle name="Input 2 2 3 48" xfId="34742" xr:uid="{00000000-0005-0000-0000-0000F1310000}"/>
    <cellStyle name="Input 2 2 3 49" xfId="35088" xr:uid="{00000000-0005-0000-0000-0000F2310000}"/>
    <cellStyle name="Input 2 2 3 5" xfId="1774" xr:uid="{00000000-0005-0000-0000-0000F3310000}"/>
    <cellStyle name="Input 2 2 3 5 10" xfId="22384" xr:uid="{00000000-0005-0000-0000-0000F4310000}"/>
    <cellStyle name="Input 2 2 3 5 11" xfId="22730" xr:uid="{00000000-0005-0000-0000-0000F5310000}"/>
    <cellStyle name="Input 2 2 3 5 12" xfId="23076" xr:uid="{00000000-0005-0000-0000-0000F6310000}"/>
    <cellStyle name="Input 2 2 3 5 13" xfId="23423" xr:uid="{00000000-0005-0000-0000-0000F7310000}"/>
    <cellStyle name="Input 2 2 3 5 14" xfId="23698" xr:uid="{00000000-0005-0000-0000-0000F8310000}"/>
    <cellStyle name="Input 2 2 3 5 15" xfId="24044" xr:uid="{00000000-0005-0000-0000-0000F9310000}"/>
    <cellStyle name="Input 2 2 3 5 16" xfId="24394" xr:uid="{00000000-0005-0000-0000-0000FA310000}"/>
    <cellStyle name="Input 2 2 3 5 17" xfId="24740" xr:uid="{00000000-0005-0000-0000-0000FB310000}"/>
    <cellStyle name="Input 2 2 3 5 18" xfId="25015" xr:uid="{00000000-0005-0000-0000-0000FC310000}"/>
    <cellStyle name="Input 2 2 3 5 19" xfId="25264" xr:uid="{00000000-0005-0000-0000-0000FD310000}"/>
    <cellStyle name="Input 2 2 3 5 2" xfId="6026" xr:uid="{00000000-0005-0000-0000-0000FE310000}"/>
    <cellStyle name="Input 2 2 3 5 2 2" xfId="19421" xr:uid="{00000000-0005-0000-0000-0000FF310000}"/>
    <cellStyle name="Input 2 2 3 5 20" xfId="25701" xr:uid="{00000000-0005-0000-0000-000000320000}"/>
    <cellStyle name="Input 2 2 3 5 21" xfId="26047" xr:uid="{00000000-0005-0000-0000-000001320000}"/>
    <cellStyle name="Input 2 2 3 5 22" xfId="26393" xr:uid="{00000000-0005-0000-0000-000002320000}"/>
    <cellStyle name="Input 2 2 3 5 23" xfId="26737" xr:uid="{00000000-0005-0000-0000-000003320000}"/>
    <cellStyle name="Input 2 2 3 5 24" xfId="26938" xr:uid="{00000000-0005-0000-0000-000004320000}"/>
    <cellStyle name="Input 2 2 3 5 25" xfId="27098" xr:uid="{00000000-0005-0000-0000-000005320000}"/>
    <cellStyle name="Input 2 2 3 5 26" xfId="27446" xr:uid="{00000000-0005-0000-0000-000006320000}"/>
    <cellStyle name="Input 2 2 3 5 27" xfId="27789" xr:uid="{00000000-0005-0000-0000-000007320000}"/>
    <cellStyle name="Input 2 2 3 5 28" xfId="28130" xr:uid="{00000000-0005-0000-0000-000008320000}"/>
    <cellStyle name="Input 2 2 3 5 29" xfId="28471" xr:uid="{00000000-0005-0000-0000-000009320000}"/>
    <cellStyle name="Input 2 2 3 5 3" xfId="10275" xr:uid="{00000000-0005-0000-0000-00000A320000}"/>
    <cellStyle name="Input 2 2 3 5 3 2" xfId="19863" xr:uid="{00000000-0005-0000-0000-00000B320000}"/>
    <cellStyle name="Input 2 2 3 5 30" xfId="28812" xr:uid="{00000000-0005-0000-0000-00000C320000}"/>
    <cellStyle name="Input 2 2 3 5 31" xfId="29153" xr:uid="{00000000-0005-0000-0000-00000D320000}"/>
    <cellStyle name="Input 2 2 3 5 32" xfId="29341" xr:uid="{00000000-0005-0000-0000-00000E320000}"/>
    <cellStyle name="Input 2 2 3 5 33" xfId="31068" xr:uid="{00000000-0005-0000-0000-00000F320000}"/>
    <cellStyle name="Input 2 2 3 5 34" xfId="31651" xr:uid="{00000000-0005-0000-0000-000010320000}"/>
    <cellStyle name="Input 2 2 3 5 35" xfId="31991" xr:uid="{00000000-0005-0000-0000-000011320000}"/>
    <cellStyle name="Input 2 2 3 5 36" xfId="32213" xr:uid="{00000000-0005-0000-0000-000012320000}"/>
    <cellStyle name="Input 2 2 3 5 37" xfId="32554" xr:uid="{00000000-0005-0000-0000-000013320000}"/>
    <cellStyle name="Input 2 2 3 5 38" xfId="32895" xr:uid="{00000000-0005-0000-0000-000014320000}"/>
    <cellStyle name="Input 2 2 3 5 39" xfId="33175" xr:uid="{00000000-0005-0000-0000-000015320000}"/>
    <cellStyle name="Input 2 2 3 5 4" xfId="14525" xr:uid="{00000000-0005-0000-0000-000016320000}"/>
    <cellStyle name="Input 2 2 3 5 4 2" xfId="20209" xr:uid="{00000000-0005-0000-0000-000017320000}"/>
    <cellStyle name="Input 2 2 3 5 40" xfId="33805" xr:uid="{00000000-0005-0000-0000-000018320000}"/>
    <cellStyle name="Input 2 2 3 5 41" xfId="33151" xr:uid="{00000000-0005-0000-0000-000019320000}"/>
    <cellStyle name="Input 2 2 3 5 42" xfId="34598" xr:uid="{00000000-0005-0000-0000-00001A320000}"/>
    <cellStyle name="Input 2 2 3 5 43" xfId="34944" xr:uid="{00000000-0005-0000-0000-00001B320000}"/>
    <cellStyle name="Input 2 2 3 5 44" xfId="35290" xr:uid="{00000000-0005-0000-0000-00001C320000}"/>
    <cellStyle name="Input 2 2 3 5 45" xfId="35637" xr:uid="{00000000-0005-0000-0000-00001D320000}"/>
    <cellStyle name="Input 2 2 3 5 46" xfId="35984" xr:uid="{00000000-0005-0000-0000-00001E320000}"/>
    <cellStyle name="Input 2 2 3 5 47" xfId="36330" xr:uid="{00000000-0005-0000-0000-00001F320000}"/>
    <cellStyle name="Input 2 2 3 5 48" xfId="36676" xr:uid="{00000000-0005-0000-0000-000020320000}"/>
    <cellStyle name="Input 2 2 3 5 49" xfId="37022" xr:uid="{00000000-0005-0000-0000-000021320000}"/>
    <cellStyle name="Input 2 2 3 5 5" xfId="20555" xr:uid="{00000000-0005-0000-0000-000022320000}"/>
    <cellStyle name="Input 2 2 3 5 50" xfId="37368" xr:uid="{00000000-0005-0000-0000-000023320000}"/>
    <cellStyle name="Input 2 2 3 5 51" xfId="37714" xr:uid="{00000000-0005-0000-0000-000024320000}"/>
    <cellStyle name="Input 2 2 3 5 52" xfId="37989" xr:uid="{00000000-0005-0000-0000-000025320000}"/>
    <cellStyle name="Input 2 2 3 5 53" xfId="38336" xr:uid="{00000000-0005-0000-0000-000026320000}"/>
    <cellStyle name="Input 2 2 3 5 54" xfId="38682" xr:uid="{00000000-0005-0000-0000-000027320000}"/>
    <cellStyle name="Input 2 2 3 5 55" xfId="39028" xr:uid="{00000000-0005-0000-0000-000028320000}"/>
    <cellStyle name="Input 2 2 3 5 56" xfId="39374" xr:uid="{00000000-0005-0000-0000-000029320000}"/>
    <cellStyle name="Input 2 2 3 5 57" xfId="39627" xr:uid="{00000000-0005-0000-0000-00002A320000}"/>
    <cellStyle name="Input 2 2 3 5 58" xfId="39859" xr:uid="{00000000-0005-0000-0000-00002B320000}"/>
    <cellStyle name="Input 2 2 3 5 59" xfId="40202" xr:uid="{00000000-0005-0000-0000-00002C320000}"/>
    <cellStyle name="Input 2 2 3 5 6" xfId="19799" xr:uid="{00000000-0005-0000-0000-00002D320000}"/>
    <cellStyle name="Input 2 2 3 5 60" xfId="40543" xr:uid="{00000000-0005-0000-0000-00002E320000}"/>
    <cellStyle name="Input 2 2 3 5 61" xfId="40780" xr:uid="{00000000-0005-0000-0000-00002F320000}"/>
    <cellStyle name="Input 2 2 3 5 62" xfId="40621" xr:uid="{00000000-0005-0000-0000-000030320000}"/>
    <cellStyle name="Input 2 2 3 5 63" xfId="41764" xr:uid="{00000000-0005-0000-0000-000031320000}"/>
    <cellStyle name="Input 2 2 3 5 64" xfId="42110" xr:uid="{00000000-0005-0000-0000-000032320000}"/>
    <cellStyle name="Input 2 2 3 5 65" xfId="42456" xr:uid="{00000000-0005-0000-0000-000033320000}"/>
    <cellStyle name="Input 2 2 3 5 66" xfId="41569" xr:uid="{00000000-0005-0000-0000-000034320000}"/>
    <cellStyle name="Input 2 2 3 5 67" xfId="43037" xr:uid="{00000000-0005-0000-0000-000035320000}"/>
    <cellStyle name="Input 2 2 3 5 68" xfId="43378" xr:uid="{00000000-0005-0000-0000-000036320000}"/>
    <cellStyle name="Input 2 2 3 5 69" xfId="43719" xr:uid="{00000000-0005-0000-0000-000037320000}"/>
    <cellStyle name="Input 2 2 3 5 7" xfId="21248" xr:uid="{00000000-0005-0000-0000-000038320000}"/>
    <cellStyle name="Input 2 2 3 5 70" xfId="44250" xr:uid="{00000000-0005-0000-0000-000039320000}"/>
    <cellStyle name="Input 2 2 3 5 71" xfId="44575" xr:uid="{00000000-0005-0000-0000-00003A320000}"/>
    <cellStyle name="Input 2 2 3 5 72" xfId="44918" xr:uid="{00000000-0005-0000-0000-00003B320000}"/>
    <cellStyle name="Input 2 2 3 5 73" xfId="45339" xr:uid="{00000000-0005-0000-0000-00003C320000}"/>
    <cellStyle name="Input 2 2 3 5 74" xfId="45953" xr:uid="{00000000-0005-0000-0000-00003D320000}"/>
    <cellStyle name="Input 2 2 3 5 75" xfId="46297" xr:uid="{00000000-0005-0000-0000-00003E320000}"/>
    <cellStyle name="Input 2 2 3 5 76" xfId="46775" xr:uid="{00000000-0005-0000-0000-00003F320000}"/>
    <cellStyle name="Input 2 2 3 5 77" xfId="47120" xr:uid="{00000000-0005-0000-0000-000040320000}"/>
    <cellStyle name="Input 2 2 3 5 78" xfId="47465" xr:uid="{00000000-0005-0000-0000-000041320000}"/>
    <cellStyle name="Input 2 2 3 5 79" xfId="47889" xr:uid="{00000000-0005-0000-0000-000042320000}"/>
    <cellStyle name="Input 2 2 3 5 8" xfId="21500" xr:uid="{00000000-0005-0000-0000-000043320000}"/>
    <cellStyle name="Input 2 2 3 5 80" xfId="48226" xr:uid="{00000000-0005-0000-0000-000044320000}"/>
    <cellStyle name="Input 2 2 3 5 81" xfId="48792" xr:uid="{00000000-0005-0000-0000-000045320000}"/>
    <cellStyle name="Input 2 2 3 5 82" xfId="49079" xr:uid="{00000000-0005-0000-0000-000046320000}"/>
    <cellStyle name="Input 2 2 3 5 83" xfId="49623" xr:uid="{00000000-0005-0000-0000-000047320000}"/>
    <cellStyle name="Input 2 2 3 5 84" xfId="49771" xr:uid="{00000000-0005-0000-0000-000048320000}"/>
    <cellStyle name="Input 2 2 3 5 85" xfId="19066" xr:uid="{00000000-0005-0000-0000-000049320000}"/>
    <cellStyle name="Input 2 2 3 5 86" xfId="53482" xr:uid="{00000000-0005-0000-0000-00004A320000}"/>
    <cellStyle name="Input 2 2 3 5 9" xfId="22038" xr:uid="{00000000-0005-0000-0000-00004B320000}"/>
    <cellStyle name="Input 2 2 3 50" xfId="35435" xr:uid="{00000000-0005-0000-0000-00004C320000}"/>
    <cellStyle name="Input 2 2 3 51" xfId="35782" xr:uid="{00000000-0005-0000-0000-00004D320000}"/>
    <cellStyle name="Input 2 2 3 52" xfId="36128" xr:uid="{00000000-0005-0000-0000-00004E320000}"/>
    <cellStyle name="Input 2 2 3 53" xfId="36474" xr:uid="{00000000-0005-0000-0000-00004F320000}"/>
    <cellStyle name="Input 2 2 3 54" xfId="36820" xr:uid="{00000000-0005-0000-0000-000050320000}"/>
    <cellStyle name="Input 2 2 3 55" xfId="37166" xr:uid="{00000000-0005-0000-0000-000051320000}"/>
    <cellStyle name="Input 2 2 3 56" xfId="37512" xr:uid="{00000000-0005-0000-0000-000052320000}"/>
    <cellStyle name="Input 2 2 3 57" xfId="37787" xr:uid="{00000000-0005-0000-0000-000053320000}"/>
    <cellStyle name="Input 2 2 3 58" xfId="38134" xr:uid="{00000000-0005-0000-0000-000054320000}"/>
    <cellStyle name="Input 2 2 3 59" xfId="38480" xr:uid="{00000000-0005-0000-0000-000055320000}"/>
    <cellStyle name="Input 2 2 3 6" xfId="1822" xr:uid="{00000000-0005-0000-0000-000056320000}"/>
    <cellStyle name="Input 2 2 3 6 2" xfId="6074" xr:uid="{00000000-0005-0000-0000-000057320000}"/>
    <cellStyle name="Input 2 2 3 6 3" xfId="10323" xr:uid="{00000000-0005-0000-0000-000058320000}"/>
    <cellStyle name="Input 2 2 3 6 4" xfId="14573" xr:uid="{00000000-0005-0000-0000-000059320000}"/>
    <cellStyle name="Input 2 2 3 6 5" xfId="19009" xr:uid="{00000000-0005-0000-0000-00005A320000}"/>
    <cellStyle name="Input 2 2 3 6 6" xfId="53631" xr:uid="{00000000-0005-0000-0000-00005B320000}"/>
    <cellStyle name="Input 2 2 3 60" xfId="38826" xr:uid="{00000000-0005-0000-0000-00005C320000}"/>
    <cellStyle name="Input 2 2 3 61" xfId="39172" xr:uid="{00000000-0005-0000-0000-00005D320000}"/>
    <cellStyle name="Input 2 2 3 62" xfId="33986" xr:uid="{00000000-0005-0000-0000-00005E320000}"/>
    <cellStyle name="Input 2 2 3 63" xfId="39451" xr:uid="{00000000-0005-0000-0000-00005F320000}"/>
    <cellStyle name="Input 2 2 3 64" xfId="40000" xr:uid="{00000000-0005-0000-0000-000060320000}"/>
    <cellStyle name="Input 2 2 3 65" xfId="40341" xr:uid="{00000000-0005-0000-0000-000061320000}"/>
    <cellStyle name="Input 2 2 3 66" xfId="41004" xr:uid="{00000000-0005-0000-0000-000062320000}"/>
    <cellStyle name="Input 2 2 3 67" xfId="41249" xr:uid="{00000000-0005-0000-0000-000063320000}"/>
    <cellStyle name="Input 2 2 3 68" xfId="40873" xr:uid="{00000000-0005-0000-0000-000064320000}"/>
    <cellStyle name="Input 2 2 3 69" xfId="41908" xr:uid="{00000000-0005-0000-0000-000065320000}"/>
    <cellStyle name="Input 2 2 3 7" xfId="1869" xr:uid="{00000000-0005-0000-0000-000066320000}"/>
    <cellStyle name="Input 2 2 3 7 2" xfId="6121" xr:uid="{00000000-0005-0000-0000-000067320000}"/>
    <cellStyle name="Input 2 2 3 7 3" xfId="10370" xr:uid="{00000000-0005-0000-0000-000068320000}"/>
    <cellStyle name="Input 2 2 3 7 4" xfId="14620" xr:uid="{00000000-0005-0000-0000-000069320000}"/>
    <cellStyle name="Input 2 2 3 7 5" xfId="19219" xr:uid="{00000000-0005-0000-0000-00006A320000}"/>
    <cellStyle name="Input 2 2 3 7 6" xfId="53169" xr:uid="{00000000-0005-0000-0000-00006B320000}"/>
    <cellStyle name="Input 2 2 3 70" xfId="42254" xr:uid="{00000000-0005-0000-0000-00006C320000}"/>
    <cellStyle name="Input 2 2 3 71" xfId="42536" xr:uid="{00000000-0005-0000-0000-00006D320000}"/>
    <cellStyle name="Input 2 2 3 72" xfId="42835" xr:uid="{00000000-0005-0000-0000-00006E320000}"/>
    <cellStyle name="Input 2 2 3 73" xfId="43176" xr:uid="{00000000-0005-0000-0000-00006F320000}"/>
    <cellStyle name="Input 2 2 3 74" xfId="43517" xr:uid="{00000000-0005-0000-0000-000070320000}"/>
    <cellStyle name="Input 2 2 3 75" xfId="44048" xr:uid="{00000000-0005-0000-0000-000071320000}"/>
    <cellStyle name="Input 2 2 3 76" xfId="43807" xr:uid="{00000000-0005-0000-0000-000072320000}"/>
    <cellStyle name="Input 2 2 3 77" xfId="44716" xr:uid="{00000000-0005-0000-0000-000073320000}"/>
    <cellStyle name="Input 2 2 3 78" xfId="44262" xr:uid="{00000000-0005-0000-0000-000074320000}"/>
    <cellStyle name="Input 2 2 3 79" xfId="45802" xr:uid="{00000000-0005-0000-0000-000075320000}"/>
    <cellStyle name="Input 2 2 3 8" xfId="1916" xr:uid="{00000000-0005-0000-0000-000076320000}"/>
    <cellStyle name="Input 2 2 3 8 2" xfId="6168" xr:uid="{00000000-0005-0000-0000-000077320000}"/>
    <cellStyle name="Input 2 2 3 8 3" xfId="10417" xr:uid="{00000000-0005-0000-0000-000078320000}"/>
    <cellStyle name="Input 2 2 3 8 4" xfId="14667" xr:uid="{00000000-0005-0000-0000-000079320000}"/>
    <cellStyle name="Input 2 2 3 8 5" xfId="19615" xr:uid="{00000000-0005-0000-0000-00007A320000}"/>
    <cellStyle name="Input 2 2 3 8 6" xfId="54009" xr:uid="{00000000-0005-0000-0000-00007B320000}"/>
    <cellStyle name="Input 2 2 3 80" xfId="46095" xr:uid="{00000000-0005-0000-0000-00007C320000}"/>
    <cellStyle name="Input 2 2 3 81" xfId="46556" xr:uid="{00000000-0005-0000-0000-00007D320000}"/>
    <cellStyle name="Input 2 2 3 82" xfId="46918" xr:uid="{00000000-0005-0000-0000-00007E320000}"/>
    <cellStyle name="Input 2 2 3 83" xfId="47263" xr:uid="{00000000-0005-0000-0000-00007F320000}"/>
    <cellStyle name="Input 2 2 3 84" xfId="47685" xr:uid="{00000000-0005-0000-0000-000080320000}"/>
    <cellStyle name="Input 2 2 3 85" xfId="48024" xr:uid="{00000000-0005-0000-0000-000081320000}"/>
    <cellStyle name="Input 2 2 3 86" xfId="48378" xr:uid="{00000000-0005-0000-0000-000082320000}"/>
    <cellStyle name="Input 2 2 3 87" xfId="48877" xr:uid="{00000000-0005-0000-0000-000083320000}"/>
    <cellStyle name="Input 2 2 3 88" xfId="49366" xr:uid="{00000000-0005-0000-0000-000084320000}"/>
    <cellStyle name="Input 2 2 3 89" xfId="48282" xr:uid="{00000000-0005-0000-0000-000085320000}"/>
    <cellStyle name="Input 2 2 3 9" xfId="1547" xr:uid="{00000000-0005-0000-0000-000086320000}"/>
    <cellStyle name="Input 2 2 3 9 2" xfId="5799" xr:uid="{00000000-0005-0000-0000-000087320000}"/>
    <cellStyle name="Input 2 2 3 9 3" xfId="10048" xr:uid="{00000000-0005-0000-0000-000088320000}"/>
    <cellStyle name="Input 2 2 3 9 4" xfId="14298" xr:uid="{00000000-0005-0000-0000-000089320000}"/>
    <cellStyle name="Input 2 2 3 9 5" xfId="20007" xr:uid="{00000000-0005-0000-0000-00008A320000}"/>
    <cellStyle name="Input 2 2 3 9 6" xfId="54158" xr:uid="{00000000-0005-0000-0000-00008B320000}"/>
    <cellStyle name="Input 2 2 3 90" xfId="49886" xr:uid="{00000000-0005-0000-0000-00008C320000}"/>
    <cellStyle name="Input 2 2 3 91" xfId="50036" xr:uid="{00000000-0005-0000-0000-00008D320000}"/>
    <cellStyle name="Input 2 2 3 92" xfId="50185" xr:uid="{00000000-0005-0000-0000-00008E320000}"/>
    <cellStyle name="Input 2 2 3 93" xfId="50335" xr:uid="{00000000-0005-0000-0000-00008F320000}"/>
    <cellStyle name="Input 2 2 3 94" xfId="50484" xr:uid="{00000000-0005-0000-0000-000090320000}"/>
    <cellStyle name="Input 2 2 3 95" xfId="50633" xr:uid="{00000000-0005-0000-0000-000091320000}"/>
    <cellStyle name="Input 2 2 3 96" xfId="50783" xr:uid="{00000000-0005-0000-0000-000092320000}"/>
    <cellStyle name="Input 2 2 3 97" xfId="50932" xr:uid="{00000000-0005-0000-0000-000093320000}"/>
    <cellStyle name="Input 2 2 3 98" xfId="51097" xr:uid="{00000000-0005-0000-0000-000094320000}"/>
    <cellStyle name="Input 2 2 3 99" xfId="51253" xr:uid="{00000000-0005-0000-0000-000095320000}"/>
    <cellStyle name="Input 2 2 30" xfId="500" xr:uid="{00000000-0005-0000-0000-000096320000}"/>
    <cellStyle name="Input 2 2 30 2" xfId="501" xr:uid="{00000000-0005-0000-0000-000097320000}"/>
    <cellStyle name="Input 2 2 30 2 2" xfId="30261" xr:uid="{00000000-0005-0000-0000-000098320000}"/>
    <cellStyle name="Input 2 2 30 3" xfId="29756" xr:uid="{00000000-0005-0000-0000-000099320000}"/>
    <cellStyle name="Input 2 2 30 4" xfId="21959" xr:uid="{00000000-0005-0000-0000-00009A320000}"/>
    <cellStyle name="Input 2 2 31" xfId="502" xr:uid="{00000000-0005-0000-0000-00009B320000}"/>
    <cellStyle name="Input 2 2 31 2" xfId="503" xr:uid="{00000000-0005-0000-0000-00009C320000}"/>
    <cellStyle name="Input 2 2 31 2 2" xfId="30268" xr:uid="{00000000-0005-0000-0000-00009D320000}"/>
    <cellStyle name="Input 2 2 31 3" xfId="29763" xr:uid="{00000000-0005-0000-0000-00009E320000}"/>
    <cellStyle name="Input 2 2 31 4" xfId="23775" xr:uid="{00000000-0005-0000-0000-00009F320000}"/>
    <cellStyle name="Input 2 2 32" xfId="504" xr:uid="{00000000-0005-0000-0000-0000A0320000}"/>
    <cellStyle name="Input 2 2 32 2" xfId="505" xr:uid="{00000000-0005-0000-0000-0000A1320000}"/>
    <cellStyle name="Input 2 2 32 2 2" xfId="30274" xr:uid="{00000000-0005-0000-0000-0000A2320000}"/>
    <cellStyle name="Input 2 2 32 3" xfId="29769" xr:uid="{00000000-0005-0000-0000-0000A3320000}"/>
    <cellStyle name="Input 2 2 32 4" xfId="24125" xr:uid="{00000000-0005-0000-0000-0000A4320000}"/>
    <cellStyle name="Input 2 2 33" xfId="506" xr:uid="{00000000-0005-0000-0000-0000A5320000}"/>
    <cellStyle name="Input 2 2 33 2" xfId="507" xr:uid="{00000000-0005-0000-0000-0000A6320000}"/>
    <cellStyle name="Input 2 2 33 2 2" xfId="30281" xr:uid="{00000000-0005-0000-0000-0000A7320000}"/>
    <cellStyle name="Input 2 2 33 3" xfId="29776" xr:uid="{00000000-0005-0000-0000-0000A8320000}"/>
    <cellStyle name="Input 2 2 33 4" xfId="23437" xr:uid="{00000000-0005-0000-0000-0000A9320000}"/>
    <cellStyle name="Input 2 2 34" xfId="508" xr:uid="{00000000-0005-0000-0000-0000AA320000}"/>
    <cellStyle name="Input 2 2 34 2" xfId="509" xr:uid="{00000000-0005-0000-0000-0000AB320000}"/>
    <cellStyle name="Input 2 2 34 2 2" xfId="30126" xr:uid="{00000000-0005-0000-0000-0000AC320000}"/>
    <cellStyle name="Input 2 2 34 3" xfId="29689" xr:uid="{00000000-0005-0000-0000-0000AD320000}"/>
    <cellStyle name="Input 2 2 34 4" xfId="25419" xr:uid="{00000000-0005-0000-0000-0000AE320000}"/>
    <cellStyle name="Input 2 2 35" xfId="510" xr:uid="{00000000-0005-0000-0000-0000AF320000}"/>
    <cellStyle name="Input 2 2 35 2" xfId="511" xr:uid="{00000000-0005-0000-0000-0000B0320000}"/>
    <cellStyle name="Input 2 2 35 2 2" xfId="30287" xr:uid="{00000000-0005-0000-0000-0000B1320000}"/>
    <cellStyle name="Input 2 2 35 3" xfId="29782" xr:uid="{00000000-0005-0000-0000-0000B2320000}"/>
    <cellStyle name="Input 2 2 35 4" xfId="25432" xr:uid="{00000000-0005-0000-0000-0000B3320000}"/>
    <cellStyle name="Input 2 2 36" xfId="512" xr:uid="{00000000-0005-0000-0000-0000B4320000}"/>
    <cellStyle name="Input 2 2 36 2" xfId="513" xr:uid="{00000000-0005-0000-0000-0000B5320000}"/>
    <cellStyle name="Input 2 2 36 2 2" xfId="30292" xr:uid="{00000000-0005-0000-0000-0000B6320000}"/>
    <cellStyle name="Input 2 2 36 3" xfId="29787" xr:uid="{00000000-0005-0000-0000-0000B7320000}"/>
    <cellStyle name="Input 2 2 36 4" xfId="25778" xr:uid="{00000000-0005-0000-0000-0000B8320000}"/>
    <cellStyle name="Input 2 2 37" xfId="514" xr:uid="{00000000-0005-0000-0000-0000B9320000}"/>
    <cellStyle name="Input 2 2 37 2" xfId="515" xr:uid="{00000000-0005-0000-0000-0000BA320000}"/>
    <cellStyle name="Input 2 2 37 2 2" xfId="30297" xr:uid="{00000000-0005-0000-0000-0000BB320000}"/>
    <cellStyle name="Input 2 2 37 3" xfId="29792" xr:uid="{00000000-0005-0000-0000-0000BC320000}"/>
    <cellStyle name="Input 2 2 37 4" xfId="26124" xr:uid="{00000000-0005-0000-0000-0000BD320000}"/>
    <cellStyle name="Input 2 2 38" xfId="516" xr:uid="{00000000-0005-0000-0000-0000BE320000}"/>
    <cellStyle name="Input 2 2 38 2" xfId="517" xr:uid="{00000000-0005-0000-0000-0000BF320000}"/>
    <cellStyle name="Input 2 2 38 2 2" xfId="30302" xr:uid="{00000000-0005-0000-0000-0000C0320000}"/>
    <cellStyle name="Input 2 2 38 3" xfId="29797" xr:uid="{00000000-0005-0000-0000-0000C1320000}"/>
    <cellStyle name="Input 2 2 38 4" xfId="26804" xr:uid="{00000000-0005-0000-0000-0000C2320000}"/>
    <cellStyle name="Input 2 2 39" xfId="518" xr:uid="{00000000-0005-0000-0000-0000C3320000}"/>
    <cellStyle name="Input 2 2 39 2" xfId="519" xr:uid="{00000000-0005-0000-0000-0000C4320000}"/>
    <cellStyle name="Input 2 2 39 2 2" xfId="30378" xr:uid="{00000000-0005-0000-0000-0000C5320000}"/>
    <cellStyle name="Input 2 2 39 3" xfId="29867" xr:uid="{00000000-0005-0000-0000-0000C6320000}"/>
    <cellStyle name="Input 2 2 39 4" xfId="27172" xr:uid="{00000000-0005-0000-0000-0000C7320000}"/>
    <cellStyle name="Input 2 2 4" xfId="520" xr:uid="{00000000-0005-0000-0000-0000C8320000}"/>
    <cellStyle name="Input 2 2 4 10" xfId="1965" xr:uid="{00000000-0005-0000-0000-0000C9320000}"/>
    <cellStyle name="Input 2 2 4 10 2" xfId="6217" xr:uid="{00000000-0005-0000-0000-0000CA320000}"/>
    <cellStyle name="Input 2 2 4 10 3" xfId="10466" xr:uid="{00000000-0005-0000-0000-0000CB320000}"/>
    <cellStyle name="Input 2 2 4 10 4" xfId="14716" xr:uid="{00000000-0005-0000-0000-0000CC320000}"/>
    <cellStyle name="Input 2 2 4 10 5" xfId="20354" xr:uid="{00000000-0005-0000-0000-0000CD320000}"/>
    <cellStyle name="Input 2 2 4 10 6" xfId="53746" xr:uid="{00000000-0005-0000-0000-0000CE320000}"/>
    <cellStyle name="Input 2 2 4 100" xfId="51404" xr:uid="{00000000-0005-0000-0000-0000CF320000}"/>
    <cellStyle name="Input 2 2 4 101" xfId="51554" xr:uid="{00000000-0005-0000-0000-0000D0320000}"/>
    <cellStyle name="Input 2 2 4 102" xfId="51704" xr:uid="{00000000-0005-0000-0000-0000D1320000}"/>
    <cellStyle name="Input 2 2 4 103" xfId="51859" xr:uid="{00000000-0005-0000-0000-0000D2320000}"/>
    <cellStyle name="Input 2 2 4 104" xfId="52014" xr:uid="{00000000-0005-0000-0000-0000D3320000}"/>
    <cellStyle name="Input 2 2 4 105" xfId="52164" xr:uid="{00000000-0005-0000-0000-0000D4320000}"/>
    <cellStyle name="Input 2 2 4 106" xfId="52314" xr:uid="{00000000-0005-0000-0000-0000D5320000}"/>
    <cellStyle name="Input 2 2 4 107" xfId="52362" xr:uid="{00000000-0005-0000-0000-0000D6320000}"/>
    <cellStyle name="Input 2 2 4 108" xfId="52417" xr:uid="{00000000-0005-0000-0000-0000D7320000}"/>
    <cellStyle name="Input 2 2 4 109" xfId="52567" xr:uid="{00000000-0005-0000-0000-0000D8320000}"/>
    <cellStyle name="Input 2 2 4 11" xfId="1533" xr:uid="{00000000-0005-0000-0000-0000D9320000}"/>
    <cellStyle name="Input 2 2 4 11 2" xfId="5785" xr:uid="{00000000-0005-0000-0000-0000DA320000}"/>
    <cellStyle name="Input 2 2 4 11 3" xfId="10034" xr:uid="{00000000-0005-0000-0000-0000DB320000}"/>
    <cellStyle name="Input 2 2 4 11 4" xfId="14284" xr:uid="{00000000-0005-0000-0000-0000DC320000}"/>
    <cellStyle name="Input 2 2 4 11 5" xfId="20864" xr:uid="{00000000-0005-0000-0000-0000DD320000}"/>
    <cellStyle name="Input 2 2 4 11 6" xfId="54381" xr:uid="{00000000-0005-0000-0000-0000DE320000}"/>
    <cellStyle name="Input 2 2 4 110" xfId="52716" xr:uid="{00000000-0005-0000-0000-0000DF320000}"/>
    <cellStyle name="Input 2 2 4 111" xfId="52866" xr:uid="{00000000-0005-0000-0000-0000E0320000}"/>
    <cellStyle name="Input 2 2 4 112" xfId="18739" xr:uid="{00000000-0005-0000-0000-0000E1320000}"/>
    <cellStyle name="Input 2 2 4 113" xfId="53158" xr:uid="{00000000-0005-0000-0000-0000E2320000}"/>
    <cellStyle name="Input 2 2 4 12" xfId="2034" xr:uid="{00000000-0005-0000-0000-0000E3320000}"/>
    <cellStyle name="Input 2 2 4 12 2" xfId="6286" xr:uid="{00000000-0005-0000-0000-0000E4320000}"/>
    <cellStyle name="Input 2 2 4 12 3" xfId="10535" xr:uid="{00000000-0005-0000-0000-0000E5320000}"/>
    <cellStyle name="Input 2 2 4 12 4" xfId="14784" xr:uid="{00000000-0005-0000-0000-0000E6320000}"/>
    <cellStyle name="Input 2 2 4 12 5" xfId="21047" xr:uid="{00000000-0005-0000-0000-0000E7320000}"/>
    <cellStyle name="Input 2 2 4 12 6" xfId="54531" xr:uid="{00000000-0005-0000-0000-0000E8320000}"/>
    <cellStyle name="Input 2 2 4 13" xfId="2186" xr:uid="{00000000-0005-0000-0000-0000E9320000}"/>
    <cellStyle name="Input 2 2 4 13 2" xfId="6438" xr:uid="{00000000-0005-0000-0000-0000EA320000}"/>
    <cellStyle name="Input 2 2 4 13 3" xfId="10687" xr:uid="{00000000-0005-0000-0000-0000EB320000}"/>
    <cellStyle name="Input 2 2 4 13 4" xfId="14936" xr:uid="{00000000-0005-0000-0000-0000EC320000}"/>
    <cellStyle name="Input 2 2 4 13 5" xfId="20848" xr:uid="{00000000-0005-0000-0000-0000ED320000}"/>
    <cellStyle name="Input 2 2 4 13 6" xfId="54680" xr:uid="{00000000-0005-0000-0000-0000EE320000}"/>
    <cellStyle name="Input 2 2 4 14" xfId="2336" xr:uid="{00000000-0005-0000-0000-0000EF320000}"/>
    <cellStyle name="Input 2 2 4 14 2" xfId="6588" xr:uid="{00000000-0005-0000-0000-0000F0320000}"/>
    <cellStyle name="Input 2 2 4 14 3" xfId="10837" xr:uid="{00000000-0005-0000-0000-0000F1320000}"/>
    <cellStyle name="Input 2 2 4 14 4" xfId="15086" xr:uid="{00000000-0005-0000-0000-0000F2320000}"/>
    <cellStyle name="Input 2 2 4 14 5" xfId="21565" xr:uid="{00000000-0005-0000-0000-0000F3320000}"/>
    <cellStyle name="Input 2 2 4 14 6" xfId="54835" xr:uid="{00000000-0005-0000-0000-0000F4320000}"/>
    <cellStyle name="Input 2 2 4 15" xfId="2485" xr:uid="{00000000-0005-0000-0000-0000F5320000}"/>
    <cellStyle name="Input 2 2 4 15 2" xfId="6737" xr:uid="{00000000-0005-0000-0000-0000F6320000}"/>
    <cellStyle name="Input 2 2 4 15 3" xfId="10986" xr:uid="{00000000-0005-0000-0000-0000F7320000}"/>
    <cellStyle name="Input 2 2 4 15 4" xfId="15235" xr:uid="{00000000-0005-0000-0000-0000F8320000}"/>
    <cellStyle name="Input 2 2 4 15 5" xfId="22183" xr:uid="{00000000-0005-0000-0000-0000F9320000}"/>
    <cellStyle name="Input 2 2 4 15 6" xfId="54990" xr:uid="{00000000-0005-0000-0000-0000FA320000}"/>
    <cellStyle name="Input 2 2 4 16" xfId="2635" xr:uid="{00000000-0005-0000-0000-0000FB320000}"/>
    <cellStyle name="Input 2 2 4 16 2" xfId="6887" xr:uid="{00000000-0005-0000-0000-0000FC320000}"/>
    <cellStyle name="Input 2 2 4 16 3" xfId="11136" xr:uid="{00000000-0005-0000-0000-0000FD320000}"/>
    <cellStyle name="Input 2 2 4 16 4" xfId="15385" xr:uid="{00000000-0005-0000-0000-0000FE320000}"/>
    <cellStyle name="Input 2 2 4 16 5" xfId="22529" xr:uid="{00000000-0005-0000-0000-0000FF320000}"/>
    <cellStyle name="Input 2 2 4 16 6" xfId="55141" xr:uid="{00000000-0005-0000-0000-000000330000}"/>
    <cellStyle name="Input 2 2 4 17" xfId="2790" xr:uid="{00000000-0005-0000-0000-000001330000}"/>
    <cellStyle name="Input 2 2 4 17 2" xfId="7042" xr:uid="{00000000-0005-0000-0000-000002330000}"/>
    <cellStyle name="Input 2 2 4 17 3" xfId="11291" xr:uid="{00000000-0005-0000-0000-000003330000}"/>
    <cellStyle name="Input 2 2 4 17 4" xfId="15540" xr:uid="{00000000-0005-0000-0000-000004330000}"/>
    <cellStyle name="Input 2 2 4 17 5" xfId="22875" xr:uid="{00000000-0005-0000-0000-000005330000}"/>
    <cellStyle name="Input 2 2 4 17 6" xfId="55290" xr:uid="{00000000-0005-0000-0000-000006330000}"/>
    <cellStyle name="Input 2 2 4 18" xfId="2940" xr:uid="{00000000-0005-0000-0000-000007330000}"/>
    <cellStyle name="Input 2 2 4 18 2" xfId="7192" xr:uid="{00000000-0005-0000-0000-000008330000}"/>
    <cellStyle name="Input 2 2 4 18 3" xfId="11441" xr:uid="{00000000-0005-0000-0000-000009330000}"/>
    <cellStyle name="Input 2 2 4 18 4" xfId="15690" xr:uid="{00000000-0005-0000-0000-00000A330000}"/>
    <cellStyle name="Input 2 2 4 18 5" xfId="23222" xr:uid="{00000000-0005-0000-0000-00000B330000}"/>
    <cellStyle name="Input 2 2 4 18 6" xfId="55440" xr:uid="{00000000-0005-0000-0000-00000C330000}"/>
    <cellStyle name="Input 2 2 4 19" xfId="3090" xr:uid="{00000000-0005-0000-0000-00000D330000}"/>
    <cellStyle name="Input 2 2 4 19 2" xfId="7342" xr:uid="{00000000-0005-0000-0000-00000E330000}"/>
    <cellStyle name="Input 2 2 4 19 3" xfId="11591" xr:uid="{00000000-0005-0000-0000-00000F330000}"/>
    <cellStyle name="Input 2 2 4 19 4" xfId="15840" xr:uid="{00000000-0005-0000-0000-000010330000}"/>
    <cellStyle name="Input 2 2 4 19 5" xfId="23497" xr:uid="{00000000-0005-0000-0000-000011330000}"/>
    <cellStyle name="Input 2 2 4 19 6" xfId="55589" xr:uid="{00000000-0005-0000-0000-000012330000}"/>
    <cellStyle name="Input 2 2 4 2" xfId="521" xr:uid="{00000000-0005-0000-0000-000013330000}"/>
    <cellStyle name="Input 2 2 4 2 10" xfId="3293" xr:uid="{00000000-0005-0000-0000-000014330000}"/>
    <cellStyle name="Input 2 2 4 2 10 2" xfId="7545" xr:uid="{00000000-0005-0000-0000-000015330000}"/>
    <cellStyle name="Input 2 2 4 2 10 3" xfId="11794" xr:uid="{00000000-0005-0000-0000-000016330000}"/>
    <cellStyle name="Input 2 2 4 2 10 4" xfId="16043" xr:uid="{00000000-0005-0000-0000-000017330000}"/>
    <cellStyle name="Input 2 2 4 2 10 5" xfId="22233" xr:uid="{00000000-0005-0000-0000-000018330000}"/>
    <cellStyle name="Input 2 2 4 2 10 6" xfId="54585" xr:uid="{00000000-0005-0000-0000-000019330000}"/>
    <cellStyle name="Input 2 2 4 2 100" xfId="52218" xr:uid="{00000000-0005-0000-0000-00001A330000}"/>
    <cellStyle name="Input 2 2 4 2 101" xfId="52471" xr:uid="{00000000-0005-0000-0000-00001B330000}"/>
    <cellStyle name="Input 2 2 4 2 102" xfId="52621" xr:uid="{00000000-0005-0000-0000-00001C330000}"/>
    <cellStyle name="Input 2 2 4 2 103" xfId="52770" xr:uid="{00000000-0005-0000-0000-00001D330000}"/>
    <cellStyle name="Input 2 2 4 2 104" xfId="52920" xr:uid="{00000000-0005-0000-0000-00001E330000}"/>
    <cellStyle name="Input 2 2 4 2 105" xfId="53382" xr:uid="{00000000-0005-0000-0000-00001F330000}"/>
    <cellStyle name="Input 2 2 4 2 11" xfId="3442" xr:uid="{00000000-0005-0000-0000-000020330000}"/>
    <cellStyle name="Input 2 2 4 2 11 2" xfId="7694" xr:uid="{00000000-0005-0000-0000-000021330000}"/>
    <cellStyle name="Input 2 2 4 2 11 3" xfId="11943" xr:uid="{00000000-0005-0000-0000-000022330000}"/>
    <cellStyle name="Input 2 2 4 2 11 4" xfId="16192" xr:uid="{00000000-0005-0000-0000-000023330000}"/>
    <cellStyle name="Input 2 2 4 2 11 5" xfId="22579" xr:uid="{00000000-0005-0000-0000-000024330000}"/>
    <cellStyle name="Input 2 2 4 2 11 6" xfId="54734" xr:uid="{00000000-0005-0000-0000-000025330000}"/>
    <cellStyle name="Input 2 2 4 2 12" xfId="3592" xr:uid="{00000000-0005-0000-0000-000026330000}"/>
    <cellStyle name="Input 2 2 4 2 12 2" xfId="7844" xr:uid="{00000000-0005-0000-0000-000027330000}"/>
    <cellStyle name="Input 2 2 4 2 12 3" xfId="12093" xr:uid="{00000000-0005-0000-0000-000028330000}"/>
    <cellStyle name="Input 2 2 4 2 12 4" xfId="16342" xr:uid="{00000000-0005-0000-0000-000029330000}"/>
    <cellStyle name="Input 2 2 4 2 12 5" xfId="22925" xr:uid="{00000000-0005-0000-0000-00002A330000}"/>
    <cellStyle name="Input 2 2 4 2 12 6" xfId="54889" xr:uid="{00000000-0005-0000-0000-00002B330000}"/>
    <cellStyle name="Input 2 2 4 2 13" xfId="3742" xr:uid="{00000000-0005-0000-0000-00002C330000}"/>
    <cellStyle name="Input 2 2 4 2 13 2" xfId="7994" xr:uid="{00000000-0005-0000-0000-00002D330000}"/>
    <cellStyle name="Input 2 2 4 2 13 3" xfId="12243" xr:uid="{00000000-0005-0000-0000-00002E330000}"/>
    <cellStyle name="Input 2 2 4 2 13 4" xfId="16492" xr:uid="{00000000-0005-0000-0000-00002F330000}"/>
    <cellStyle name="Input 2 2 4 2 13 5" xfId="23272" xr:uid="{00000000-0005-0000-0000-000030330000}"/>
    <cellStyle name="Input 2 2 4 2 13 6" xfId="55044" xr:uid="{00000000-0005-0000-0000-000031330000}"/>
    <cellStyle name="Input 2 2 4 2 14" xfId="3891" xr:uid="{00000000-0005-0000-0000-000032330000}"/>
    <cellStyle name="Input 2 2 4 2 14 2" xfId="8143" xr:uid="{00000000-0005-0000-0000-000033330000}"/>
    <cellStyle name="Input 2 2 4 2 14 3" xfId="12392" xr:uid="{00000000-0005-0000-0000-000034330000}"/>
    <cellStyle name="Input 2 2 4 2 14 4" xfId="16641" xr:uid="{00000000-0005-0000-0000-000035330000}"/>
    <cellStyle name="Input 2 2 4 2 14 5" xfId="23547" xr:uid="{00000000-0005-0000-0000-000036330000}"/>
    <cellStyle name="Input 2 2 4 2 14 6" xfId="55195" xr:uid="{00000000-0005-0000-0000-000037330000}"/>
    <cellStyle name="Input 2 2 4 2 15" xfId="4040" xr:uid="{00000000-0005-0000-0000-000038330000}"/>
    <cellStyle name="Input 2 2 4 2 15 2" xfId="8292" xr:uid="{00000000-0005-0000-0000-000039330000}"/>
    <cellStyle name="Input 2 2 4 2 15 3" xfId="12541" xr:uid="{00000000-0005-0000-0000-00003A330000}"/>
    <cellStyle name="Input 2 2 4 2 15 4" xfId="16790" xr:uid="{00000000-0005-0000-0000-00003B330000}"/>
    <cellStyle name="Input 2 2 4 2 15 5" xfId="23893" xr:uid="{00000000-0005-0000-0000-00003C330000}"/>
    <cellStyle name="Input 2 2 4 2 15 6" xfId="55344" xr:uid="{00000000-0005-0000-0000-00003D330000}"/>
    <cellStyle name="Input 2 2 4 2 16" xfId="4240" xr:uid="{00000000-0005-0000-0000-00003E330000}"/>
    <cellStyle name="Input 2 2 4 2 16 2" xfId="8492" xr:uid="{00000000-0005-0000-0000-00003F330000}"/>
    <cellStyle name="Input 2 2 4 2 16 3" xfId="12741" xr:uid="{00000000-0005-0000-0000-000040330000}"/>
    <cellStyle name="Input 2 2 4 2 16 4" xfId="16990" xr:uid="{00000000-0005-0000-0000-000041330000}"/>
    <cellStyle name="Input 2 2 4 2 16 5" xfId="24243" xr:uid="{00000000-0005-0000-0000-000042330000}"/>
    <cellStyle name="Input 2 2 4 2 16 6" xfId="55494" xr:uid="{00000000-0005-0000-0000-000043330000}"/>
    <cellStyle name="Input 2 2 4 2 17" xfId="4391" xr:uid="{00000000-0005-0000-0000-000044330000}"/>
    <cellStyle name="Input 2 2 4 2 17 2" xfId="8643" xr:uid="{00000000-0005-0000-0000-000045330000}"/>
    <cellStyle name="Input 2 2 4 2 17 3" xfId="12892" xr:uid="{00000000-0005-0000-0000-000046330000}"/>
    <cellStyle name="Input 2 2 4 2 17 4" xfId="17141" xr:uid="{00000000-0005-0000-0000-000047330000}"/>
    <cellStyle name="Input 2 2 4 2 17 5" xfId="24589" xr:uid="{00000000-0005-0000-0000-000048330000}"/>
    <cellStyle name="Input 2 2 4 2 17 6" xfId="55643" xr:uid="{00000000-0005-0000-0000-000049330000}"/>
    <cellStyle name="Input 2 2 4 2 18" xfId="4494" xr:uid="{00000000-0005-0000-0000-00004A330000}"/>
    <cellStyle name="Input 2 2 4 2 18 2" xfId="8746" xr:uid="{00000000-0005-0000-0000-00004B330000}"/>
    <cellStyle name="Input 2 2 4 2 18 3" xfId="12995" xr:uid="{00000000-0005-0000-0000-00004C330000}"/>
    <cellStyle name="Input 2 2 4 2 18 4" xfId="17244" xr:uid="{00000000-0005-0000-0000-00004D330000}"/>
    <cellStyle name="Input 2 2 4 2 18 5" xfId="24864" xr:uid="{00000000-0005-0000-0000-00004E330000}"/>
    <cellStyle name="Input 2 2 4 2 18 6" xfId="55865" xr:uid="{00000000-0005-0000-0000-00004F330000}"/>
    <cellStyle name="Input 2 2 4 2 19" xfId="4608" xr:uid="{00000000-0005-0000-0000-000050330000}"/>
    <cellStyle name="Input 2 2 4 2 19 2" xfId="8860" xr:uid="{00000000-0005-0000-0000-000051330000}"/>
    <cellStyle name="Input 2 2 4 2 19 3" xfId="13109" xr:uid="{00000000-0005-0000-0000-000052330000}"/>
    <cellStyle name="Input 2 2 4 2 19 4" xfId="17358" xr:uid="{00000000-0005-0000-0000-000053330000}"/>
    <cellStyle name="Input 2 2 4 2 19 5" xfId="25128" xr:uid="{00000000-0005-0000-0000-000054330000}"/>
    <cellStyle name="Input 2 2 4 2 19 6" xfId="56017" xr:uid="{00000000-0005-0000-0000-000055330000}"/>
    <cellStyle name="Input 2 2 4 2 2" xfId="2088" xr:uid="{00000000-0005-0000-0000-000056330000}"/>
    <cellStyle name="Input 2 2 4 2 2 2" xfId="6340" xr:uid="{00000000-0005-0000-0000-000057330000}"/>
    <cellStyle name="Input 2 2 4 2 2 3" xfId="10589" xr:uid="{00000000-0005-0000-0000-000058330000}"/>
    <cellStyle name="Input 2 2 4 2 2 4" xfId="14838" xr:uid="{00000000-0005-0000-0000-000059330000}"/>
    <cellStyle name="Input 2 2 4 2 2 5" xfId="18643" xr:uid="{00000000-0005-0000-0000-00005A330000}"/>
    <cellStyle name="Input 2 2 4 2 2 6" xfId="19270" xr:uid="{00000000-0005-0000-0000-00005B330000}"/>
    <cellStyle name="Input 2 2 4 2 2 7" xfId="53537" xr:uid="{00000000-0005-0000-0000-00005C330000}"/>
    <cellStyle name="Input 2 2 4 2 20" xfId="4763" xr:uid="{00000000-0005-0000-0000-00005D330000}"/>
    <cellStyle name="Input 2 2 4 2 20 2" xfId="9015" xr:uid="{00000000-0005-0000-0000-00005E330000}"/>
    <cellStyle name="Input 2 2 4 2 20 3" xfId="13264" xr:uid="{00000000-0005-0000-0000-00005F330000}"/>
    <cellStyle name="Input 2 2 4 2 20 4" xfId="17513" xr:uid="{00000000-0005-0000-0000-000060330000}"/>
    <cellStyle name="Input 2 2 4 2 20 5" xfId="25550" xr:uid="{00000000-0005-0000-0000-000061330000}"/>
    <cellStyle name="Input 2 2 4 2 20 6" xfId="56169" xr:uid="{00000000-0005-0000-0000-000062330000}"/>
    <cellStyle name="Input 2 2 4 2 21" xfId="4913" xr:uid="{00000000-0005-0000-0000-000063330000}"/>
    <cellStyle name="Input 2 2 4 2 21 2" xfId="9165" xr:uid="{00000000-0005-0000-0000-000064330000}"/>
    <cellStyle name="Input 2 2 4 2 21 3" xfId="13414" xr:uid="{00000000-0005-0000-0000-000065330000}"/>
    <cellStyle name="Input 2 2 4 2 21 4" xfId="17663" xr:uid="{00000000-0005-0000-0000-000066330000}"/>
    <cellStyle name="Input 2 2 4 2 21 5" xfId="25896" xr:uid="{00000000-0005-0000-0000-000067330000}"/>
    <cellStyle name="Input 2 2 4 2 21 6" xfId="56318" xr:uid="{00000000-0005-0000-0000-000068330000}"/>
    <cellStyle name="Input 2 2 4 2 22" xfId="5105" xr:uid="{00000000-0005-0000-0000-000069330000}"/>
    <cellStyle name="Input 2 2 4 2 22 2" xfId="9357" xr:uid="{00000000-0005-0000-0000-00006A330000}"/>
    <cellStyle name="Input 2 2 4 2 22 3" xfId="13606" xr:uid="{00000000-0005-0000-0000-00006B330000}"/>
    <cellStyle name="Input 2 2 4 2 22 4" xfId="17855" xr:uid="{00000000-0005-0000-0000-00006C330000}"/>
    <cellStyle name="Input 2 2 4 2 22 5" xfId="26242" xr:uid="{00000000-0005-0000-0000-00006D330000}"/>
    <cellStyle name="Input 2 2 4 2 22 6" xfId="56474" xr:uid="{00000000-0005-0000-0000-00006E330000}"/>
    <cellStyle name="Input 2 2 4 2 23" xfId="5215" xr:uid="{00000000-0005-0000-0000-00006F330000}"/>
    <cellStyle name="Input 2 2 4 2 23 2" xfId="9467" xr:uid="{00000000-0005-0000-0000-000070330000}"/>
    <cellStyle name="Input 2 2 4 2 23 3" xfId="13716" xr:uid="{00000000-0005-0000-0000-000071330000}"/>
    <cellStyle name="Input 2 2 4 2 23 4" xfId="17965" xr:uid="{00000000-0005-0000-0000-000072330000}"/>
    <cellStyle name="Input 2 2 4 2 23 5" xfId="26587" xr:uid="{00000000-0005-0000-0000-000073330000}"/>
    <cellStyle name="Input 2 2 4 2 23 6" xfId="56725" xr:uid="{00000000-0005-0000-0000-000074330000}"/>
    <cellStyle name="Input 2 2 4 2 24" xfId="5327" xr:uid="{00000000-0005-0000-0000-000075330000}"/>
    <cellStyle name="Input 2 2 4 2 24 2" xfId="9579" xr:uid="{00000000-0005-0000-0000-000076330000}"/>
    <cellStyle name="Input 2 2 4 2 24 3" xfId="13828" xr:uid="{00000000-0005-0000-0000-000077330000}"/>
    <cellStyle name="Input 2 2 4 2 24 4" xfId="18077" xr:uid="{00000000-0005-0000-0000-000078330000}"/>
    <cellStyle name="Input 2 2 4 2 24 5" xfId="25323" xr:uid="{00000000-0005-0000-0000-000079330000}"/>
    <cellStyle name="Input 2 2 4 2 24 6" xfId="56884" xr:uid="{00000000-0005-0000-0000-00007A330000}"/>
    <cellStyle name="Input 2 2 4 2 25" xfId="5478" xr:uid="{00000000-0005-0000-0000-00007B330000}"/>
    <cellStyle name="Input 2 2 4 2 25 2" xfId="9730" xr:uid="{00000000-0005-0000-0000-00007C330000}"/>
    <cellStyle name="Input 2 2 4 2 25 3" xfId="13979" xr:uid="{00000000-0005-0000-0000-00007D330000}"/>
    <cellStyle name="Input 2 2 4 2 25 4" xfId="18228" xr:uid="{00000000-0005-0000-0000-00007E330000}"/>
    <cellStyle name="Input 2 2 4 2 25 5" xfId="27033" xr:uid="{00000000-0005-0000-0000-00007F330000}"/>
    <cellStyle name="Input 2 2 4 2 25 6" xfId="57034" xr:uid="{00000000-0005-0000-0000-000080330000}"/>
    <cellStyle name="Input 2 2 4 2 26" xfId="5633" xr:uid="{00000000-0005-0000-0000-000081330000}"/>
    <cellStyle name="Input 2 2 4 2 26 2" xfId="9885" xr:uid="{00000000-0005-0000-0000-000082330000}"/>
    <cellStyle name="Input 2 2 4 2 26 3" xfId="14134" xr:uid="{00000000-0005-0000-0000-000083330000}"/>
    <cellStyle name="Input 2 2 4 2 26 4" xfId="18383" xr:uid="{00000000-0005-0000-0000-000084330000}"/>
    <cellStyle name="Input 2 2 4 2 26 5" xfId="27295" xr:uid="{00000000-0005-0000-0000-000085330000}"/>
    <cellStyle name="Input 2 2 4 2 26 6" xfId="55761" xr:uid="{00000000-0005-0000-0000-000086330000}"/>
    <cellStyle name="Input 2 2 4 2 27" xfId="1633" xr:uid="{00000000-0005-0000-0000-000087330000}"/>
    <cellStyle name="Input 2 2 4 2 27 2" xfId="27638" xr:uid="{00000000-0005-0000-0000-000088330000}"/>
    <cellStyle name="Input 2 2 4 2 27 3" xfId="57302" xr:uid="{00000000-0005-0000-0000-000089330000}"/>
    <cellStyle name="Input 2 2 4 2 28" xfId="5885" xr:uid="{00000000-0005-0000-0000-00008A330000}"/>
    <cellStyle name="Input 2 2 4 2 28 2" xfId="27979" xr:uid="{00000000-0005-0000-0000-00008B330000}"/>
    <cellStyle name="Input 2 2 4 2 28 3" xfId="57451" xr:uid="{00000000-0005-0000-0000-00008C330000}"/>
    <cellStyle name="Input 2 2 4 2 29" xfId="10134" xr:uid="{00000000-0005-0000-0000-00008D330000}"/>
    <cellStyle name="Input 2 2 4 2 29 2" xfId="28320" xr:uid="{00000000-0005-0000-0000-00008E330000}"/>
    <cellStyle name="Input 2 2 4 2 29 3" xfId="57601" xr:uid="{00000000-0005-0000-0000-00008F330000}"/>
    <cellStyle name="Input 2 2 4 2 3" xfId="2240" xr:uid="{00000000-0005-0000-0000-000090330000}"/>
    <cellStyle name="Input 2 2 4 2 3 2" xfId="6492" xr:uid="{00000000-0005-0000-0000-000091330000}"/>
    <cellStyle name="Input 2 2 4 2 3 3" xfId="10741" xr:uid="{00000000-0005-0000-0000-000092330000}"/>
    <cellStyle name="Input 2 2 4 2 3 4" xfId="14990" xr:uid="{00000000-0005-0000-0000-000093330000}"/>
    <cellStyle name="Input 2 2 4 2 3 5" xfId="18883" xr:uid="{00000000-0005-0000-0000-000094330000}"/>
    <cellStyle name="Input 2 2 4 2 3 6" xfId="53686" xr:uid="{00000000-0005-0000-0000-000095330000}"/>
    <cellStyle name="Input 2 2 4 2 30" xfId="14384" xr:uid="{00000000-0005-0000-0000-000096330000}"/>
    <cellStyle name="Input 2 2 4 2 30 2" xfId="28661" xr:uid="{00000000-0005-0000-0000-000097330000}"/>
    <cellStyle name="Input 2 2 4 2 31" xfId="18535" xr:uid="{00000000-0005-0000-0000-000098330000}"/>
    <cellStyle name="Input 2 2 4 2 31 2" xfId="29002" xr:uid="{00000000-0005-0000-0000-000099330000}"/>
    <cellStyle name="Input 2 2 4 2 32" xfId="29607" xr:uid="{00000000-0005-0000-0000-00009A330000}"/>
    <cellStyle name="Input 2 2 4 2 33" xfId="31231" xr:uid="{00000000-0005-0000-0000-00009B330000}"/>
    <cellStyle name="Input 2 2 4 2 34" xfId="31500" xr:uid="{00000000-0005-0000-0000-00009C330000}"/>
    <cellStyle name="Input 2 2 4 2 35" xfId="31840" xr:uid="{00000000-0005-0000-0000-00009D330000}"/>
    <cellStyle name="Input 2 2 4 2 36" xfId="32062" xr:uid="{00000000-0005-0000-0000-00009E330000}"/>
    <cellStyle name="Input 2 2 4 2 37" xfId="32403" xr:uid="{00000000-0005-0000-0000-00009F330000}"/>
    <cellStyle name="Input 2 2 4 2 38" xfId="32744" xr:uid="{00000000-0005-0000-0000-0000A0330000}"/>
    <cellStyle name="Input 2 2 4 2 39" xfId="33132" xr:uid="{00000000-0005-0000-0000-0000A1330000}"/>
    <cellStyle name="Input 2 2 4 2 4" xfId="2390" xr:uid="{00000000-0005-0000-0000-0000A2330000}"/>
    <cellStyle name="Input 2 2 4 2 4 2" xfId="6642" xr:uid="{00000000-0005-0000-0000-0000A3330000}"/>
    <cellStyle name="Input 2 2 4 2 4 3" xfId="10891" xr:uid="{00000000-0005-0000-0000-0000A4330000}"/>
    <cellStyle name="Input 2 2 4 2 4 4" xfId="15140" xr:uid="{00000000-0005-0000-0000-0000A5330000}"/>
    <cellStyle name="Input 2 2 4 2 4 5" xfId="20058" xr:uid="{00000000-0005-0000-0000-0000A6330000}"/>
    <cellStyle name="Input 2 2 4 2 4 6" xfId="53808" xr:uid="{00000000-0005-0000-0000-0000A7330000}"/>
    <cellStyle name="Input 2 2 4 2 40" xfId="33654" xr:uid="{00000000-0005-0000-0000-0000A8330000}"/>
    <cellStyle name="Input 2 2 4 2 41" xfId="34150" xr:uid="{00000000-0005-0000-0000-0000A9330000}"/>
    <cellStyle name="Input 2 2 4 2 42" xfId="34447" xr:uid="{00000000-0005-0000-0000-0000AA330000}"/>
    <cellStyle name="Input 2 2 4 2 43" xfId="34793" xr:uid="{00000000-0005-0000-0000-0000AB330000}"/>
    <cellStyle name="Input 2 2 4 2 44" xfId="35139" xr:uid="{00000000-0005-0000-0000-0000AC330000}"/>
    <cellStyle name="Input 2 2 4 2 45" xfId="35486" xr:uid="{00000000-0005-0000-0000-0000AD330000}"/>
    <cellStyle name="Input 2 2 4 2 46" xfId="35833" xr:uid="{00000000-0005-0000-0000-0000AE330000}"/>
    <cellStyle name="Input 2 2 4 2 47" xfId="36179" xr:uid="{00000000-0005-0000-0000-0000AF330000}"/>
    <cellStyle name="Input 2 2 4 2 48" xfId="36525" xr:uid="{00000000-0005-0000-0000-0000B0330000}"/>
    <cellStyle name="Input 2 2 4 2 49" xfId="36871" xr:uid="{00000000-0005-0000-0000-0000B1330000}"/>
    <cellStyle name="Input 2 2 4 2 5" xfId="2539" xr:uid="{00000000-0005-0000-0000-0000B2330000}"/>
    <cellStyle name="Input 2 2 4 2 5 2" xfId="6791" xr:uid="{00000000-0005-0000-0000-0000B3330000}"/>
    <cellStyle name="Input 2 2 4 2 5 3" xfId="11040" xr:uid="{00000000-0005-0000-0000-0000B4330000}"/>
    <cellStyle name="Input 2 2 4 2 5 4" xfId="15289" xr:uid="{00000000-0005-0000-0000-0000B5330000}"/>
    <cellStyle name="Input 2 2 4 2 5 5" xfId="20404" xr:uid="{00000000-0005-0000-0000-0000B6330000}"/>
    <cellStyle name="Input 2 2 4 2 5 6" xfId="53914" xr:uid="{00000000-0005-0000-0000-0000B7330000}"/>
    <cellStyle name="Input 2 2 4 2 50" xfId="37217" xr:uid="{00000000-0005-0000-0000-0000B8330000}"/>
    <cellStyle name="Input 2 2 4 2 51" xfId="37563" xr:uid="{00000000-0005-0000-0000-0000B9330000}"/>
    <cellStyle name="Input 2 2 4 2 52" xfId="37838" xr:uid="{00000000-0005-0000-0000-0000BA330000}"/>
    <cellStyle name="Input 2 2 4 2 53" xfId="38185" xr:uid="{00000000-0005-0000-0000-0000BB330000}"/>
    <cellStyle name="Input 2 2 4 2 54" xfId="38531" xr:uid="{00000000-0005-0000-0000-0000BC330000}"/>
    <cellStyle name="Input 2 2 4 2 55" xfId="38877" xr:uid="{00000000-0005-0000-0000-0000BD330000}"/>
    <cellStyle name="Input 2 2 4 2 56" xfId="39223" xr:uid="{00000000-0005-0000-0000-0000BE330000}"/>
    <cellStyle name="Input 2 2 4 2 57" xfId="39488" xr:uid="{00000000-0005-0000-0000-0000BF330000}"/>
    <cellStyle name="Input 2 2 4 2 58" xfId="39802" xr:uid="{00000000-0005-0000-0000-0000C0330000}"/>
    <cellStyle name="Input 2 2 4 2 59" xfId="40051" xr:uid="{00000000-0005-0000-0000-0000C1330000}"/>
    <cellStyle name="Input 2 2 4 2 6" xfId="2689" xr:uid="{00000000-0005-0000-0000-0000C2330000}"/>
    <cellStyle name="Input 2 2 4 2 6 2" xfId="6941" xr:uid="{00000000-0005-0000-0000-0000C3330000}"/>
    <cellStyle name="Input 2 2 4 2 6 3" xfId="11190" xr:uid="{00000000-0005-0000-0000-0000C4330000}"/>
    <cellStyle name="Input 2 2 4 2 6 4" xfId="15439" xr:uid="{00000000-0005-0000-0000-0000C5330000}"/>
    <cellStyle name="Input 2 2 4 2 6 5" xfId="20799" xr:uid="{00000000-0005-0000-0000-0000C6330000}"/>
    <cellStyle name="Input 2 2 4 2 6 6" xfId="54064" xr:uid="{00000000-0005-0000-0000-0000C7330000}"/>
    <cellStyle name="Input 2 2 4 2 60" xfId="40392" xr:uid="{00000000-0005-0000-0000-0000C8330000}"/>
    <cellStyle name="Input 2 2 4 2 61" xfId="41079" xr:uid="{00000000-0005-0000-0000-0000C9330000}"/>
    <cellStyle name="Input 2 2 4 2 62" xfId="41238" xr:uid="{00000000-0005-0000-0000-0000CA330000}"/>
    <cellStyle name="Input 2 2 4 2 63" xfId="41413" xr:uid="{00000000-0005-0000-0000-0000CB330000}"/>
    <cellStyle name="Input 2 2 4 2 64" xfId="41959" xr:uid="{00000000-0005-0000-0000-0000CC330000}"/>
    <cellStyle name="Input 2 2 4 2 65" xfId="42305" xr:uid="{00000000-0005-0000-0000-0000CD330000}"/>
    <cellStyle name="Input 2 2 4 2 66" xfId="41478" xr:uid="{00000000-0005-0000-0000-0000CE330000}"/>
    <cellStyle name="Input 2 2 4 2 67" xfId="42886" xr:uid="{00000000-0005-0000-0000-0000CF330000}"/>
    <cellStyle name="Input 2 2 4 2 68" xfId="43227" xr:uid="{00000000-0005-0000-0000-0000D0330000}"/>
    <cellStyle name="Input 2 2 4 2 69" xfId="43568" xr:uid="{00000000-0005-0000-0000-0000D1330000}"/>
    <cellStyle name="Input 2 2 4 2 7" xfId="2844" xr:uid="{00000000-0005-0000-0000-0000D2330000}"/>
    <cellStyle name="Input 2 2 4 2 7 2" xfId="7096" xr:uid="{00000000-0005-0000-0000-0000D3330000}"/>
    <cellStyle name="Input 2 2 4 2 7 3" xfId="11345" xr:uid="{00000000-0005-0000-0000-0000D4330000}"/>
    <cellStyle name="Input 2 2 4 2 7 4" xfId="15594" xr:uid="{00000000-0005-0000-0000-0000D5330000}"/>
    <cellStyle name="Input 2 2 4 2 7 5" xfId="21097" xr:uid="{00000000-0005-0000-0000-0000D6330000}"/>
    <cellStyle name="Input 2 2 4 2 7 6" xfId="53285" xr:uid="{00000000-0005-0000-0000-0000D7330000}"/>
    <cellStyle name="Input 2 2 4 2 70" xfId="44099" xr:uid="{00000000-0005-0000-0000-0000D8330000}"/>
    <cellStyle name="Input 2 2 4 2 71" xfId="43859" xr:uid="{00000000-0005-0000-0000-0000D9330000}"/>
    <cellStyle name="Input 2 2 4 2 72" xfId="44767" xr:uid="{00000000-0005-0000-0000-0000DA330000}"/>
    <cellStyle name="Input 2 2 4 2 73" xfId="45039" xr:uid="{00000000-0005-0000-0000-0000DB330000}"/>
    <cellStyle name="Input 2 2 4 2 74" xfId="45867" xr:uid="{00000000-0005-0000-0000-0000DC330000}"/>
    <cellStyle name="Input 2 2 4 2 75" xfId="46146" xr:uid="{00000000-0005-0000-0000-0000DD330000}"/>
    <cellStyle name="Input 2 2 4 2 76" xfId="46369" xr:uid="{00000000-0005-0000-0000-0000DE330000}"/>
    <cellStyle name="Input 2 2 4 2 77" xfId="46969" xr:uid="{00000000-0005-0000-0000-0000DF330000}"/>
    <cellStyle name="Input 2 2 4 2 78" xfId="47314" xr:uid="{00000000-0005-0000-0000-0000E0330000}"/>
    <cellStyle name="Input 2 2 4 2 79" xfId="47538" xr:uid="{00000000-0005-0000-0000-0000E1330000}"/>
    <cellStyle name="Input 2 2 4 2 8" xfId="2994" xr:uid="{00000000-0005-0000-0000-0000E2330000}"/>
    <cellStyle name="Input 2 2 4 2 8 2" xfId="7246" xr:uid="{00000000-0005-0000-0000-0000E3330000}"/>
    <cellStyle name="Input 2 2 4 2 8 3" xfId="11495" xr:uid="{00000000-0005-0000-0000-0000E4330000}"/>
    <cellStyle name="Input 2 2 4 2 8 4" xfId="15744" xr:uid="{00000000-0005-0000-0000-0000E5330000}"/>
    <cellStyle name="Input 2 2 4 2 8 5" xfId="21362" xr:uid="{00000000-0005-0000-0000-0000E6330000}"/>
    <cellStyle name="Input 2 2 4 2 8 6" xfId="54285" xr:uid="{00000000-0005-0000-0000-0000E7330000}"/>
    <cellStyle name="Input 2 2 4 2 80" xfId="48075" xr:uid="{00000000-0005-0000-0000-0000E8330000}"/>
    <cellStyle name="Input 2 2 4 2 81" xfId="48605" xr:uid="{00000000-0005-0000-0000-0000E9330000}"/>
    <cellStyle name="Input 2 2 4 2 82" xfId="48928" xr:uid="{00000000-0005-0000-0000-0000EA330000}"/>
    <cellStyle name="Input 2 2 4 2 83" xfId="49164" xr:uid="{00000000-0005-0000-0000-0000EB330000}"/>
    <cellStyle name="Input 2 2 4 2 84" xfId="49717" xr:uid="{00000000-0005-0000-0000-0000EC330000}"/>
    <cellStyle name="Input 2 2 4 2 85" xfId="49941" xr:uid="{00000000-0005-0000-0000-0000ED330000}"/>
    <cellStyle name="Input 2 2 4 2 86" xfId="50091" xr:uid="{00000000-0005-0000-0000-0000EE330000}"/>
    <cellStyle name="Input 2 2 4 2 87" xfId="50240" xr:uid="{00000000-0005-0000-0000-0000EF330000}"/>
    <cellStyle name="Input 2 2 4 2 88" xfId="50390" xr:uid="{00000000-0005-0000-0000-0000F0330000}"/>
    <cellStyle name="Input 2 2 4 2 89" xfId="50539" xr:uid="{00000000-0005-0000-0000-0000F1330000}"/>
    <cellStyle name="Input 2 2 4 2 9" xfId="3144" xr:uid="{00000000-0005-0000-0000-0000F2330000}"/>
    <cellStyle name="Input 2 2 4 2 9 2" xfId="7396" xr:uid="{00000000-0005-0000-0000-0000F3330000}"/>
    <cellStyle name="Input 2 2 4 2 9 3" xfId="11645" xr:uid="{00000000-0005-0000-0000-0000F4330000}"/>
    <cellStyle name="Input 2 2 4 2 9 4" xfId="15894" xr:uid="{00000000-0005-0000-0000-0000F5330000}"/>
    <cellStyle name="Input 2 2 4 2 9 5" xfId="21673" xr:uid="{00000000-0005-0000-0000-0000F6330000}"/>
    <cellStyle name="Input 2 2 4 2 9 6" xfId="54435" xr:uid="{00000000-0005-0000-0000-0000F7330000}"/>
    <cellStyle name="Input 2 2 4 2 90" xfId="50688" xr:uid="{00000000-0005-0000-0000-0000F8330000}"/>
    <cellStyle name="Input 2 2 4 2 91" xfId="50838" xr:uid="{00000000-0005-0000-0000-0000F9330000}"/>
    <cellStyle name="Input 2 2 4 2 92" xfId="50987" xr:uid="{00000000-0005-0000-0000-0000FA330000}"/>
    <cellStyle name="Input 2 2 4 2 93" xfId="51152" xr:uid="{00000000-0005-0000-0000-0000FB330000}"/>
    <cellStyle name="Input 2 2 4 2 94" xfId="51308" xr:uid="{00000000-0005-0000-0000-0000FC330000}"/>
    <cellStyle name="Input 2 2 4 2 95" xfId="51458" xr:uid="{00000000-0005-0000-0000-0000FD330000}"/>
    <cellStyle name="Input 2 2 4 2 96" xfId="51608" xr:uid="{00000000-0005-0000-0000-0000FE330000}"/>
    <cellStyle name="Input 2 2 4 2 97" xfId="51758" xr:uid="{00000000-0005-0000-0000-0000FF330000}"/>
    <cellStyle name="Input 2 2 4 2 98" xfId="51913" xr:uid="{00000000-0005-0000-0000-000000340000}"/>
    <cellStyle name="Input 2 2 4 2 99" xfId="52068" xr:uid="{00000000-0005-0000-0000-000001340000}"/>
    <cellStyle name="Input 2 2 4 20" xfId="3239" xr:uid="{00000000-0005-0000-0000-000002340000}"/>
    <cellStyle name="Input 2 2 4 20 2" xfId="7491" xr:uid="{00000000-0005-0000-0000-000003340000}"/>
    <cellStyle name="Input 2 2 4 20 3" xfId="11740" xr:uid="{00000000-0005-0000-0000-000004340000}"/>
    <cellStyle name="Input 2 2 4 20 4" xfId="15989" xr:uid="{00000000-0005-0000-0000-000005340000}"/>
    <cellStyle name="Input 2 2 4 20 5" xfId="23843" xr:uid="{00000000-0005-0000-0000-000006340000}"/>
    <cellStyle name="Input 2 2 4 20 6" xfId="55811" xr:uid="{00000000-0005-0000-0000-000007340000}"/>
    <cellStyle name="Input 2 2 4 21" xfId="3388" xr:uid="{00000000-0005-0000-0000-000008340000}"/>
    <cellStyle name="Input 2 2 4 21 2" xfId="7640" xr:uid="{00000000-0005-0000-0000-000009340000}"/>
    <cellStyle name="Input 2 2 4 21 3" xfId="11889" xr:uid="{00000000-0005-0000-0000-00000A340000}"/>
    <cellStyle name="Input 2 2 4 21 4" xfId="16138" xr:uid="{00000000-0005-0000-0000-00000B340000}"/>
    <cellStyle name="Input 2 2 4 21 5" xfId="24193" xr:uid="{00000000-0005-0000-0000-00000C340000}"/>
    <cellStyle name="Input 2 2 4 21 6" xfId="55963" xr:uid="{00000000-0005-0000-0000-00000D340000}"/>
    <cellStyle name="Input 2 2 4 22" xfId="3538" xr:uid="{00000000-0005-0000-0000-00000E340000}"/>
    <cellStyle name="Input 2 2 4 22 2" xfId="7790" xr:uid="{00000000-0005-0000-0000-00000F340000}"/>
    <cellStyle name="Input 2 2 4 22 3" xfId="12039" xr:uid="{00000000-0005-0000-0000-000010340000}"/>
    <cellStyle name="Input 2 2 4 22 4" xfId="16288" xr:uid="{00000000-0005-0000-0000-000011340000}"/>
    <cellStyle name="Input 2 2 4 22 5" xfId="24539" xr:uid="{00000000-0005-0000-0000-000012340000}"/>
    <cellStyle name="Input 2 2 4 22 6" xfId="56115" xr:uid="{00000000-0005-0000-0000-000013340000}"/>
    <cellStyle name="Input 2 2 4 23" xfId="3688" xr:uid="{00000000-0005-0000-0000-000014340000}"/>
    <cellStyle name="Input 2 2 4 23 2" xfId="7940" xr:uid="{00000000-0005-0000-0000-000015340000}"/>
    <cellStyle name="Input 2 2 4 23 3" xfId="12189" xr:uid="{00000000-0005-0000-0000-000016340000}"/>
    <cellStyle name="Input 2 2 4 23 4" xfId="16438" xr:uid="{00000000-0005-0000-0000-000017340000}"/>
    <cellStyle name="Input 2 2 4 23 5" xfId="24814" xr:uid="{00000000-0005-0000-0000-000018340000}"/>
    <cellStyle name="Input 2 2 4 23 6" xfId="56264" xr:uid="{00000000-0005-0000-0000-000019340000}"/>
    <cellStyle name="Input 2 2 4 24" xfId="3837" xr:uid="{00000000-0005-0000-0000-00001A340000}"/>
    <cellStyle name="Input 2 2 4 24 2" xfId="8089" xr:uid="{00000000-0005-0000-0000-00001B340000}"/>
    <cellStyle name="Input 2 2 4 24 3" xfId="12338" xr:uid="{00000000-0005-0000-0000-00001C340000}"/>
    <cellStyle name="Input 2 2 4 24 4" xfId="16587" xr:uid="{00000000-0005-0000-0000-00001D340000}"/>
    <cellStyle name="Input 2 2 4 24 5" xfId="22110" xr:uid="{00000000-0005-0000-0000-00001E340000}"/>
    <cellStyle name="Input 2 2 4 24 6" xfId="56420" xr:uid="{00000000-0005-0000-0000-00001F340000}"/>
    <cellStyle name="Input 2 2 4 25" xfId="3986" xr:uid="{00000000-0005-0000-0000-000020340000}"/>
    <cellStyle name="Input 2 2 4 25 2" xfId="8238" xr:uid="{00000000-0005-0000-0000-000021340000}"/>
    <cellStyle name="Input 2 2 4 25 3" xfId="12487" xr:uid="{00000000-0005-0000-0000-000022340000}"/>
    <cellStyle name="Input 2 2 4 25 4" xfId="16736" xr:uid="{00000000-0005-0000-0000-000023340000}"/>
    <cellStyle name="Input 2 2 4 25 5" xfId="25500" xr:uid="{00000000-0005-0000-0000-000024340000}"/>
    <cellStyle name="Input 2 2 4 25 6" xfId="56570" xr:uid="{00000000-0005-0000-0000-000025340000}"/>
    <cellStyle name="Input 2 2 4 26" xfId="4186" xr:uid="{00000000-0005-0000-0000-000026340000}"/>
    <cellStyle name="Input 2 2 4 26 2" xfId="8438" xr:uid="{00000000-0005-0000-0000-000027340000}"/>
    <cellStyle name="Input 2 2 4 26 3" xfId="12687" xr:uid="{00000000-0005-0000-0000-000028340000}"/>
    <cellStyle name="Input 2 2 4 26 4" xfId="16936" xr:uid="{00000000-0005-0000-0000-000029340000}"/>
    <cellStyle name="Input 2 2 4 26 5" xfId="25846" xr:uid="{00000000-0005-0000-0000-00002A340000}"/>
    <cellStyle name="Input 2 2 4 26 6" xfId="56617" xr:uid="{00000000-0005-0000-0000-00002B340000}"/>
    <cellStyle name="Input 2 2 4 27" xfId="4337" xr:uid="{00000000-0005-0000-0000-00002C340000}"/>
    <cellStyle name="Input 2 2 4 27 2" xfId="8589" xr:uid="{00000000-0005-0000-0000-00002D340000}"/>
    <cellStyle name="Input 2 2 4 27 3" xfId="12838" xr:uid="{00000000-0005-0000-0000-00002E340000}"/>
    <cellStyle name="Input 2 2 4 27 4" xfId="17087" xr:uid="{00000000-0005-0000-0000-00002F340000}"/>
    <cellStyle name="Input 2 2 4 27 5" xfId="26192" xr:uid="{00000000-0005-0000-0000-000030340000}"/>
    <cellStyle name="Input 2 2 4 27 6" xfId="56671" xr:uid="{00000000-0005-0000-0000-000031340000}"/>
    <cellStyle name="Input 2 2 4 28" xfId="4554" xr:uid="{00000000-0005-0000-0000-000032340000}"/>
    <cellStyle name="Input 2 2 4 28 2" xfId="8806" xr:uid="{00000000-0005-0000-0000-000033340000}"/>
    <cellStyle name="Input 2 2 4 28 3" xfId="13055" xr:uid="{00000000-0005-0000-0000-000034340000}"/>
    <cellStyle name="Input 2 2 4 28 4" xfId="17304" xr:uid="{00000000-0005-0000-0000-000035340000}"/>
    <cellStyle name="Input 2 2 4 28 5" xfId="26537" xr:uid="{00000000-0005-0000-0000-000036340000}"/>
    <cellStyle name="Input 2 2 4 28 6" xfId="56830" xr:uid="{00000000-0005-0000-0000-000037340000}"/>
    <cellStyle name="Input 2 2 4 29" xfId="4709" xr:uid="{00000000-0005-0000-0000-000038340000}"/>
    <cellStyle name="Input 2 2 4 29 2" xfId="8961" xr:uid="{00000000-0005-0000-0000-000039340000}"/>
    <cellStyle name="Input 2 2 4 29 3" xfId="13210" xr:uid="{00000000-0005-0000-0000-00003A340000}"/>
    <cellStyle name="Input 2 2 4 29 4" xfId="17459" xr:uid="{00000000-0005-0000-0000-00003B340000}"/>
    <cellStyle name="Input 2 2 4 29 5" xfId="26780" xr:uid="{00000000-0005-0000-0000-00003C340000}"/>
    <cellStyle name="Input 2 2 4 29 6" xfId="56980" xr:uid="{00000000-0005-0000-0000-00003D340000}"/>
    <cellStyle name="Input 2 2 4 3" xfId="1681" xr:uid="{00000000-0005-0000-0000-00003E340000}"/>
    <cellStyle name="Input 2 2 4 3 10" xfId="3341" xr:uid="{00000000-0005-0000-0000-00003F340000}"/>
    <cellStyle name="Input 2 2 4 3 10 2" xfId="7593" xr:uid="{00000000-0005-0000-0000-000040340000}"/>
    <cellStyle name="Input 2 2 4 3 10 3" xfId="11842" xr:uid="{00000000-0005-0000-0000-000041340000}"/>
    <cellStyle name="Input 2 2 4 3 10 4" xfId="16091" xr:uid="{00000000-0005-0000-0000-000042340000}"/>
    <cellStyle name="Input 2 2 4 3 10 5" xfId="22280" xr:uid="{00000000-0005-0000-0000-000043340000}"/>
    <cellStyle name="Input 2 2 4 3 10 6" xfId="54633" xr:uid="{00000000-0005-0000-0000-000044340000}"/>
    <cellStyle name="Input 2 2 4 3 100" xfId="52266" xr:uid="{00000000-0005-0000-0000-000045340000}"/>
    <cellStyle name="Input 2 2 4 3 101" xfId="52519" xr:uid="{00000000-0005-0000-0000-000046340000}"/>
    <cellStyle name="Input 2 2 4 3 102" xfId="52669" xr:uid="{00000000-0005-0000-0000-000047340000}"/>
    <cellStyle name="Input 2 2 4 3 103" xfId="52818" xr:uid="{00000000-0005-0000-0000-000048340000}"/>
    <cellStyle name="Input 2 2 4 3 104" xfId="52968" xr:uid="{00000000-0005-0000-0000-000049340000}"/>
    <cellStyle name="Input 2 2 4 3 105" xfId="53430" xr:uid="{00000000-0005-0000-0000-00004A340000}"/>
    <cellStyle name="Input 2 2 4 3 11" xfId="3490" xr:uid="{00000000-0005-0000-0000-00004B340000}"/>
    <cellStyle name="Input 2 2 4 3 11 2" xfId="7742" xr:uid="{00000000-0005-0000-0000-00004C340000}"/>
    <cellStyle name="Input 2 2 4 3 11 3" xfId="11991" xr:uid="{00000000-0005-0000-0000-00004D340000}"/>
    <cellStyle name="Input 2 2 4 3 11 4" xfId="16240" xr:uid="{00000000-0005-0000-0000-00004E340000}"/>
    <cellStyle name="Input 2 2 4 3 11 5" xfId="22626" xr:uid="{00000000-0005-0000-0000-00004F340000}"/>
    <cellStyle name="Input 2 2 4 3 11 6" xfId="54782" xr:uid="{00000000-0005-0000-0000-000050340000}"/>
    <cellStyle name="Input 2 2 4 3 12" xfId="3640" xr:uid="{00000000-0005-0000-0000-000051340000}"/>
    <cellStyle name="Input 2 2 4 3 12 2" xfId="7892" xr:uid="{00000000-0005-0000-0000-000052340000}"/>
    <cellStyle name="Input 2 2 4 3 12 3" xfId="12141" xr:uid="{00000000-0005-0000-0000-000053340000}"/>
    <cellStyle name="Input 2 2 4 3 12 4" xfId="16390" xr:uid="{00000000-0005-0000-0000-000054340000}"/>
    <cellStyle name="Input 2 2 4 3 12 5" xfId="22972" xr:uid="{00000000-0005-0000-0000-000055340000}"/>
    <cellStyle name="Input 2 2 4 3 12 6" xfId="54937" xr:uid="{00000000-0005-0000-0000-000056340000}"/>
    <cellStyle name="Input 2 2 4 3 13" xfId="3790" xr:uid="{00000000-0005-0000-0000-000057340000}"/>
    <cellStyle name="Input 2 2 4 3 13 2" xfId="8042" xr:uid="{00000000-0005-0000-0000-000058340000}"/>
    <cellStyle name="Input 2 2 4 3 13 3" xfId="12291" xr:uid="{00000000-0005-0000-0000-000059340000}"/>
    <cellStyle name="Input 2 2 4 3 13 4" xfId="16540" xr:uid="{00000000-0005-0000-0000-00005A340000}"/>
    <cellStyle name="Input 2 2 4 3 13 5" xfId="23319" xr:uid="{00000000-0005-0000-0000-00005B340000}"/>
    <cellStyle name="Input 2 2 4 3 13 6" xfId="55092" xr:uid="{00000000-0005-0000-0000-00005C340000}"/>
    <cellStyle name="Input 2 2 4 3 14" xfId="3939" xr:uid="{00000000-0005-0000-0000-00005D340000}"/>
    <cellStyle name="Input 2 2 4 3 14 2" xfId="8191" xr:uid="{00000000-0005-0000-0000-00005E340000}"/>
    <cellStyle name="Input 2 2 4 3 14 3" xfId="12440" xr:uid="{00000000-0005-0000-0000-00005F340000}"/>
    <cellStyle name="Input 2 2 4 3 14 4" xfId="16689" xr:uid="{00000000-0005-0000-0000-000060340000}"/>
    <cellStyle name="Input 2 2 4 3 14 5" xfId="23594" xr:uid="{00000000-0005-0000-0000-000061340000}"/>
    <cellStyle name="Input 2 2 4 3 14 6" xfId="55243" xr:uid="{00000000-0005-0000-0000-000062340000}"/>
    <cellStyle name="Input 2 2 4 3 15" xfId="4088" xr:uid="{00000000-0005-0000-0000-000063340000}"/>
    <cellStyle name="Input 2 2 4 3 15 2" xfId="8340" xr:uid="{00000000-0005-0000-0000-000064340000}"/>
    <cellStyle name="Input 2 2 4 3 15 3" xfId="12589" xr:uid="{00000000-0005-0000-0000-000065340000}"/>
    <cellStyle name="Input 2 2 4 3 15 4" xfId="16838" xr:uid="{00000000-0005-0000-0000-000066340000}"/>
    <cellStyle name="Input 2 2 4 3 15 5" xfId="23940" xr:uid="{00000000-0005-0000-0000-000067340000}"/>
    <cellStyle name="Input 2 2 4 3 15 6" xfId="55392" xr:uid="{00000000-0005-0000-0000-000068340000}"/>
    <cellStyle name="Input 2 2 4 3 16" xfId="4288" xr:uid="{00000000-0005-0000-0000-000069340000}"/>
    <cellStyle name="Input 2 2 4 3 16 2" xfId="8540" xr:uid="{00000000-0005-0000-0000-00006A340000}"/>
    <cellStyle name="Input 2 2 4 3 16 3" xfId="12789" xr:uid="{00000000-0005-0000-0000-00006B340000}"/>
    <cellStyle name="Input 2 2 4 3 16 4" xfId="17038" xr:uid="{00000000-0005-0000-0000-00006C340000}"/>
    <cellStyle name="Input 2 2 4 3 16 5" xfId="24290" xr:uid="{00000000-0005-0000-0000-00006D340000}"/>
    <cellStyle name="Input 2 2 4 3 16 6" xfId="55542" xr:uid="{00000000-0005-0000-0000-00006E340000}"/>
    <cellStyle name="Input 2 2 4 3 17" xfId="4439" xr:uid="{00000000-0005-0000-0000-00006F340000}"/>
    <cellStyle name="Input 2 2 4 3 17 2" xfId="8691" xr:uid="{00000000-0005-0000-0000-000070340000}"/>
    <cellStyle name="Input 2 2 4 3 17 3" xfId="12940" xr:uid="{00000000-0005-0000-0000-000071340000}"/>
    <cellStyle name="Input 2 2 4 3 17 4" xfId="17189" xr:uid="{00000000-0005-0000-0000-000072340000}"/>
    <cellStyle name="Input 2 2 4 3 17 5" xfId="24636" xr:uid="{00000000-0005-0000-0000-000073340000}"/>
    <cellStyle name="Input 2 2 4 3 17 6" xfId="55691" xr:uid="{00000000-0005-0000-0000-000074340000}"/>
    <cellStyle name="Input 2 2 4 3 18" xfId="4542" xr:uid="{00000000-0005-0000-0000-000075340000}"/>
    <cellStyle name="Input 2 2 4 3 18 2" xfId="8794" xr:uid="{00000000-0005-0000-0000-000076340000}"/>
    <cellStyle name="Input 2 2 4 3 18 3" xfId="13043" xr:uid="{00000000-0005-0000-0000-000077340000}"/>
    <cellStyle name="Input 2 2 4 3 18 4" xfId="17292" xr:uid="{00000000-0005-0000-0000-000078340000}"/>
    <cellStyle name="Input 2 2 4 3 18 5" xfId="24911" xr:uid="{00000000-0005-0000-0000-000079340000}"/>
    <cellStyle name="Input 2 2 4 3 18 6" xfId="55913" xr:uid="{00000000-0005-0000-0000-00007A340000}"/>
    <cellStyle name="Input 2 2 4 3 19" xfId="4656" xr:uid="{00000000-0005-0000-0000-00007B340000}"/>
    <cellStyle name="Input 2 2 4 3 19 2" xfId="8908" xr:uid="{00000000-0005-0000-0000-00007C340000}"/>
    <cellStyle name="Input 2 2 4 3 19 3" xfId="13157" xr:uid="{00000000-0005-0000-0000-00007D340000}"/>
    <cellStyle name="Input 2 2 4 3 19 4" xfId="17406" xr:uid="{00000000-0005-0000-0000-00007E340000}"/>
    <cellStyle name="Input 2 2 4 3 19 5" xfId="21579" xr:uid="{00000000-0005-0000-0000-00007F340000}"/>
    <cellStyle name="Input 2 2 4 3 19 6" xfId="56065" xr:uid="{00000000-0005-0000-0000-000080340000}"/>
    <cellStyle name="Input 2 2 4 3 2" xfId="2136" xr:uid="{00000000-0005-0000-0000-000081340000}"/>
    <cellStyle name="Input 2 2 4 3 2 2" xfId="6388" xr:uid="{00000000-0005-0000-0000-000082340000}"/>
    <cellStyle name="Input 2 2 4 3 2 3" xfId="10637" xr:uid="{00000000-0005-0000-0000-000083340000}"/>
    <cellStyle name="Input 2 2 4 3 2 4" xfId="14886" xr:uid="{00000000-0005-0000-0000-000084340000}"/>
    <cellStyle name="Input 2 2 4 3 2 5" xfId="19317" xr:uid="{00000000-0005-0000-0000-000085340000}"/>
    <cellStyle name="Input 2 2 4 3 2 6" xfId="53585" xr:uid="{00000000-0005-0000-0000-000086340000}"/>
    <cellStyle name="Input 2 2 4 3 20" xfId="4811" xr:uid="{00000000-0005-0000-0000-000087340000}"/>
    <cellStyle name="Input 2 2 4 3 20 2" xfId="9063" xr:uid="{00000000-0005-0000-0000-000088340000}"/>
    <cellStyle name="Input 2 2 4 3 20 3" xfId="13312" xr:uid="{00000000-0005-0000-0000-000089340000}"/>
    <cellStyle name="Input 2 2 4 3 20 4" xfId="17561" xr:uid="{00000000-0005-0000-0000-00008A340000}"/>
    <cellStyle name="Input 2 2 4 3 20 5" xfId="25597" xr:uid="{00000000-0005-0000-0000-00008B340000}"/>
    <cellStyle name="Input 2 2 4 3 20 6" xfId="56217" xr:uid="{00000000-0005-0000-0000-00008C340000}"/>
    <cellStyle name="Input 2 2 4 3 21" xfId="4961" xr:uid="{00000000-0005-0000-0000-00008D340000}"/>
    <cellStyle name="Input 2 2 4 3 21 2" xfId="9213" xr:uid="{00000000-0005-0000-0000-00008E340000}"/>
    <cellStyle name="Input 2 2 4 3 21 3" xfId="13462" xr:uid="{00000000-0005-0000-0000-00008F340000}"/>
    <cellStyle name="Input 2 2 4 3 21 4" xfId="17711" xr:uid="{00000000-0005-0000-0000-000090340000}"/>
    <cellStyle name="Input 2 2 4 3 21 5" xfId="25943" xr:uid="{00000000-0005-0000-0000-000091340000}"/>
    <cellStyle name="Input 2 2 4 3 21 6" xfId="56366" xr:uid="{00000000-0005-0000-0000-000092340000}"/>
    <cellStyle name="Input 2 2 4 3 22" xfId="5153" xr:uid="{00000000-0005-0000-0000-000093340000}"/>
    <cellStyle name="Input 2 2 4 3 22 2" xfId="9405" xr:uid="{00000000-0005-0000-0000-000094340000}"/>
    <cellStyle name="Input 2 2 4 3 22 3" xfId="13654" xr:uid="{00000000-0005-0000-0000-000095340000}"/>
    <cellStyle name="Input 2 2 4 3 22 4" xfId="17903" xr:uid="{00000000-0005-0000-0000-000096340000}"/>
    <cellStyle name="Input 2 2 4 3 22 5" xfId="26289" xr:uid="{00000000-0005-0000-0000-000097340000}"/>
    <cellStyle name="Input 2 2 4 3 22 6" xfId="56522" xr:uid="{00000000-0005-0000-0000-000098340000}"/>
    <cellStyle name="Input 2 2 4 3 23" xfId="5263" xr:uid="{00000000-0005-0000-0000-000099340000}"/>
    <cellStyle name="Input 2 2 4 3 23 2" xfId="9515" xr:uid="{00000000-0005-0000-0000-00009A340000}"/>
    <cellStyle name="Input 2 2 4 3 23 3" xfId="13764" xr:uid="{00000000-0005-0000-0000-00009B340000}"/>
    <cellStyle name="Input 2 2 4 3 23 4" xfId="18013" xr:uid="{00000000-0005-0000-0000-00009C340000}"/>
    <cellStyle name="Input 2 2 4 3 23 5" xfId="26634" xr:uid="{00000000-0005-0000-0000-00009D340000}"/>
    <cellStyle name="Input 2 2 4 3 23 6" xfId="56773" xr:uid="{00000000-0005-0000-0000-00009E340000}"/>
    <cellStyle name="Input 2 2 4 3 24" xfId="5375" xr:uid="{00000000-0005-0000-0000-00009F340000}"/>
    <cellStyle name="Input 2 2 4 3 24 2" xfId="9627" xr:uid="{00000000-0005-0000-0000-0000A0340000}"/>
    <cellStyle name="Input 2 2 4 3 24 3" xfId="13876" xr:uid="{00000000-0005-0000-0000-0000A1340000}"/>
    <cellStyle name="Input 2 2 4 3 24 4" xfId="18125" xr:uid="{00000000-0005-0000-0000-0000A2340000}"/>
    <cellStyle name="Input 2 2 4 3 24 5" xfId="26834" xr:uid="{00000000-0005-0000-0000-0000A3340000}"/>
    <cellStyle name="Input 2 2 4 3 24 6" xfId="56932" xr:uid="{00000000-0005-0000-0000-0000A4340000}"/>
    <cellStyle name="Input 2 2 4 3 25" xfId="5526" xr:uid="{00000000-0005-0000-0000-0000A5340000}"/>
    <cellStyle name="Input 2 2 4 3 25 2" xfId="9778" xr:uid="{00000000-0005-0000-0000-0000A6340000}"/>
    <cellStyle name="Input 2 2 4 3 25 3" xfId="14027" xr:uid="{00000000-0005-0000-0000-0000A7340000}"/>
    <cellStyle name="Input 2 2 4 3 25 4" xfId="18276" xr:uid="{00000000-0005-0000-0000-0000A8340000}"/>
    <cellStyle name="Input 2 2 4 3 25 5" xfId="25302" xr:uid="{00000000-0005-0000-0000-0000A9340000}"/>
    <cellStyle name="Input 2 2 4 3 25 6" xfId="57082" xr:uid="{00000000-0005-0000-0000-0000AA340000}"/>
    <cellStyle name="Input 2 2 4 3 26" xfId="5681" xr:uid="{00000000-0005-0000-0000-0000AB340000}"/>
    <cellStyle name="Input 2 2 4 3 26 2" xfId="9933" xr:uid="{00000000-0005-0000-0000-0000AC340000}"/>
    <cellStyle name="Input 2 2 4 3 26 3" xfId="14182" xr:uid="{00000000-0005-0000-0000-0000AD340000}"/>
    <cellStyle name="Input 2 2 4 3 26 4" xfId="18431" xr:uid="{00000000-0005-0000-0000-0000AE340000}"/>
    <cellStyle name="Input 2 2 4 3 26 5" xfId="27342" xr:uid="{00000000-0005-0000-0000-0000AF340000}"/>
    <cellStyle name="Input 2 2 4 3 26 6" xfId="57200" xr:uid="{00000000-0005-0000-0000-0000B0340000}"/>
    <cellStyle name="Input 2 2 4 3 27" xfId="5933" xr:uid="{00000000-0005-0000-0000-0000B1340000}"/>
    <cellStyle name="Input 2 2 4 3 27 2" xfId="27685" xr:uid="{00000000-0005-0000-0000-0000B2340000}"/>
    <cellStyle name="Input 2 2 4 3 27 3" xfId="57350" xr:uid="{00000000-0005-0000-0000-0000B3340000}"/>
    <cellStyle name="Input 2 2 4 3 28" xfId="10182" xr:uid="{00000000-0005-0000-0000-0000B4340000}"/>
    <cellStyle name="Input 2 2 4 3 28 2" xfId="28026" xr:uid="{00000000-0005-0000-0000-0000B5340000}"/>
    <cellStyle name="Input 2 2 4 3 28 3" xfId="57499" xr:uid="{00000000-0005-0000-0000-0000B6340000}"/>
    <cellStyle name="Input 2 2 4 3 29" xfId="14432" xr:uid="{00000000-0005-0000-0000-0000B7340000}"/>
    <cellStyle name="Input 2 2 4 3 29 2" xfId="28367" xr:uid="{00000000-0005-0000-0000-0000B8340000}"/>
    <cellStyle name="Input 2 2 4 3 29 3" xfId="57649" xr:uid="{00000000-0005-0000-0000-0000B9340000}"/>
    <cellStyle name="Input 2 2 4 3 3" xfId="2288" xr:uid="{00000000-0005-0000-0000-0000BA340000}"/>
    <cellStyle name="Input 2 2 4 3 3 2" xfId="6540" xr:uid="{00000000-0005-0000-0000-0000BB340000}"/>
    <cellStyle name="Input 2 2 4 3 3 3" xfId="10789" xr:uid="{00000000-0005-0000-0000-0000BC340000}"/>
    <cellStyle name="Input 2 2 4 3 3 4" xfId="15038" xr:uid="{00000000-0005-0000-0000-0000BD340000}"/>
    <cellStyle name="Input 2 2 4 3 3 5" xfId="19758" xr:uid="{00000000-0005-0000-0000-0000BE340000}"/>
    <cellStyle name="Input 2 2 4 3 3 6" xfId="53734" xr:uid="{00000000-0005-0000-0000-0000BF340000}"/>
    <cellStyle name="Input 2 2 4 3 30" xfId="18691" xr:uid="{00000000-0005-0000-0000-0000C0340000}"/>
    <cellStyle name="Input 2 2 4 3 30 2" xfId="28708" xr:uid="{00000000-0005-0000-0000-0000C1340000}"/>
    <cellStyle name="Input 2 2 4 3 31" xfId="29049" xr:uid="{00000000-0005-0000-0000-0000C2340000}"/>
    <cellStyle name="Input 2 2 4 3 32" xfId="29390" xr:uid="{00000000-0005-0000-0000-0000C3340000}"/>
    <cellStyle name="Input 2 2 4 3 33" xfId="31002" xr:uid="{00000000-0005-0000-0000-0000C4340000}"/>
    <cellStyle name="Input 2 2 4 3 34" xfId="31547" xr:uid="{00000000-0005-0000-0000-0000C5340000}"/>
    <cellStyle name="Input 2 2 4 3 35" xfId="31887" xr:uid="{00000000-0005-0000-0000-0000C6340000}"/>
    <cellStyle name="Input 2 2 4 3 36" xfId="32109" xr:uid="{00000000-0005-0000-0000-0000C7340000}"/>
    <cellStyle name="Input 2 2 4 3 37" xfId="32450" xr:uid="{00000000-0005-0000-0000-0000C8340000}"/>
    <cellStyle name="Input 2 2 4 3 38" xfId="32791" xr:uid="{00000000-0005-0000-0000-0000C9340000}"/>
    <cellStyle name="Input 2 2 4 3 39" xfId="33379" xr:uid="{00000000-0005-0000-0000-0000CA340000}"/>
    <cellStyle name="Input 2 2 4 3 4" xfId="2438" xr:uid="{00000000-0005-0000-0000-0000CB340000}"/>
    <cellStyle name="Input 2 2 4 3 4 2" xfId="6690" xr:uid="{00000000-0005-0000-0000-0000CC340000}"/>
    <cellStyle name="Input 2 2 4 3 4 3" xfId="10939" xr:uid="{00000000-0005-0000-0000-0000CD340000}"/>
    <cellStyle name="Input 2 2 4 3 4 4" xfId="15188" xr:uid="{00000000-0005-0000-0000-0000CE340000}"/>
    <cellStyle name="Input 2 2 4 3 4 5" xfId="20105" xr:uid="{00000000-0005-0000-0000-0000CF340000}"/>
    <cellStyle name="Input 2 2 4 3 4 6" xfId="53856" xr:uid="{00000000-0005-0000-0000-0000D0340000}"/>
    <cellStyle name="Input 2 2 4 3 40" xfId="33701" xr:uid="{00000000-0005-0000-0000-0000D1340000}"/>
    <cellStyle name="Input 2 2 4 3 41" xfId="34096" xr:uid="{00000000-0005-0000-0000-0000D2340000}"/>
    <cellStyle name="Input 2 2 4 3 42" xfId="34494" xr:uid="{00000000-0005-0000-0000-0000D3340000}"/>
    <cellStyle name="Input 2 2 4 3 43" xfId="34840" xr:uid="{00000000-0005-0000-0000-0000D4340000}"/>
    <cellStyle name="Input 2 2 4 3 44" xfId="35186" xr:uid="{00000000-0005-0000-0000-0000D5340000}"/>
    <cellStyle name="Input 2 2 4 3 45" xfId="35533" xr:uid="{00000000-0005-0000-0000-0000D6340000}"/>
    <cellStyle name="Input 2 2 4 3 46" xfId="35880" xr:uid="{00000000-0005-0000-0000-0000D7340000}"/>
    <cellStyle name="Input 2 2 4 3 47" xfId="36226" xr:uid="{00000000-0005-0000-0000-0000D8340000}"/>
    <cellStyle name="Input 2 2 4 3 48" xfId="36572" xr:uid="{00000000-0005-0000-0000-0000D9340000}"/>
    <cellStyle name="Input 2 2 4 3 49" xfId="36918" xr:uid="{00000000-0005-0000-0000-0000DA340000}"/>
    <cellStyle name="Input 2 2 4 3 5" xfId="2587" xr:uid="{00000000-0005-0000-0000-0000DB340000}"/>
    <cellStyle name="Input 2 2 4 3 5 2" xfId="6839" xr:uid="{00000000-0005-0000-0000-0000DC340000}"/>
    <cellStyle name="Input 2 2 4 3 5 3" xfId="11088" xr:uid="{00000000-0005-0000-0000-0000DD340000}"/>
    <cellStyle name="Input 2 2 4 3 5 4" xfId="15337" xr:uid="{00000000-0005-0000-0000-0000DE340000}"/>
    <cellStyle name="Input 2 2 4 3 5 5" xfId="20451" xr:uid="{00000000-0005-0000-0000-0000DF340000}"/>
    <cellStyle name="Input 2 2 4 3 5 6" xfId="53962" xr:uid="{00000000-0005-0000-0000-0000E0340000}"/>
    <cellStyle name="Input 2 2 4 3 50" xfId="37264" xr:uid="{00000000-0005-0000-0000-0000E1340000}"/>
    <cellStyle name="Input 2 2 4 3 51" xfId="37610" xr:uid="{00000000-0005-0000-0000-0000E2340000}"/>
    <cellStyle name="Input 2 2 4 3 52" xfId="37885" xr:uid="{00000000-0005-0000-0000-0000E3340000}"/>
    <cellStyle name="Input 2 2 4 3 53" xfId="38232" xr:uid="{00000000-0005-0000-0000-0000E4340000}"/>
    <cellStyle name="Input 2 2 4 3 54" xfId="38578" xr:uid="{00000000-0005-0000-0000-0000E5340000}"/>
    <cellStyle name="Input 2 2 4 3 55" xfId="38924" xr:uid="{00000000-0005-0000-0000-0000E6340000}"/>
    <cellStyle name="Input 2 2 4 3 56" xfId="39270" xr:uid="{00000000-0005-0000-0000-0000E7340000}"/>
    <cellStyle name="Input 2 2 4 3 57" xfId="34324" xr:uid="{00000000-0005-0000-0000-0000E8340000}"/>
    <cellStyle name="Input 2 2 4 3 58" xfId="39587" xr:uid="{00000000-0005-0000-0000-0000E9340000}"/>
    <cellStyle name="Input 2 2 4 3 59" xfId="40098" xr:uid="{00000000-0005-0000-0000-0000EA340000}"/>
    <cellStyle name="Input 2 2 4 3 6" xfId="2737" xr:uid="{00000000-0005-0000-0000-0000EB340000}"/>
    <cellStyle name="Input 2 2 4 3 6 2" xfId="6989" xr:uid="{00000000-0005-0000-0000-0000EC340000}"/>
    <cellStyle name="Input 2 2 4 3 6 3" xfId="11238" xr:uid="{00000000-0005-0000-0000-0000ED340000}"/>
    <cellStyle name="Input 2 2 4 3 6 4" xfId="15487" xr:uid="{00000000-0005-0000-0000-0000EE340000}"/>
    <cellStyle name="Input 2 2 4 3 6 5" xfId="20645" xr:uid="{00000000-0005-0000-0000-0000EF340000}"/>
    <cellStyle name="Input 2 2 4 3 6 6" xfId="54112" xr:uid="{00000000-0005-0000-0000-0000F0340000}"/>
    <cellStyle name="Input 2 2 4 3 60" xfId="40439" xr:uid="{00000000-0005-0000-0000-0000F1340000}"/>
    <cellStyle name="Input 2 2 4 3 61" xfId="40843" xr:uid="{00000000-0005-0000-0000-0000F2340000}"/>
    <cellStyle name="Input 2 2 4 3 62" xfId="40748" xr:uid="{00000000-0005-0000-0000-0000F3340000}"/>
    <cellStyle name="Input 2 2 4 3 63" xfId="41684" xr:uid="{00000000-0005-0000-0000-0000F4340000}"/>
    <cellStyle name="Input 2 2 4 3 64" xfId="42006" xr:uid="{00000000-0005-0000-0000-0000F5340000}"/>
    <cellStyle name="Input 2 2 4 3 65" xfId="42352" xr:uid="{00000000-0005-0000-0000-0000F6340000}"/>
    <cellStyle name="Input 2 2 4 3 66" xfId="41616" xr:uid="{00000000-0005-0000-0000-0000F7340000}"/>
    <cellStyle name="Input 2 2 4 3 67" xfId="42933" xr:uid="{00000000-0005-0000-0000-0000F8340000}"/>
    <cellStyle name="Input 2 2 4 3 68" xfId="43274" xr:uid="{00000000-0005-0000-0000-0000F9340000}"/>
    <cellStyle name="Input 2 2 4 3 69" xfId="43615" xr:uid="{00000000-0005-0000-0000-0000FA340000}"/>
    <cellStyle name="Input 2 2 4 3 7" xfId="2892" xr:uid="{00000000-0005-0000-0000-0000FB340000}"/>
    <cellStyle name="Input 2 2 4 3 7 2" xfId="7144" xr:uid="{00000000-0005-0000-0000-0000FC340000}"/>
    <cellStyle name="Input 2 2 4 3 7 3" xfId="11393" xr:uid="{00000000-0005-0000-0000-0000FD340000}"/>
    <cellStyle name="Input 2 2 4 3 7 4" xfId="15642" xr:uid="{00000000-0005-0000-0000-0000FE340000}"/>
    <cellStyle name="Input 2 2 4 3 7 5" xfId="21144" xr:uid="{00000000-0005-0000-0000-0000FF340000}"/>
    <cellStyle name="Input 2 2 4 3 7 6" xfId="54230" xr:uid="{00000000-0005-0000-0000-000000350000}"/>
    <cellStyle name="Input 2 2 4 3 70" xfId="44146" xr:uid="{00000000-0005-0000-0000-000001350000}"/>
    <cellStyle name="Input 2 2 4 3 71" xfId="44500" xr:uid="{00000000-0005-0000-0000-000002350000}"/>
    <cellStyle name="Input 2 2 4 3 72" xfId="44814" xr:uid="{00000000-0005-0000-0000-000003350000}"/>
    <cellStyle name="Input 2 2 4 3 73" xfId="45098" xr:uid="{00000000-0005-0000-0000-000004350000}"/>
    <cellStyle name="Input 2 2 4 3 74" xfId="45476" xr:uid="{00000000-0005-0000-0000-000005350000}"/>
    <cellStyle name="Input 2 2 4 3 75" xfId="46193" xr:uid="{00000000-0005-0000-0000-000006350000}"/>
    <cellStyle name="Input 2 2 4 3 76" xfId="46671" xr:uid="{00000000-0005-0000-0000-000007350000}"/>
    <cellStyle name="Input 2 2 4 3 77" xfId="47016" xr:uid="{00000000-0005-0000-0000-000008350000}"/>
    <cellStyle name="Input 2 2 4 3 78" xfId="47361" xr:uid="{00000000-0005-0000-0000-000009350000}"/>
    <cellStyle name="Input 2 2 4 3 79" xfId="47785" xr:uid="{00000000-0005-0000-0000-00000A350000}"/>
    <cellStyle name="Input 2 2 4 3 8" xfId="3042" xr:uid="{00000000-0005-0000-0000-00000B350000}"/>
    <cellStyle name="Input 2 2 4 3 8 2" xfId="7294" xr:uid="{00000000-0005-0000-0000-00000C350000}"/>
    <cellStyle name="Input 2 2 4 3 8 3" xfId="11543" xr:uid="{00000000-0005-0000-0000-00000D350000}"/>
    <cellStyle name="Input 2 2 4 3 8 4" xfId="15792" xr:uid="{00000000-0005-0000-0000-00000E350000}"/>
    <cellStyle name="Input 2 2 4 3 8 5" xfId="19933" xr:uid="{00000000-0005-0000-0000-00000F350000}"/>
    <cellStyle name="Input 2 2 4 3 8 6" xfId="54333" xr:uid="{00000000-0005-0000-0000-000010350000}"/>
    <cellStyle name="Input 2 2 4 3 80" xfId="48122" xr:uid="{00000000-0005-0000-0000-000011350000}"/>
    <cellStyle name="Input 2 2 4 3 81" xfId="48275" xr:uid="{00000000-0005-0000-0000-000012350000}"/>
    <cellStyle name="Input 2 2 4 3 82" xfId="48975" xr:uid="{00000000-0005-0000-0000-000013350000}"/>
    <cellStyle name="Input 2 2 4 3 83" xfId="49540" xr:uid="{00000000-0005-0000-0000-000014350000}"/>
    <cellStyle name="Input 2 2 4 3 84" xfId="48490" xr:uid="{00000000-0005-0000-0000-000015350000}"/>
    <cellStyle name="Input 2 2 4 3 85" xfId="49989" xr:uid="{00000000-0005-0000-0000-000016350000}"/>
    <cellStyle name="Input 2 2 4 3 86" xfId="50139" xr:uid="{00000000-0005-0000-0000-000017350000}"/>
    <cellStyle name="Input 2 2 4 3 87" xfId="50288" xr:uid="{00000000-0005-0000-0000-000018350000}"/>
    <cellStyle name="Input 2 2 4 3 88" xfId="50438" xr:uid="{00000000-0005-0000-0000-000019350000}"/>
    <cellStyle name="Input 2 2 4 3 89" xfId="50587" xr:uid="{00000000-0005-0000-0000-00001A350000}"/>
    <cellStyle name="Input 2 2 4 3 9" xfId="3192" xr:uid="{00000000-0005-0000-0000-00001B350000}"/>
    <cellStyle name="Input 2 2 4 3 9 2" xfId="7444" xr:uid="{00000000-0005-0000-0000-00001C350000}"/>
    <cellStyle name="Input 2 2 4 3 9 3" xfId="11693" xr:uid="{00000000-0005-0000-0000-00001D350000}"/>
    <cellStyle name="Input 2 2 4 3 9 4" xfId="15942" xr:uid="{00000000-0005-0000-0000-00001E350000}"/>
    <cellStyle name="Input 2 2 4 3 9 5" xfId="21955" xr:uid="{00000000-0005-0000-0000-00001F350000}"/>
    <cellStyle name="Input 2 2 4 3 9 6" xfId="54483" xr:uid="{00000000-0005-0000-0000-000020350000}"/>
    <cellStyle name="Input 2 2 4 3 90" xfId="50736" xr:uid="{00000000-0005-0000-0000-000021350000}"/>
    <cellStyle name="Input 2 2 4 3 91" xfId="50886" xr:uid="{00000000-0005-0000-0000-000022350000}"/>
    <cellStyle name="Input 2 2 4 3 92" xfId="51035" xr:uid="{00000000-0005-0000-0000-000023350000}"/>
    <cellStyle name="Input 2 2 4 3 93" xfId="51200" xr:uid="{00000000-0005-0000-0000-000024350000}"/>
    <cellStyle name="Input 2 2 4 3 94" xfId="51356" xr:uid="{00000000-0005-0000-0000-000025350000}"/>
    <cellStyle name="Input 2 2 4 3 95" xfId="51506" xr:uid="{00000000-0005-0000-0000-000026350000}"/>
    <cellStyle name="Input 2 2 4 3 96" xfId="51656" xr:uid="{00000000-0005-0000-0000-000027350000}"/>
    <cellStyle name="Input 2 2 4 3 97" xfId="51806" xr:uid="{00000000-0005-0000-0000-000028350000}"/>
    <cellStyle name="Input 2 2 4 3 98" xfId="51961" xr:uid="{00000000-0005-0000-0000-000029350000}"/>
    <cellStyle name="Input 2 2 4 3 99" xfId="52116" xr:uid="{00000000-0005-0000-0000-00002A350000}"/>
    <cellStyle name="Input 2 2 4 30" xfId="4859" xr:uid="{00000000-0005-0000-0000-00002B350000}"/>
    <cellStyle name="Input 2 2 4 30 2" xfId="9111" xr:uid="{00000000-0005-0000-0000-00002C350000}"/>
    <cellStyle name="Input 2 2 4 30 3" xfId="13360" xr:uid="{00000000-0005-0000-0000-00002D350000}"/>
    <cellStyle name="Input 2 2 4 30 4" xfId="17609" xr:uid="{00000000-0005-0000-0000-00002E350000}"/>
    <cellStyle name="Input 2 2 4 30 5" xfId="26509" xr:uid="{00000000-0005-0000-0000-00002F350000}"/>
    <cellStyle name="Input 2 2 4 30 6" xfId="57131" xr:uid="{00000000-0005-0000-0000-000030350000}"/>
    <cellStyle name="Input 2 2 4 31" xfId="5051" xr:uid="{00000000-0005-0000-0000-000031350000}"/>
    <cellStyle name="Input 2 2 4 31 2" xfId="9303" xr:uid="{00000000-0005-0000-0000-000032350000}"/>
    <cellStyle name="Input 2 2 4 31 3" xfId="13552" xr:uid="{00000000-0005-0000-0000-000033350000}"/>
    <cellStyle name="Input 2 2 4 31 4" xfId="17801" xr:uid="{00000000-0005-0000-0000-000034350000}"/>
    <cellStyle name="Input 2 2 4 31 5" xfId="27245" xr:uid="{00000000-0005-0000-0000-000035350000}"/>
    <cellStyle name="Input 2 2 4 31 6" xfId="55763" xr:uid="{00000000-0005-0000-0000-000036350000}"/>
    <cellStyle name="Input 2 2 4 32" xfId="5273" xr:uid="{00000000-0005-0000-0000-000037350000}"/>
    <cellStyle name="Input 2 2 4 32 2" xfId="9525" xr:uid="{00000000-0005-0000-0000-000038350000}"/>
    <cellStyle name="Input 2 2 4 32 3" xfId="13774" xr:uid="{00000000-0005-0000-0000-000039350000}"/>
    <cellStyle name="Input 2 2 4 32 4" xfId="18023" xr:uid="{00000000-0005-0000-0000-00003A350000}"/>
    <cellStyle name="Input 2 2 4 32 5" xfId="27588" xr:uid="{00000000-0005-0000-0000-00003B350000}"/>
    <cellStyle name="Input 2 2 4 32 6" xfId="57248" xr:uid="{00000000-0005-0000-0000-00003C350000}"/>
    <cellStyle name="Input 2 2 4 33" xfId="5424" xr:uid="{00000000-0005-0000-0000-00003D350000}"/>
    <cellStyle name="Input 2 2 4 33 2" xfId="9676" xr:uid="{00000000-0005-0000-0000-00003E350000}"/>
    <cellStyle name="Input 2 2 4 33 3" xfId="13925" xr:uid="{00000000-0005-0000-0000-00003F350000}"/>
    <cellStyle name="Input 2 2 4 33 4" xfId="18174" xr:uid="{00000000-0005-0000-0000-000040350000}"/>
    <cellStyle name="Input 2 2 4 33 5" xfId="27929" xr:uid="{00000000-0005-0000-0000-000041350000}"/>
    <cellStyle name="Input 2 2 4 33 6" xfId="57397" xr:uid="{00000000-0005-0000-0000-000042350000}"/>
    <cellStyle name="Input 2 2 4 34" xfId="5579" xr:uid="{00000000-0005-0000-0000-000043350000}"/>
    <cellStyle name="Input 2 2 4 34 2" xfId="9831" xr:uid="{00000000-0005-0000-0000-000044350000}"/>
    <cellStyle name="Input 2 2 4 34 3" xfId="14080" xr:uid="{00000000-0005-0000-0000-000045350000}"/>
    <cellStyle name="Input 2 2 4 34 4" xfId="18329" xr:uid="{00000000-0005-0000-0000-000046350000}"/>
    <cellStyle name="Input 2 2 4 34 5" xfId="28270" xr:uid="{00000000-0005-0000-0000-000047350000}"/>
    <cellStyle name="Input 2 2 4 34 6" xfId="57547" xr:uid="{00000000-0005-0000-0000-000048350000}"/>
    <cellStyle name="Input 2 2 4 35" xfId="1479" xr:uid="{00000000-0005-0000-0000-000049350000}"/>
    <cellStyle name="Input 2 2 4 35 2" xfId="28611" xr:uid="{00000000-0005-0000-0000-00004A350000}"/>
    <cellStyle name="Input 2 2 4 36" xfId="5731" xr:uid="{00000000-0005-0000-0000-00004B350000}"/>
    <cellStyle name="Input 2 2 4 36 2" xfId="28952" xr:uid="{00000000-0005-0000-0000-00004C350000}"/>
    <cellStyle name="Input 2 2 4 37" xfId="9980" xr:uid="{00000000-0005-0000-0000-00004D350000}"/>
    <cellStyle name="Input 2 2 4 37 2" xfId="29583" xr:uid="{00000000-0005-0000-0000-00004E350000}"/>
    <cellStyle name="Input 2 2 4 38" xfId="14230" xr:uid="{00000000-0005-0000-0000-00004F350000}"/>
    <cellStyle name="Input 2 2 4 38 2" xfId="31199" xr:uid="{00000000-0005-0000-0000-000050350000}"/>
    <cellStyle name="Input 2 2 4 39" xfId="18486" xr:uid="{00000000-0005-0000-0000-000051350000}"/>
    <cellStyle name="Input 2 2 4 39 2" xfId="31450" xr:uid="{00000000-0005-0000-0000-000052350000}"/>
    <cellStyle name="Input 2 2 4 4" xfId="1728" xr:uid="{00000000-0005-0000-0000-000053350000}"/>
    <cellStyle name="Input 2 2 4 4 10" xfId="22332" xr:uid="{00000000-0005-0000-0000-000054350000}"/>
    <cellStyle name="Input 2 2 4 4 11" xfId="22678" xr:uid="{00000000-0005-0000-0000-000055350000}"/>
    <cellStyle name="Input 2 2 4 4 12" xfId="23024" xr:uid="{00000000-0005-0000-0000-000056350000}"/>
    <cellStyle name="Input 2 2 4 4 13" xfId="23371" xr:uid="{00000000-0005-0000-0000-000057350000}"/>
    <cellStyle name="Input 2 2 4 4 14" xfId="23646" xr:uid="{00000000-0005-0000-0000-000058350000}"/>
    <cellStyle name="Input 2 2 4 4 15" xfId="23992" xr:uid="{00000000-0005-0000-0000-000059350000}"/>
    <cellStyle name="Input 2 2 4 4 16" xfId="24342" xr:uid="{00000000-0005-0000-0000-00005A350000}"/>
    <cellStyle name="Input 2 2 4 4 17" xfId="24688" xr:uid="{00000000-0005-0000-0000-00005B350000}"/>
    <cellStyle name="Input 2 2 4 4 18" xfId="24963" xr:uid="{00000000-0005-0000-0000-00005C350000}"/>
    <cellStyle name="Input 2 2 4 4 19" xfId="25365" xr:uid="{00000000-0005-0000-0000-00005D350000}"/>
    <cellStyle name="Input 2 2 4 4 2" xfId="5980" xr:uid="{00000000-0005-0000-0000-00005E350000}"/>
    <cellStyle name="Input 2 2 4 4 2 2" xfId="19369" xr:uid="{00000000-0005-0000-0000-00005F350000}"/>
    <cellStyle name="Input 2 2 4 4 20" xfId="25649" xr:uid="{00000000-0005-0000-0000-000060350000}"/>
    <cellStyle name="Input 2 2 4 4 21" xfId="25995" xr:uid="{00000000-0005-0000-0000-000061350000}"/>
    <cellStyle name="Input 2 2 4 4 22" xfId="26341" xr:uid="{00000000-0005-0000-0000-000062350000}"/>
    <cellStyle name="Input 2 2 4 4 23" xfId="26686" xr:uid="{00000000-0005-0000-0000-000063350000}"/>
    <cellStyle name="Input 2 2 4 4 24" xfId="26886" xr:uid="{00000000-0005-0000-0000-000064350000}"/>
    <cellStyle name="Input 2 2 4 4 25" xfId="27142" xr:uid="{00000000-0005-0000-0000-000065350000}"/>
    <cellStyle name="Input 2 2 4 4 26" xfId="27394" xr:uid="{00000000-0005-0000-0000-000066350000}"/>
    <cellStyle name="Input 2 2 4 4 27" xfId="27737" xr:uid="{00000000-0005-0000-0000-000067350000}"/>
    <cellStyle name="Input 2 2 4 4 28" xfId="28078" xr:uid="{00000000-0005-0000-0000-000068350000}"/>
    <cellStyle name="Input 2 2 4 4 29" xfId="28419" xr:uid="{00000000-0005-0000-0000-000069350000}"/>
    <cellStyle name="Input 2 2 4 4 3" xfId="10229" xr:uid="{00000000-0005-0000-0000-00006A350000}"/>
    <cellStyle name="Input 2 2 4 4 3 2" xfId="18895" xr:uid="{00000000-0005-0000-0000-00006B350000}"/>
    <cellStyle name="Input 2 2 4 4 30" xfId="28760" xr:uid="{00000000-0005-0000-0000-00006C350000}"/>
    <cellStyle name="Input 2 2 4 4 31" xfId="29101" xr:uid="{00000000-0005-0000-0000-00006D350000}"/>
    <cellStyle name="Input 2 2 4 4 32" xfId="29366" xr:uid="{00000000-0005-0000-0000-00006E350000}"/>
    <cellStyle name="Input 2 2 4 4 33" xfId="31071" xr:uid="{00000000-0005-0000-0000-00006F350000}"/>
    <cellStyle name="Input 2 2 4 4 34" xfId="31599" xr:uid="{00000000-0005-0000-0000-000070350000}"/>
    <cellStyle name="Input 2 2 4 4 35" xfId="31939" xr:uid="{00000000-0005-0000-0000-000071350000}"/>
    <cellStyle name="Input 2 2 4 4 36" xfId="32161" xr:uid="{00000000-0005-0000-0000-000072350000}"/>
    <cellStyle name="Input 2 2 4 4 37" xfId="32502" xr:uid="{00000000-0005-0000-0000-000073350000}"/>
    <cellStyle name="Input 2 2 4 4 38" xfId="32843" xr:uid="{00000000-0005-0000-0000-000074350000}"/>
    <cellStyle name="Input 2 2 4 4 39" xfId="33221" xr:uid="{00000000-0005-0000-0000-000075350000}"/>
    <cellStyle name="Input 2 2 4 4 4" xfId="14479" xr:uid="{00000000-0005-0000-0000-000076350000}"/>
    <cellStyle name="Input 2 2 4 4 4 2" xfId="20157" xr:uid="{00000000-0005-0000-0000-000077350000}"/>
    <cellStyle name="Input 2 2 4 4 40" xfId="33753" xr:uid="{00000000-0005-0000-0000-000078350000}"/>
    <cellStyle name="Input 2 2 4 4 41" xfId="34261" xr:uid="{00000000-0005-0000-0000-000079350000}"/>
    <cellStyle name="Input 2 2 4 4 42" xfId="34546" xr:uid="{00000000-0005-0000-0000-00007A350000}"/>
    <cellStyle name="Input 2 2 4 4 43" xfId="34892" xr:uid="{00000000-0005-0000-0000-00007B350000}"/>
    <cellStyle name="Input 2 2 4 4 44" xfId="35238" xr:uid="{00000000-0005-0000-0000-00007C350000}"/>
    <cellStyle name="Input 2 2 4 4 45" xfId="35585" xr:uid="{00000000-0005-0000-0000-00007D350000}"/>
    <cellStyle name="Input 2 2 4 4 46" xfId="35932" xr:uid="{00000000-0005-0000-0000-00007E350000}"/>
    <cellStyle name="Input 2 2 4 4 47" xfId="36278" xr:uid="{00000000-0005-0000-0000-00007F350000}"/>
    <cellStyle name="Input 2 2 4 4 48" xfId="36624" xr:uid="{00000000-0005-0000-0000-000080350000}"/>
    <cellStyle name="Input 2 2 4 4 49" xfId="36970" xr:uid="{00000000-0005-0000-0000-000081350000}"/>
    <cellStyle name="Input 2 2 4 4 5" xfId="18589" xr:uid="{00000000-0005-0000-0000-000082350000}"/>
    <cellStyle name="Input 2 2 4 4 5 2" xfId="20503" xr:uid="{00000000-0005-0000-0000-000083350000}"/>
    <cellStyle name="Input 2 2 4 4 50" xfId="37316" xr:uid="{00000000-0005-0000-0000-000084350000}"/>
    <cellStyle name="Input 2 2 4 4 51" xfId="37662" xr:uid="{00000000-0005-0000-0000-000085350000}"/>
    <cellStyle name="Input 2 2 4 4 52" xfId="37937" xr:uid="{00000000-0005-0000-0000-000086350000}"/>
    <cellStyle name="Input 2 2 4 4 53" xfId="38284" xr:uid="{00000000-0005-0000-0000-000087350000}"/>
    <cellStyle name="Input 2 2 4 4 54" xfId="38630" xr:uid="{00000000-0005-0000-0000-000088350000}"/>
    <cellStyle name="Input 2 2 4 4 55" xfId="38976" xr:uid="{00000000-0005-0000-0000-000089350000}"/>
    <cellStyle name="Input 2 2 4 4 56" xfId="39322" xr:uid="{00000000-0005-0000-0000-00008A350000}"/>
    <cellStyle name="Input 2 2 4 4 57" xfId="39720" xr:uid="{00000000-0005-0000-0000-00008B350000}"/>
    <cellStyle name="Input 2 2 4 4 58" xfId="39899" xr:uid="{00000000-0005-0000-0000-00008C350000}"/>
    <cellStyle name="Input 2 2 4 4 59" xfId="40150" xr:uid="{00000000-0005-0000-0000-00008D350000}"/>
    <cellStyle name="Input 2 2 4 4 6" xfId="18850" xr:uid="{00000000-0005-0000-0000-00008E350000}"/>
    <cellStyle name="Input 2 2 4 4 60" xfId="40491" xr:uid="{00000000-0005-0000-0000-00008F350000}"/>
    <cellStyle name="Input 2 2 4 4 61" xfId="40812" xr:uid="{00000000-0005-0000-0000-000090350000}"/>
    <cellStyle name="Input 2 2 4 4 62" xfId="40745" xr:uid="{00000000-0005-0000-0000-000091350000}"/>
    <cellStyle name="Input 2 2 4 4 63" xfId="41370" xr:uid="{00000000-0005-0000-0000-000092350000}"/>
    <cellStyle name="Input 2 2 4 4 64" xfId="42058" xr:uid="{00000000-0005-0000-0000-000093350000}"/>
    <cellStyle name="Input 2 2 4 4 65" xfId="42404" xr:uid="{00000000-0005-0000-0000-000094350000}"/>
    <cellStyle name="Input 2 2 4 4 66" xfId="42189" xr:uid="{00000000-0005-0000-0000-000095350000}"/>
    <cellStyle name="Input 2 2 4 4 67" xfId="42985" xr:uid="{00000000-0005-0000-0000-000096350000}"/>
    <cellStyle name="Input 2 2 4 4 68" xfId="43326" xr:uid="{00000000-0005-0000-0000-000097350000}"/>
    <cellStyle name="Input 2 2 4 4 69" xfId="43667" xr:uid="{00000000-0005-0000-0000-000098350000}"/>
    <cellStyle name="Input 2 2 4 4 7" xfId="21196" xr:uid="{00000000-0005-0000-0000-000099350000}"/>
    <cellStyle name="Input 2 2 4 4 70" xfId="44198" xr:uid="{00000000-0005-0000-0000-00009A350000}"/>
    <cellStyle name="Input 2 2 4 4 71" xfId="43799" xr:uid="{00000000-0005-0000-0000-00009B350000}"/>
    <cellStyle name="Input 2 2 4 4 72" xfId="44866" xr:uid="{00000000-0005-0000-0000-00009C350000}"/>
    <cellStyle name="Input 2 2 4 4 73" xfId="45257" xr:uid="{00000000-0005-0000-0000-00009D350000}"/>
    <cellStyle name="Input 2 2 4 4 74" xfId="45885" xr:uid="{00000000-0005-0000-0000-00009E350000}"/>
    <cellStyle name="Input 2 2 4 4 75" xfId="46245" xr:uid="{00000000-0005-0000-0000-00009F350000}"/>
    <cellStyle name="Input 2 2 4 4 76" xfId="46723" xr:uid="{00000000-0005-0000-0000-0000A0350000}"/>
    <cellStyle name="Input 2 2 4 4 77" xfId="47068" xr:uid="{00000000-0005-0000-0000-0000A1350000}"/>
    <cellStyle name="Input 2 2 4 4 78" xfId="47413" xr:uid="{00000000-0005-0000-0000-0000A2350000}"/>
    <cellStyle name="Input 2 2 4 4 79" xfId="47837" xr:uid="{00000000-0005-0000-0000-0000A3350000}"/>
    <cellStyle name="Input 2 2 4 4 8" xfId="21600" xr:uid="{00000000-0005-0000-0000-0000A4350000}"/>
    <cellStyle name="Input 2 2 4 4 80" xfId="48174" xr:uid="{00000000-0005-0000-0000-0000A5350000}"/>
    <cellStyle name="Input 2 2 4 4 81" xfId="48473" xr:uid="{00000000-0005-0000-0000-0000A6350000}"/>
    <cellStyle name="Input 2 2 4 4 82" xfId="49027" xr:uid="{00000000-0005-0000-0000-0000A7350000}"/>
    <cellStyle name="Input 2 2 4 4 83" xfId="49454" xr:uid="{00000000-0005-0000-0000-0000A8350000}"/>
    <cellStyle name="Input 2 2 4 4 84" xfId="49808" xr:uid="{00000000-0005-0000-0000-0000A9350000}"/>
    <cellStyle name="Input 2 2 4 4 85" xfId="53328" xr:uid="{00000000-0005-0000-0000-0000AA350000}"/>
    <cellStyle name="Input 2 2 4 4 9" xfId="21329" xr:uid="{00000000-0005-0000-0000-0000AB350000}"/>
    <cellStyle name="Input 2 2 4 40" xfId="31790" xr:uid="{00000000-0005-0000-0000-0000AC350000}"/>
    <cellStyle name="Input 2 2 4 41" xfId="32012" xr:uid="{00000000-0005-0000-0000-0000AD350000}"/>
    <cellStyle name="Input 2 2 4 42" xfId="32353" xr:uid="{00000000-0005-0000-0000-0000AE350000}"/>
    <cellStyle name="Input 2 2 4 43" xfId="32694" xr:uid="{00000000-0005-0000-0000-0000AF350000}"/>
    <cellStyle name="Input 2 2 4 44" xfId="33468" xr:uid="{00000000-0005-0000-0000-0000B0350000}"/>
    <cellStyle name="Input 2 2 4 45" xfId="33604" xr:uid="{00000000-0005-0000-0000-0000B1350000}"/>
    <cellStyle name="Input 2 2 4 46" xfId="33412" xr:uid="{00000000-0005-0000-0000-0000B2350000}"/>
    <cellStyle name="Input 2 2 4 47" xfId="34397" xr:uid="{00000000-0005-0000-0000-0000B3350000}"/>
    <cellStyle name="Input 2 2 4 48" xfId="34743" xr:uid="{00000000-0005-0000-0000-0000B4350000}"/>
    <cellStyle name="Input 2 2 4 49" xfId="35089" xr:uid="{00000000-0005-0000-0000-0000B5350000}"/>
    <cellStyle name="Input 2 2 4 5" xfId="1775" xr:uid="{00000000-0005-0000-0000-0000B6350000}"/>
    <cellStyle name="Input 2 2 4 5 10" xfId="22385" xr:uid="{00000000-0005-0000-0000-0000B7350000}"/>
    <cellStyle name="Input 2 2 4 5 11" xfId="22731" xr:uid="{00000000-0005-0000-0000-0000B8350000}"/>
    <cellStyle name="Input 2 2 4 5 12" xfId="23077" xr:uid="{00000000-0005-0000-0000-0000B9350000}"/>
    <cellStyle name="Input 2 2 4 5 13" xfId="23424" xr:uid="{00000000-0005-0000-0000-0000BA350000}"/>
    <cellStyle name="Input 2 2 4 5 14" xfId="23699" xr:uid="{00000000-0005-0000-0000-0000BB350000}"/>
    <cellStyle name="Input 2 2 4 5 15" xfId="24045" xr:uid="{00000000-0005-0000-0000-0000BC350000}"/>
    <cellStyle name="Input 2 2 4 5 16" xfId="24395" xr:uid="{00000000-0005-0000-0000-0000BD350000}"/>
    <cellStyle name="Input 2 2 4 5 17" xfId="24741" xr:uid="{00000000-0005-0000-0000-0000BE350000}"/>
    <cellStyle name="Input 2 2 4 5 18" xfId="25016" xr:uid="{00000000-0005-0000-0000-0000BF350000}"/>
    <cellStyle name="Input 2 2 4 5 19" xfId="25108" xr:uid="{00000000-0005-0000-0000-0000C0350000}"/>
    <cellStyle name="Input 2 2 4 5 2" xfId="6027" xr:uid="{00000000-0005-0000-0000-0000C1350000}"/>
    <cellStyle name="Input 2 2 4 5 2 2" xfId="19422" xr:uid="{00000000-0005-0000-0000-0000C2350000}"/>
    <cellStyle name="Input 2 2 4 5 20" xfId="25702" xr:uid="{00000000-0005-0000-0000-0000C3350000}"/>
    <cellStyle name="Input 2 2 4 5 21" xfId="26048" xr:uid="{00000000-0005-0000-0000-0000C4350000}"/>
    <cellStyle name="Input 2 2 4 5 22" xfId="26394" xr:uid="{00000000-0005-0000-0000-0000C5350000}"/>
    <cellStyle name="Input 2 2 4 5 23" xfId="26738" xr:uid="{00000000-0005-0000-0000-0000C6350000}"/>
    <cellStyle name="Input 2 2 4 5 24" xfId="26939" xr:uid="{00000000-0005-0000-0000-0000C7350000}"/>
    <cellStyle name="Input 2 2 4 5 25" xfId="27024" xr:uid="{00000000-0005-0000-0000-0000C8350000}"/>
    <cellStyle name="Input 2 2 4 5 26" xfId="27447" xr:uid="{00000000-0005-0000-0000-0000C9350000}"/>
    <cellStyle name="Input 2 2 4 5 27" xfId="27790" xr:uid="{00000000-0005-0000-0000-0000CA350000}"/>
    <cellStyle name="Input 2 2 4 5 28" xfId="28131" xr:uid="{00000000-0005-0000-0000-0000CB350000}"/>
    <cellStyle name="Input 2 2 4 5 29" xfId="28472" xr:uid="{00000000-0005-0000-0000-0000CC350000}"/>
    <cellStyle name="Input 2 2 4 5 3" xfId="10276" xr:uid="{00000000-0005-0000-0000-0000CD350000}"/>
    <cellStyle name="Input 2 2 4 5 3 2" xfId="19864" xr:uid="{00000000-0005-0000-0000-0000CE350000}"/>
    <cellStyle name="Input 2 2 4 5 30" xfId="28813" xr:uid="{00000000-0005-0000-0000-0000CF350000}"/>
    <cellStyle name="Input 2 2 4 5 31" xfId="29154" xr:uid="{00000000-0005-0000-0000-0000D0350000}"/>
    <cellStyle name="Input 2 2 4 5 32" xfId="29645" xr:uid="{00000000-0005-0000-0000-0000D1350000}"/>
    <cellStyle name="Input 2 2 4 5 33" xfId="31357" xr:uid="{00000000-0005-0000-0000-0000D2350000}"/>
    <cellStyle name="Input 2 2 4 5 34" xfId="31652" xr:uid="{00000000-0005-0000-0000-0000D3350000}"/>
    <cellStyle name="Input 2 2 4 5 35" xfId="31992" xr:uid="{00000000-0005-0000-0000-0000D4350000}"/>
    <cellStyle name="Input 2 2 4 5 36" xfId="32214" xr:uid="{00000000-0005-0000-0000-0000D5350000}"/>
    <cellStyle name="Input 2 2 4 5 37" xfId="32555" xr:uid="{00000000-0005-0000-0000-0000D6350000}"/>
    <cellStyle name="Input 2 2 4 5 38" xfId="32896" xr:uid="{00000000-0005-0000-0000-0000D7350000}"/>
    <cellStyle name="Input 2 2 4 5 39" xfId="33121" xr:uid="{00000000-0005-0000-0000-0000D8350000}"/>
    <cellStyle name="Input 2 2 4 5 4" xfId="14526" xr:uid="{00000000-0005-0000-0000-0000D9350000}"/>
    <cellStyle name="Input 2 2 4 5 4 2" xfId="20210" xr:uid="{00000000-0005-0000-0000-0000DA350000}"/>
    <cellStyle name="Input 2 2 4 5 40" xfId="33806" xr:uid="{00000000-0005-0000-0000-0000DB350000}"/>
    <cellStyle name="Input 2 2 4 5 41" xfId="34126" xr:uid="{00000000-0005-0000-0000-0000DC350000}"/>
    <cellStyle name="Input 2 2 4 5 42" xfId="34599" xr:uid="{00000000-0005-0000-0000-0000DD350000}"/>
    <cellStyle name="Input 2 2 4 5 43" xfId="34945" xr:uid="{00000000-0005-0000-0000-0000DE350000}"/>
    <cellStyle name="Input 2 2 4 5 44" xfId="35291" xr:uid="{00000000-0005-0000-0000-0000DF350000}"/>
    <cellStyle name="Input 2 2 4 5 45" xfId="35638" xr:uid="{00000000-0005-0000-0000-0000E0350000}"/>
    <cellStyle name="Input 2 2 4 5 46" xfId="35985" xr:uid="{00000000-0005-0000-0000-0000E1350000}"/>
    <cellStyle name="Input 2 2 4 5 47" xfId="36331" xr:uid="{00000000-0005-0000-0000-0000E2350000}"/>
    <cellStyle name="Input 2 2 4 5 48" xfId="36677" xr:uid="{00000000-0005-0000-0000-0000E3350000}"/>
    <cellStyle name="Input 2 2 4 5 49" xfId="37023" xr:uid="{00000000-0005-0000-0000-0000E4350000}"/>
    <cellStyle name="Input 2 2 4 5 5" xfId="20556" xr:uid="{00000000-0005-0000-0000-0000E5350000}"/>
    <cellStyle name="Input 2 2 4 5 50" xfId="37369" xr:uid="{00000000-0005-0000-0000-0000E6350000}"/>
    <cellStyle name="Input 2 2 4 5 51" xfId="37715" xr:uid="{00000000-0005-0000-0000-0000E7350000}"/>
    <cellStyle name="Input 2 2 4 5 52" xfId="37990" xr:uid="{00000000-0005-0000-0000-0000E8350000}"/>
    <cellStyle name="Input 2 2 4 5 53" xfId="38337" xr:uid="{00000000-0005-0000-0000-0000E9350000}"/>
    <cellStyle name="Input 2 2 4 5 54" xfId="38683" xr:uid="{00000000-0005-0000-0000-0000EA350000}"/>
    <cellStyle name="Input 2 2 4 5 55" xfId="39029" xr:uid="{00000000-0005-0000-0000-0000EB350000}"/>
    <cellStyle name="Input 2 2 4 5 56" xfId="39375" xr:uid="{00000000-0005-0000-0000-0000EC350000}"/>
    <cellStyle name="Input 2 2 4 5 57" xfId="39469" xr:uid="{00000000-0005-0000-0000-0000ED350000}"/>
    <cellStyle name="Input 2 2 4 5 58" xfId="39794" xr:uid="{00000000-0005-0000-0000-0000EE350000}"/>
    <cellStyle name="Input 2 2 4 5 59" xfId="40203" xr:uid="{00000000-0005-0000-0000-0000EF350000}"/>
    <cellStyle name="Input 2 2 4 5 6" xfId="20929" xr:uid="{00000000-0005-0000-0000-0000F0350000}"/>
    <cellStyle name="Input 2 2 4 5 60" xfId="40544" xr:uid="{00000000-0005-0000-0000-0000F1350000}"/>
    <cellStyle name="Input 2 2 4 5 61" xfId="41120" xr:uid="{00000000-0005-0000-0000-0000F2350000}"/>
    <cellStyle name="Input 2 2 4 5 62" xfId="41363" xr:uid="{00000000-0005-0000-0000-0000F3350000}"/>
    <cellStyle name="Input 2 2 4 5 63" xfId="41765" xr:uid="{00000000-0005-0000-0000-0000F4350000}"/>
    <cellStyle name="Input 2 2 4 5 64" xfId="42111" xr:uid="{00000000-0005-0000-0000-0000F5350000}"/>
    <cellStyle name="Input 2 2 4 5 65" xfId="42457" xr:uid="{00000000-0005-0000-0000-0000F6350000}"/>
    <cellStyle name="Input 2 2 4 5 66" xfId="41566" xr:uid="{00000000-0005-0000-0000-0000F7350000}"/>
    <cellStyle name="Input 2 2 4 5 67" xfId="43038" xr:uid="{00000000-0005-0000-0000-0000F8350000}"/>
    <cellStyle name="Input 2 2 4 5 68" xfId="43379" xr:uid="{00000000-0005-0000-0000-0000F9350000}"/>
    <cellStyle name="Input 2 2 4 5 69" xfId="43720" xr:uid="{00000000-0005-0000-0000-0000FA350000}"/>
    <cellStyle name="Input 2 2 4 5 7" xfId="21249" xr:uid="{00000000-0005-0000-0000-0000FB350000}"/>
    <cellStyle name="Input 2 2 4 5 70" xfId="44251" xr:uid="{00000000-0005-0000-0000-0000FC350000}"/>
    <cellStyle name="Input 2 2 4 5 71" xfId="44576" xr:uid="{00000000-0005-0000-0000-0000FD350000}"/>
    <cellStyle name="Input 2 2 4 5 72" xfId="44919" xr:uid="{00000000-0005-0000-0000-0000FE350000}"/>
    <cellStyle name="Input 2 2 4 5 73" xfId="45340" xr:uid="{00000000-0005-0000-0000-0000FF350000}"/>
    <cellStyle name="Input 2 2 4 5 74" xfId="45954" xr:uid="{00000000-0005-0000-0000-000000360000}"/>
    <cellStyle name="Input 2 2 4 5 75" xfId="46298" xr:uid="{00000000-0005-0000-0000-000001360000}"/>
    <cellStyle name="Input 2 2 4 5 76" xfId="46776" xr:uid="{00000000-0005-0000-0000-000002360000}"/>
    <cellStyle name="Input 2 2 4 5 77" xfId="47121" xr:uid="{00000000-0005-0000-0000-000003360000}"/>
    <cellStyle name="Input 2 2 4 5 78" xfId="47466" xr:uid="{00000000-0005-0000-0000-000004360000}"/>
    <cellStyle name="Input 2 2 4 5 79" xfId="47890" xr:uid="{00000000-0005-0000-0000-000005360000}"/>
    <cellStyle name="Input 2 2 4 5 8" xfId="21342" xr:uid="{00000000-0005-0000-0000-000006360000}"/>
    <cellStyle name="Input 2 2 4 5 80" xfId="48227" xr:uid="{00000000-0005-0000-0000-000007360000}"/>
    <cellStyle name="Input 2 2 4 5 81" xfId="48757" xr:uid="{00000000-0005-0000-0000-000008360000}"/>
    <cellStyle name="Input 2 2 4 5 82" xfId="49080" xr:uid="{00000000-0005-0000-0000-000009360000}"/>
    <cellStyle name="Input 2 2 4 5 83" xfId="49624" xr:uid="{00000000-0005-0000-0000-00000A360000}"/>
    <cellStyle name="Input 2 2 4 5 84" xfId="49710" xr:uid="{00000000-0005-0000-0000-00000B360000}"/>
    <cellStyle name="Input 2 2 4 5 85" xfId="19067" xr:uid="{00000000-0005-0000-0000-00000C360000}"/>
    <cellStyle name="Input 2 2 4 5 86" xfId="53483" xr:uid="{00000000-0005-0000-0000-00000D360000}"/>
    <cellStyle name="Input 2 2 4 5 9" xfId="22039" xr:uid="{00000000-0005-0000-0000-00000E360000}"/>
    <cellStyle name="Input 2 2 4 50" xfId="35436" xr:uid="{00000000-0005-0000-0000-00000F360000}"/>
    <cellStyle name="Input 2 2 4 51" xfId="35783" xr:uid="{00000000-0005-0000-0000-000010360000}"/>
    <cellStyle name="Input 2 2 4 52" xfId="36129" xr:uid="{00000000-0005-0000-0000-000011360000}"/>
    <cellStyle name="Input 2 2 4 53" xfId="36475" xr:uid="{00000000-0005-0000-0000-000012360000}"/>
    <cellStyle name="Input 2 2 4 54" xfId="36821" xr:uid="{00000000-0005-0000-0000-000013360000}"/>
    <cellStyle name="Input 2 2 4 55" xfId="37167" xr:uid="{00000000-0005-0000-0000-000014360000}"/>
    <cellStyle name="Input 2 2 4 56" xfId="37513" xr:uid="{00000000-0005-0000-0000-000015360000}"/>
    <cellStyle name="Input 2 2 4 57" xfId="37788" xr:uid="{00000000-0005-0000-0000-000016360000}"/>
    <cellStyle name="Input 2 2 4 58" xfId="38135" xr:uid="{00000000-0005-0000-0000-000017360000}"/>
    <cellStyle name="Input 2 2 4 59" xfId="38481" xr:uid="{00000000-0005-0000-0000-000018360000}"/>
    <cellStyle name="Input 2 2 4 6" xfId="1823" xr:uid="{00000000-0005-0000-0000-000019360000}"/>
    <cellStyle name="Input 2 2 4 6 2" xfId="6075" xr:uid="{00000000-0005-0000-0000-00001A360000}"/>
    <cellStyle name="Input 2 2 4 6 3" xfId="10324" xr:uid="{00000000-0005-0000-0000-00001B360000}"/>
    <cellStyle name="Input 2 2 4 6 4" xfId="14574" xr:uid="{00000000-0005-0000-0000-00001C360000}"/>
    <cellStyle name="Input 2 2 4 6 5" xfId="19010" xr:uid="{00000000-0005-0000-0000-00001D360000}"/>
    <cellStyle name="Input 2 2 4 6 6" xfId="53632" xr:uid="{00000000-0005-0000-0000-00001E360000}"/>
    <cellStyle name="Input 2 2 4 60" xfId="38827" xr:uid="{00000000-0005-0000-0000-00001F360000}"/>
    <cellStyle name="Input 2 2 4 61" xfId="39173" xr:uid="{00000000-0005-0000-0000-000020360000}"/>
    <cellStyle name="Input 2 2 4 62" xfId="34304" xr:uid="{00000000-0005-0000-0000-000021360000}"/>
    <cellStyle name="Input 2 2 4 63" xfId="39562" xr:uid="{00000000-0005-0000-0000-000022360000}"/>
    <cellStyle name="Input 2 2 4 64" xfId="40001" xr:uid="{00000000-0005-0000-0000-000023360000}"/>
    <cellStyle name="Input 2 2 4 65" xfId="40342" xr:uid="{00000000-0005-0000-0000-000024360000}"/>
    <cellStyle name="Input 2 2 4 66" xfId="41055" xr:uid="{00000000-0005-0000-0000-000025360000}"/>
    <cellStyle name="Input 2 2 4 67" xfId="41301" xr:uid="{00000000-0005-0000-0000-000026360000}"/>
    <cellStyle name="Input 2 2 4 68" xfId="41289" xr:uid="{00000000-0005-0000-0000-000027360000}"/>
    <cellStyle name="Input 2 2 4 69" xfId="41909" xr:uid="{00000000-0005-0000-0000-000028360000}"/>
    <cellStyle name="Input 2 2 4 7" xfId="1870" xr:uid="{00000000-0005-0000-0000-000029360000}"/>
    <cellStyle name="Input 2 2 4 7 2" xfId="6122" xr:uid="{00000000-0005-0000-0000-00002A360000}"/>
    <cellStyle name="Input 2 2 4 7 3" xfId="10371" xr:uid="{00000000-0005-0000-0000-00002B360000}"/>
    <cellStyle name="Input 2 2 4 7 4" xfId="14621" xr:uid="{00000000-0005-0000-0000-00002C360000}"/>
    <cellStyle name="Input 2 2 4 7 5" xfId="19220" xr:uid="{00000000-0005-0000-0000-00002D360000}"/>
    <cellStyle name="Input 2 2 4 7 6" xfId="53196" xr:uid="{00000000-0005-0000-0000-00002E360000}"/>
    <cellStyle name="Input 2 2 4 70" xfId="42255" xr:uid="{00000000-0005-0000-0000-00002F360000}"/>
    <cellStyle name="Input 2 2 4 71" xfId="42624" xr:uid="{00000000-0005-0000-0000-000030360000}"/>
    <cellStyle name="Input 2 2 4 72" xfId="42836" xr:uid="{00000000-0005-0000-0000-000031360000}"/>
    <cellStyle name="Input 2 2 4 73" xfId="43177" xr:uid="{00000000-0005-0000-0000-000032360000}"/>
    <cellStyle name="Input 2 2 4 74" xfId="43518" xr:uid="{00000000-0005-0000-0000-000033360000}"/>
    <cellStyle name="Input 2 2 4 75" xfId="44049" xr:uid="{00000000-0005-0000-0000-000034360000}"/>
    <cellStyle name="Input 2 2 4 76" xfId="44286" xr:uid="{00000000-0005-0000-0000-000035360000}"/>
    <cellStyle name="Input 2 2 4 77" xfId="44717" xr:uid="{00000000-0005-0000-0000-000036360000}"/>
    <cellStyle name="Input 2 2 4 78" xfId="45246" xr:uid="{00000000-0005-0000-0000-000037360000}"/>
    <cellStyle name="Input 2 2 4 79" xfId="45832" xr:uid="{00000000-0005-0000-0000-000038360000}"/>
    <cellStyle name="Input 2 2 4 8" xfId="1917" xr:uid="{00000000-0005-0000-0000-000039360000}"/>
    <cellStyle name="Input 2 2 4 8 2" xfId="6169" xr:uid="{00000000-0005-0000-0000-00003A360000}"/>
    <cellStyle name="Input 2 2 4 8 3" xfId="10418" xr:uid="{00000000-0005-0000-0000-00003B360000}"/>
    <cellStyle name="Input 2 2 4 8 4" xfId="14668" xr:uid="{00000000-0005-0000-0000-00003C360000}"/>
    <cellStyle name="Input 2 2 4 8 5" xfId="19565" xr:uid="{00000000-0005-0000-0000-00003D360000}"/>
    <cellStyle name="Input 2 2 4 8 6" xfId="54010" xr:uid="{00000000-0005-0000-0000-00003E360000}"/>
    <cellStyle name="Input 2 2 4 80" xfId="46096" xr:uid="{00000000-0005-0000-0000-00003F360000}"/>
    <cellStyle name="Input 2 2 4 81" xfId="46514" xr:uid="{00000000-0005-0000-0000-000040360000}"/>
    <cellStyle name="Input 2 2 4 82" xfId="46919" xr:uid="{00000000-0005-0000-0000-000041360000}"/>
    <cellStyle name="Input 2 2 4 83" xfId="47264" xr:uid="{00000000-0005-0000-0000-000042360000}"/>
    <cellStyle name="Input 2 2 4 84" xfId="47651" xr:uid="{00000000-0005-0000-0000-000043360000}"/>
    <cellStyle name="Input 2 2 4 85" xfId="48025" xr:uid="{00000000-0005-0000-0000-000044360000}"/>
    <cellStyle name="Input 2 2 4 86" xfId="48424" xr:uid="{00000000-0005-0000-0000-000045360000}"/>
    <cellStyle name="Input 2 2 4 87" xfId="48878" xr:uid="{00000000-0005-0000-0000-000046360000}"/>
    <cellStyle name="Input 2 2 4 88" xfId="49397" xr:uid="{00000000-0005-0000-0000-000047360000}"/>
    <cellStyle name="Input 2 2 4 89" xfId="48520" xr:uid="{00000000-0005-0000-0000-000048360000}"/>
    <cellStyle name="Input 2 2 4 9" xfId="1587" xr:uid="{00000000-0005-0000-0000-000049360000}"/>
    <cellStyle name="Input 2 2 4 9 2" xfId="5839" xr:uid="{00000000-0005-0000-0000-00004A360000}"/>
    <cellStyle name="Input 2 2 4 9 3" xfId="10088" xr:uid="{00000000-0005-0000-0000-00004B360000}"/>
    <cellStyle name="Input 2 2 4 9 4" xfId="14338" xr:uid="{00000000-0005-0000-0000-00004C360000}"/>
    <cellStyle name="Input 2 2 4 9 5" xfId="20008" xr:uid="{00000000-0005-0000-0000-00004D360000}"/>
    <cellStyle name="Input 2 2 4 9 6" xfId="54159" xr:uid="{00000000-0005-0000-0000-00004E360000}"/>
    <cellStyle name="Input 2 2 4 90" xfId="49887" xr:uid="{00000000-0005-0000-0000-00004F360000}"/>
    <cellStyle name="Input 2 2 4 91" xfId="50037" xr:uid="{00000000-0005-0000-0000-000050360000}"/>
    <cellStyle name="Input 2 2 4 92" xfId="50186" xr:uid="{00000000-0005-0000-0000-000051360000}"/>
    <cellStyle name="Input 2 2 4 93" xfId="50336" xr:uid="{00000000-0005-0000-0000-000052360000}"/>
    <cellStyle name="Input 2 2 4 94" xfId="50485" xr:uid="{00000000-0005-0000-0000-000053360000}"/>
    <cellStyle name="Input 2 2 4 95" xfId="50634" xr:uid="{00000000-0005-0000-0000-000054360000}"/>
    <cellStyle name="Input 2 2 4 96" xfId="50784" xr:uid="{00000000-0005-0000-0000-000055360000}"/>
    <cellStyle name="Input 2 2 4 97" xfId="50933" xr:uid="{00000000-0005-0000-0000-000056360000}"/>
    <cellStyle name="Input 2 2 4 98" xfId="51098" xr:uid="{00000000-0005-0000-0000-000057360000}"/>
    <cellStyle name="Input 2 2 4 99" xfId="51254" xr:uid="{00000000-0005-0000-0000-000058360000}"/>
    <cellStyle name="Input 2 2 40" xfId="522" xr:uid="{00000000-0005-0000-0000-000059360000}"/>
    <cellStyle name="Input 2 2 40 2" xfId="523" xr:uid="{00000000-0005-0000-0000-00005A360000}"/>
    <cellStyle name="Input 2 2 40 2 2" xfId="30383" xr:uid="{00000000-0005-0000-0000-00005B360000}"/>
    <cellStyle name="Input 2 2 40 3" xfId="29872" xr:uid="{00000000-0005-0000-0000-00005C360000}"/>
    <cellStyle name="Input 2 2 40 4" xfId="27178" xr:uid="{00000000-0005-0000-0000-00005D360000}"/>
    <cellStyle name="Input 2 2 41" xfId="524" xr:uid="{00000000-0005-0000-0000-00005E360000}"/>
    <cellStyle name="Input 2 2 41 2" xfId="525" xr:uid="{00000000-0005-0000-0000-00005F360000}"/>
    <cellStyle name="Input 2 2 41 2 2" xfId="30388" xr:uid="{00000000-0005-0000-0000-000060360000}"/>
    <cellStyle name="Input 2 2 41 3" xfId="29877" xr:uid="{00000000-0005-0000-0000-000061360000}"/>
    <cellStyle name="Input 2 2 41 4" xfId="27520" xr:uid="{00000000-0005-0000-0000-000062360000}"/>
    <cellStyle name="Input 2 2 42" xfId="526" xr:uid="{00000000-0005-0000-0000-000063360000}"/>
    <cellStyle name="Input 2 2 42 2" xfId="527" xr:uid="{00000000-0005-0000-0000-000064360000}"/>
    <cellStyle name="Input 2 2 42 2 2" xfId="30393" xr:uid="{00000000-0005-0000-0000-000065360000}"/>
    <cellStyle name="Input 2 2 42 3" xfId="29882" xr:uid="{00000000-0005-0000-0000-000066360000}"/>
    <cellStyle name="Input 2 2 42 4" xfId="27862" xr:uid="{00000000-0005-0000-0000-000067360000}"/>
    <cellStyle name="Input 2 2 43" xfId="528" xr:uid="{00000000-0005-0000-0000-000068360000}"/>
    <cellStyle name="Input 2 2 43 2" xfId="529" xr:uid="{00000000-0005-0000-0000-000069360000}"/>
    <cellStyle name="Input 2 2 43 2 2" xfId="30398" xr:uid="{00000000-0005-0000-0000-00006A360000}"/>
    <cellStyle name="Input 2 2 43 3" xfId="29887" xr:uid="{00000000-0005-0000-0000-00006B360000}"/>
    <cellStyle name="Input 2 2 43 4" xfId="28203" xr:uid="{00000000-0005-0000-0000-00006C360000}"/>
    <cellStyle name="Input 2 2 44" xfId="530" xr:uid="{00000000-0005-0000-0000-00006D360000}"/>
    <cellStyle name="Input 2 2 44 2" xfId="531" xr:uid="{00000000-0005-0000-0000-00006E360000}"/>
    <cellStyle name="Input 2 2 44 2 2" xfId="30403" xr:uid="{00000000-0005-0000-0000-00006F360000}"/>
    <cellStyle name="Input 2 2 44 3" xfId="29892" xr:uid="{00000000-0005-0000-0000-000070360000}"/>
    <cellStyle name="Input 2 2 44 4" xfId="28544" xr:uid="{00000000-0005-0000-0000-000071360000}"/>
    <cellStyle name="Input 2 2 45" xfId="532" xr:uid="{00000000-0005-0000-0000-000072360000}"/>
    <cellStyle name="Input 2 2 45 2" xfId="533" xr:uid="{00000000-0005-0000-0000-000073360000}"/>
    <cellStyle name="Input 2 2 45 2 2" xfId="30408" xr:uid="{00000000-0005-0000-0000-000074360000}"/>
    <cellStyle name="Input 2 2 45 3" xfId="29896" xr:uid="{00000000-0005-0000-0000-000075360000}"/>
    <cellStyle name="Input 2 2 45 4" xfId="28885" xr:uid="{00000000-0005-0000-0000-000076360000}"/>
    <cellStyle name="Input 2 2 46" xfId="534" xr:uid="{00000000-0005-0000-0000-000077360000}"/>
    <cellStyle name="Input 2 2 46 2" xfId="535" xr:uid="{00000000-0005-0000-0000-000078360000}"/>
    <cellStyle name="Input 2 2 46 2 2" xfId="30413" xr:uid="{00000000-0005-0000-0000-000079360000}"/>
    <cellStyle name="Input 2 2 46 3" xfId="29368" xr:uid="{00000000-0005-0000-0000-00007A360000}"/>
    <cellStyle name="Input 2 2 47" xfId="536" xr:uid="{00000000-0005-0000-0000-00007B360000}"/>
    <cellStyle name="Input 2 2 47 2" xfId="537" xr:uid="{00000000-0005-0000-0000-00007C360000}"/>
    <cellStyle name="Input 2 2 47 2 2" xfId="30418" xr:uid="{00000000-0005-0000-0000-00007D360000}"/>
    <cellStyle name="Input 2 2 47 3" xfId="29902" xr:uid="{00000000-0005-0000-0000-00007E360000}"/>
    <cellStyle name="Input 2 2 48" xfId="538" xr:uid="{00000000-0005-0000-0000-00007F360000}"/>
    <cellStyle name="Input 2 2 48 2" xfId="539" xr:uid="{00000000-0005-0000-0000-000080360000}"/>
    <cellStyle name="Input 2 2 48 2 2" xfId="30423" xr:uid="{00000000-0005-0000-0000-000081360000}"/>
    <cellStyle name="Input 2 2 48 3" xfId="29907" xr:uid="{00000000-0005-0000-0000-000082360000}"/>
    <cellStyle name="Input 2 2 49" xfId="540" xr:uid="{00000000-0005-0000-0000-000083360000}"/>
    <cellStyle name="Input 2 2 49 2" xfId="541" xr:uid="{00000000-0005-0000-0000-000084360000}"/>
    <cellStyle name="Input 2 2 49 2 2" xfId="30428" xr:uid="{00000000-0005-0000-0000-000085360000}"/>
    <cellStyle name="Input 2 2 49 3" xfId="29912" xr:uid="{00000000-0005-0000-0000-000086360000}"/>
    <cellStyle name="Input 2 2 5" xfId="542" xr:uid="{00000000-0005-0000-0000-000087360000}"/>
    <cellStyle name="Input 2 2 5 10" xfId="1959" xr:uid="{00000000-0005-0000-0000-000088360000}"/>
    <cellStyle name="Input 2 2 5 10 2" xfId="6211" xr:uid="{00000000-0005-0000-0000-000089360000}"/>
    <cellStyle name="Input 2 2 5 10 3" xfId="10460" xr:uid="{00000000-0005-0000-0000-00008A360000}"/>
    <cellStyle name="Input 2 2 5 10 4" xfId="14710" xr:uid="{00000000-0005-0000-0000-00008B360000}"/>
    <cellStyle name="Input 2 2 5 10 5" xfId="20348" xr:uid="{00000000-0005-0000-0000-00008C360000}"/>
    <cellStyle name="Input 2 2 5 10 6" xfId="53244" xr:uid="{00000000-0005-0000-0000-00008D360000}"/>
    <cellStyle name="Input 2 2 5 100" xfId="51398" xr:uid="{00000000-0005-0000-0000-00008E360000}"/>
    <cellStyle name="Input 2 2 5 101" xfId="51548" xr:uid="{00000000-0005-0000-0000-00008F360000}"/>
    <cellStyle name="Input 2 2 5 102" xfId="51698" xr:uid="{00000000-0005-0000-0000-000090360000}"/>
    <cellStyle name="Input 2 2 5 103" xfId="51853" xr:uid="{00000000-0005-0000-0000-000091360000}"/>
    <cellStyle name="Input 2 2 5 104" xfId="52008" xr:uid="{00000000-0005-0000-0000-000092360000}"/>
    <cellStyle name="Input 2 2 5 105" xfId="52158" xr:uid="{00000000-0005-0000-0000-000093360000}"/>
    <cellStyle name="Input 2 2 5 106" xfId="52308" xr:uid="{00000000-0005-0000-0000-000094360000}"/>
    <cellStyle name="Input 2 2 5 107" xfId="52356" xr:uid="{00000000-0005-0000-0000-000095360000}"/>
    <cellStyle name="Input 2 2 5 108" xfId="52411" xr:uid="{00000000-0005-0000-0000-000096360000}"/>
    <cellStyle name="Input 2 2 5 109" xfId="52561" xr:uid="{00000000-0005-0000-0000-000097360000}"/>
    <cellStyle name="Input 2 2 5 11" xfId="1527" xr:uid="{00000000-0005-0000-0000-000098360000}"/>
    <cellStyle name="Input 2 2 5 11 2" xfId="5779" xr:uid="{00000000-0005-0000-0000-000099360000}"/>
    <cellStyle name="Input 2 2 5 11 3" xfId="10028" xr:uid="{00000000-0005-0000-0000-00009A360000}"/>
    <cellStyle name="Input 2 2 5 11 4" xfId="14278" xr:uid="{00000000-0005-0000-0000-00009B360000}"/>
    <cellStyle name="Input 2 2 5 11 5" xfId="20870" xr:uid="{00000000-0005-0000-0000-00009C360000}"/>
    <cellStyle name="Input 2 2 5 11 6" xfId="54375" xr:uid="{00000000-0005-0000-0000-00009D360000}"/>
    <cellStyle name="Input 2 2 5 110" xfId="52710" xr:uid="{00000000-0005-0000-0000-00009E360000}"/>
    <cellStyle name="Input 2 2 5 111" xfId="52860" xr:uid="{00000000-0005-0000-0000-00009F360000}"/>
    <cellStyle name="Input 2 2 5 112" xfId="18733" xr:uid="{00000000-0005-0000-0000-0000A0360000}"/>
    <cellStyle name="Input 2 2 5 113" xfId="53152" xr:uid="{00000000-0005-0000-0000-0000A1360000}"/>
    <cellStyle name="Input 2 2 5 12" xfId="2028" xr:uid="{00000000-0005-0000-0000-0000A2360000}"/>
    <cellStyle name="Input 2 2 5 12 2" xfId="6280" xr:uid="{00000000-0005-0000-0000-0000A3360000}"/>
    <cellStyle name="Input 2 2 5 12 3" xfId="10529" xr:uid="{00000000-0005-0000-0000-0000A4360000}"/>
    <cellStyle name="Input 2 2 5 12 4" xfId="14778" xr:uid="{00000000-0005-0000-0000-0000A5360000}"/>
    <cellStyle name="Input 2 2 5 12 5" xfId="21041" xr:uid="{00000000-0005-0000-0000-0000A6360000}"/>
    <cellStyle name="Input 2 2 5 12 6" xfId="54525" xr:uid="{00000000-0005-0000-0000-0000A7360000}"/>
    <cellStyle name="Input 2 2 5 13" xfId="2180" xr:uid="{00000000-0005-0000-0000-0000A8360000}"/>
    <cellStyle name="Input 2 2 5 13 2" xfId="6432" xr:uid="{00000000-0005-0000-0000-0000A9360000}"/>
    <cellStyle name="Input 2 2 5 13 3" xfId="10681" xr:uid="{00000000-0005-0000-0000-0000AA360000}"/>
    <cellStyle name="Input 2 2 5 13 4" xfId="14930" xr:uid="{00000000-0005-0000-0000-0000AB360000}"/>
    <cellStyle name="Input 2 2 5 13 5" xfId="20766" xr:uid="{00000000-0005-0000-0000-0000AC360000}"/>
    <cellStyle name="Input 2 2 5 13 6" xfId="54674" xr:uid="{00000000-0005-0000-0000-0000AD360000}"/>
    <cellStyle name="Input 2 2 5 14" xfId="2330" xr:uid="{00000000-0005-0000-0000-0000AE360000}"/>
    <cellStyle name="Input 2 2 5 14 2" xfId="6582" xr:uid="{00000000-0005-0000-0000-0000AF360000}"/>
    <cellStyle name="Input 2 2 5 14 3" xfId="10831" xr:uid="{00000000-0005-0000-0000-0000B0360000}"/>
    <cellStyle name="Input 2 2 5 14 4" xfId="15080" xr:uid="{00000000-0005-0000-0000-0000B1360000}"/>
    <cellStyle name="Input 2 2 5 14 5" xfId="21425" xr:uid="{00000000-0005-0000-0000-0000B2360000}"/>
    <cellStyle name="Input 2 2 5 14 6" xfId="54829" xr:uid="{00000000-0005-0000-0000-0000B3360000}"/>
    <cellStyle name="Input 2 2 5 15" xfId="2479" xr:uid="{00000000-0005-0000-0000-0000B4360000}"/>
    <cellStyle name="Input 2 2 5 15 2" xfId="6731" xr:uid="{00000000-0005-0000-0000-0000B5360000}"/>
    <cellStyle name="Input 2 2 5 15 3" xfId="10980" xr:uid="{00000000-0005-0000-0000-0000B6360000}"/>
    <cellStyle name="Input 2 2 5 15 4" xfId="15229" xr:uid="{00000000-0005-0000-0000-0000B7360000}"/>
    <cellStyle name="Input 2 2 5 15 5" xfId="22177" xr:uid="{00000000-0005-0000-0000-0000B8360000}"/>
    <cellStyle name="Input 2 2 5 15 6" xfId="54984" xr:uid="{00000000-0005-0000-0000-0000B9360000}"/>
    <cellStyle name="Input 2 2 5 16" xfId="2629" xr:uid="{00000000-0005-0000-0000-0000BA360000}"/>
    <cellStyle name="Input 2 2 5 16 2" xfId="6881" xr:uid="{00000000-0005-0000-0000-0000BB360000}"/>
    <cellStyle name="Input 2 2 5 16 3" xfId="11130" xr:uid="{00000000-0005-0000-0000-0000BC360000}"/>
    <cellStyle name="Input 2 2 5 16 4" xfId="15379" xr:uid="{00000000-0005-0000-0000-0000BD360000}"/>
    <cellStyle name="Input 2 2 5 16 5" xfId="22523" xr:uid="{00000000-0005-0000-0000-0000BE360000}"/>
    <cellStyle name="Input 2 2 5 16 6" xfId="55135" xr:uid="{00000000-0005-0000-0000-0000BF360000}"/>
    <cellStyle name="Input 2 2 5 17" xfId="2784" xr:uid="{00000000-0005-0000-0000-0000C0360000}"/>
    <cellStyle name="Input 2 2 5 17 2" xfId="7036" xr:uid="{00000000-0005-0000-0000-0000C1360000}"/>
    <cellStyle name="Input 2 2 5 17 3" xfId="11285" xr:uid="{00000000-0005-0000-0000-0000C2360000}"/>
    <cellStyle name="Input 2 2 5 17 4" xfId="15534" xr:uid="{00000000-0005-0000-0000-0000C3360000}"/>
    <cellStyle name="Input 2 2 5 17 5" xfId="22869" xr:uid="{00000000-0005-0000-0000-0000C4360000}"/>
    <cellStyle name="Input 2 2 5 17 6" xfId="55284" xr:uid="{00000000-0005-0000-0000-0000C5360000}"/>
    <cellStyle name="Input 2 2 5 18" xfId="2934" xr:uid="{00000000-0005-0000-0000-0000C6360000}"/>
    <cellStyle name="Input 2 2 5 18 2" xfId="7186" xr:uid="{00000000-0005-0000-0000-0000C7360000}"/>
    <cellStyle name="Input 2 2 5 18 3" xfId="11435" xr:uid="{00000000-0005-0000-0000-0000C8360000}"/>
    <cellStyle name="Input 2 2 5 18 4" xfId="15684" xr:uid="{00000000-0005-0000-0000-0000C9360000}"/>
    <cellStyle name="Input 2 2 5 18 5" xfId="23216" xr:uid="{00000000-0005-0000-0000-0000CA360000}"/>
    <cellStyle name="Input 2 2 5 18 6" xfId="55434" xr:uid="{00000000-0005-0000-0000-0000CB360000}"/>
    <cellStyle name="Input 2 2 5 19" xfId="3084" xr:uid="{00000000-0005-0000-0000-0000CC360000}"/>
    <cellStyle name="Input 2 2 5 19 2" xfId="7336" xr:uid="{00000000-0005-0000-0000-0000CD360000}"/>
    <cellStyle name="Input 2 2 5 19 3" xfId="11585" xr:uid="{00000000-0005-0000-0000-0000CE360000}"/>
    <cellStyle name="Input 2 2 5 19 4" xfId="15834" xr:uid="{00000000-0005-0000-0000-0000CF360000}"/>
    <cellStyle name="Input 2 2 5 19 5" xfId="21559" xr:uid="{00000000-0005-0000-0000-0000D0360000}"/>
    <cellStyle name="Input 2 2 5 19 6" xfId="55583" xr:uid="{00000000-0005-0000-0000-0000D1360000}"/>
    <cellStyle name="Input 2 2 5 2" xfId="543" xr:uid="{00000000-0005-0000-0000-0000D2360000}"/>
    <cellStyle name="Input 2 2 5 2 10" xfId="3287" xr:uid="{00000000-0005-0000-0000-0000D3360000}"/>
    <cellStyle name="Input 2 2 5 2 10 2" xfId="7539" xr:uid="{00000000-0005-0000-0000-0000D4360000}"/>
    <cellStyle name="Input 2 2 5 2 10 3" xfId="11788" xr:uid="{00000000-0005-0000-0000-0000D5360000}"/>
    <cellStyle name="Input 2 2 5 2 10 4" xfId="16037" xr:uid="{00000000-0005-0000-0000-0000D6360000}"/>
    <cellStyle name="Input 2 2 5 2 10 5" xfId="22227" xr:uid="{00000000-0005-0000-0000-0000D7360000}"/>
    <cellStyle name="Input 2 2 5 2 10 6" xfId="54579" xr:uid="{00000000-0005-0000-0000-0000D8360000}"/>
    <cellStyle name="Input 2 2 5 2 100" xfId="52212" xr:uid="{00000000-0005-0000-0000-0000D9360000}"/>
    <cellStyle name="Input 2 2 5 2 101" xfId="52465" xr:uid="{00000000-0005-0000-0000-0000DA360000}"/>
    <cellStyle name="Input 2 2 5 2 102" xfId="52615" xr:uid="{00000000-0005-0000-0000-0000DB360000}"/>
    <cellStyle name="Input 2 2 5 2 103" xfId="52764" xr:uid="{00000000-0005-0000-0000-0000DC360000}"/>
    <cellStyle name="Input 2 2 5 2 104" xfId="52914" xr:uid="{00000000-0005-0000-0000-0000DD360000}"/>
    <cellStyle name="Input 2 2 5 2 105" xfId="53376" xr:uid="{00000000-0005-0000-0000-0000DE360000}"/>
    <cellStyle name="Input 2 2 5 2 11" xfId="3436" xr:uid="{00000000-0005-0000-0000-0000DF360000}"/>
    <cellStyle name="Input 2 2 5 2 11 2" xfId="7688" xr:uid="{00000000-0005-0000-0000-0000E0360000}"/>
    <cellStyle name="Input 2 2 5 2 11 3" xfId="11937" xr:uid="{00000000-0005-0000-0000-0000E1360000}"/>
    <cellStyle name="Input 2 2 5 2 11 4" xfId="16186" xr:uid="{00000000-0005-0000-0000-0000E2360000}"/>
    <cellStyle name="Input 2 2 5 2 11 5" xfId="22573" xr:uid="{00000000-0005-0000-0000-0000E3360000}"/>
    <cellStyle name="Input 2 2 5 2 11 6" xfId="54728" xr:uid="{00000000-0005-0000-0000-0000E4360000}"/>
    <cellStyle name="Input 2 2 5 2 12" xfId="3586" xr:uid="{00000000-0005-0000-0000-0000E5360000}"/>
    <cellStyle name="Input 2 2 5 2 12 2" xfId="7838" xr:uid="{00000000-0005-0000-0000-0000E6360000}"/>
    <cellStyle name="Input 2 2 5 2 12 3" xfId="12087" xr:uid="{00000000-0005-0000-0000-0000E7360000}"/>
    <cellStyle name="Input 2 2 5 2 12 4" xfId="16336" xr:uid="{00000000-0005-0000-0000-0000E8360000}"/>
    <cellStyle name="Input 2 2 5 2 12 5" xfId="22919" xr:uid="{00000000-0005-0000-0000-0000E9360000}"/>
    <cellStyle name="Input 2 2 5 2 12 6" xfId="54883" xr:uid="{00000000-0005-0000-0000-0000EA360000}"/>
    <cellStyle name="Input 2 2 5 2 13" xfId="3736" xr:uid="{00000000-0005-0000-0000-0000EB360000}"/>
    <cellStyle name="Input 2 2 5 2 13 2" xfId="7988" xr:uid="{00000000-0005-0000-0000-0000EC360000}"/>
    <cellStyle name="Input 2 2 5 2 13 3" xfId="12237" xr:uid="{00000000-0005-0000-0000-0000ED360000}"/>
    <cellStyle name="Input 2 2 5 2 13 4" xfId="16486" xr:uid="{00000000-0005-0000-0000-0000EE360000}"/>
    <cellStyle name="Input 2 2 5 2 13 5" xfId="23266" xr:uid="{00000000-0005-0000-0000-0000EF360000}"/>
    <cellStyle name="Input 2 2 5 2 13 6" xfId="55038" xr:uid="{00000000-0005-0000-0000-0000F0360000}"/>
    <cellStyle name="Input 2 2 5 2 14" xfId="3885" xr:uid="{00000000-0005-0000-0000-0000F1360000}"/>
    <cellStyle name="Input 2 2 5 2 14 2" xfId="8137" xr:uid="{00000000-0005-0000-0000-0000F2360000}"/>
    <cellStyle name="Input 2 2 5 2 14 3" xfId="12386" xr:uid="{00000000-0005-0000-0000-0000F3360000}"/>
    <cellStyle name="Input 2 2 5 2 14 4" xfId="16635" xr:uid="{00000000-0005-0000-0000-0000F4360000}"/>
    <cellStyle name="Input 2 2 5 2 14 5" xfId="23541" xr:uid="{00000000-0005-0000-0000-0000F5360000}"/>
    <cellStyle name="Input 2 2 5 2 14 6" xfId="55189" xr:uid="{00000000-0005-0000-0000-0000F6360000}"/>
    <cellStyle name="Input 2 2 5 2 15" xfId="4034" xr:uid="{00000000-0005-0000-0000-0000F7360000}"/>
    <cellStyle name="Input 2 2 5 2 15 2" xfId="8286" xr:uid="{00000000-0005-0000-0000-0000F8360000}"/>
    <cellStyle name="Input 2 2 5 2 15 3" xfId="12535" xr:uid="{00000000-0005-0000-0000-0000F9360000}"/>
    <cellStyle name="Input 2 2 5 2 15 4" xfId="16784" xr:uid="{00000000-0005-0000-0000-0000FA360000}"/>
    <cellStyle name="Input 2 2 5 2 15 5" xfId="23887" xr:uid="{00000000-0005-0000-0000-0000FB360000}"/>
    <cellStyle name="Input 2 2 5 2 15 6" xfId="55338" xr:uid="{00000000-0005-0000-0000-0000FC360000}"/>
    <cellStyle name="Input 2 2 5 2 16" xfId="4234" xr:uid="{00000000-0005-0000-0000-0000FD360000}"/>
    <cellStyle name="Input 2 2 5 2 16 2" xfId="8486" xr:uid="{00000000-0005-0000-0000-0000FE360000}"/>
    <cellStyle name="Input 2 2 5 2 16 3" xfId="12735" xr:uid="{00000000-0005-0000-0000-0000FF360000}"/>
    <cellStyle name="Input 2 2 5 2 16 4" xfId="16984" xr:uid="{00000000-0005-0000-0000-000000370000}"/>
    <cellStyle name="Input 2 2 5 2 16 5" xfId="24237" xr:uid="{00000000-0005-0000-0000-000001370000}"/>
    <cellStyle name="Input 2 2 5 2 16 6" xfId="55488" xr:uid="{00000000-0005-0000-0000-000002370000}"/>
    <cellStyle name="Input 2 2 5 2 17" xfId="4385" xr:uid="{00000000-0005-0000-0000-000003370000}"/>
    <cellStyle name="Input 2 2 5 2 17 2" xfId="8637" xr:uid="{00000000-0005-0000-0000-000004370000}"/>
    <cellStyle name="Input 2 2 5 2 17 3" xfId="12886" xr:uid="{00000000-0005-0000-0000-000005370000}"/>
    <cellStyle name="Input 2 2 5 2 17 4" xfId="17135" xr:uid="{00000000-0005-0000-0000-000006370000}"/>
    <cellStyle name="Input 2 2 5 2 17 5" xfId="24583" xr:uid="{00000000-0005-0000-0000-000007370000}"/>
    <cellStyle name="Input 2 2 5 2 17 6" xfId="55637" xr:uid="{00000000-0005-0000-0000-000008370000}"/>
    <cellStyle name="Input 2 2 5 2 18" xfId="4488" xr:uid="{00000000-0005-0000-0000-000009370000}"/>
    <cellStyle name="Input 2 2 5 2 18 2" xfId="8740" xr:uid="{00000000-0005-0000-0000-00000A370000}"/>
    <cellStyle name="Input 2 2 5 2 18 3" xfId="12989" xr:uid="{00000000-0005-0000-0000-00000B370000}"/>
    <cellStyle name="Input 2 2 5 2 18 4" xfId="17238" xr:uid="{00000000-0005-0000-0000-00000C370000}"/>
    <cellStyle name="Input 2 2 5 2 18 5" xfId="24858" xr:uid="{00000000-0005-0000-0000-00000D370000}"/>
    <cellStyle name="Input 2 2 5 2 18 6" xfId="55859" xr:uid="{00000000-0005-0000-0000-00000E370000}"/>
    <cellStyle name="Input 2 2 5 2 19" xfId="4602" xr:uid="{00000000-0005-0000-0000-00000F370000}"/>
    <cellStyle name="Input 2 2 5 2 19 2" xfId="8854" xr:uid="{00000000-0005-0000-0000-000010370000}"/>
    <cellStyle name="Input 2 2 5 2 19 3" xfId="13103" xr:uid="{00000000-0005-0000-0000-000011370000}"/>
    <cellStyle name="Input 2 2 5 2 19 4" xfId="17352" xr:uid="{00000000-0005-0000-0000-000012370000}"/>
    <cellStyle name="Input 2 2 5 2 19 5" xfId="25120" xr:uid="{00000000-0005-0000-0000-000013370000}"/>
    <cellStyle name="Input 2 2 5 2 19 6" xfId="56011" xr:uid="{00000000-0005-0000-0000-000014370000}"/>
    <cellStyle name="Input 2 2 5 2 2" xfId="2082" xr:uid="{00000000-0005-0000-0000-000015370000}"/>
    <cellStyle name="Input 2 2 5 2 2 2" xfId="6334" xr:uid="{00000000-0005-0000-0000-000016370000}"/>
    <cellStyle name="Input 2 2 5 2 2 3" xfId="10583" xr:uid="{00000000-0005-0000-0000-000017370000}"/>
    <cellStyle name="Input 2 2 5 2 2 4" xfId="14832" xr:uid="{00000000-0005-0000-0000-000018370000}"/>
    <cellStyle name="Input 2 2 5 2 2 5" xfId="18637" xr:uid="{00000000-0005-0000-0000-000019370000}"/>
    <cellStyle name="Input 2 2 5 2 2 6" xfId="19264" xr:uid="{00000000-0005-0000-0000-00001A370000}"/>
    <cellStyle name="Input 2 2 5 2 2 7" xfId="53531" xr:uid="{00000000-0005-0000-0000-00001B370000}"/>
    <cellStyle name="Input 2 2 5 2 20" xfId="4757" xr:uid="{00000000-0005-0000-0000-00001C370000}"/>
    <cellStyle name="Input 2 2 5 2 20 2" xfId="9009" xr:uid="{00000000-0005-0000-0000-00001D370000}"/>
    <cellStyle name="Input 2 2 5 2 20 3" xfId="13258" xr:uid="{00000000-0005-0000-0000-00001E370000}"/>
    <cellStyle name="Input 2 2 5 2 20 4" xfId="17507" xr:uid="{00000000-0005-0000-0000-00001F370000}"/>
    <cellStyle name="Input 2 2 5 2 20 5" xfId="25544" xr:uid="{00000000-0005-0000-0000-000020370000}"/>
    <cellStyle name="Input 2 2 5 2 20 6" xfId="56163" xr:uid="{00000000-0005-0000-0000-000021370000}"/>
    <cellStyle name="Input 2 2 5 2 21" xfId="4907" xr:uid="{00000000-0005-0000-0000-000022370000}"/>
    <cellStyle name="Input 2 2 5 2 21 2" xfId="9159" xr:uid="{00000000-0005-0000-0000-000023370000}"/>
    <cellStyle name="Input 2 2 5 2 21 3" xfId="13408" xr:uid="{00000000-0005-0000-0000-000024370000}"/>
    <cellStyle name="Input 2 2 5 2 21 4" xfId="17657" xr:uid="{00000000-0005-0000-0000-000025370000}"/>
    <cellStyle name="Input 2 2 5 2 21 5" xfId="25890" xr:uid="{00000000-0005-0000-0000-000026370000}"/>
    <cellStyle name="Input 2 2 5 2 21 6" xfId="56312" xr:uid="{00000000-0005-0000-0000-000027370000}"/>
    <cellStyle name="Input 2 2 5 2 22" xfId="5099" xr:uid="{00000000-0005-0000-0000-000028370000}"/>
    <cellStyle name="Input 2 2 5 2 22 2" xfId="9351" xr:uid="{00000000-0005-0000-0000-000029370000}"/>
    <cellStyle name="Input 2 2 5 2 22 3" xfId="13600" xr:uid="{00000000-0005-0000-0000-00002A370000}"/>
    <cellStyle name="Input 2 2 5 2 22 4" xfId="17849" xr:uid="{00000000-0005-0000-0000-00002B370000}"/>
    <cellStyle name="Input 2 2 5 2 22 5" xfId="26236" xr:uid="{00000000-0005-0000-0000-00002C370000}"/>
    <cellStyle name="Input 2 2 5 2 22 6" xfId="56468" xr:uid="{00000000-0005-0000-0000-00002D370000}"/>
    <cellStyle name="Input 2 2 5 2 23" xfId="5209" xr:uid="{00000000-0005-0000-0000-00002E370000}"/>
    <cellStyle name="Input 2 2 5 2 23 2" xfId="9461" xr:uid="{00000000-0005-0000-0000-00002F370000}"/>
    <cellStyle name="Input 2 2 5 2 23 3" xfId="13710" xr:uid="{00000000-0005-0000-0000-000030370000}"/>
    <cellStyle name="Input 2 2 5 2 23 4" xfId="17959" xr:uid="{00000000-0005-0000-0000-000031370000}"/>
    <cellStyle name="Input 2 2 5 2 23 5" xfId="26581" xr:uid="{00000000-0005-0000-0000-000032370000}"/>
    <cellStyle name="Input 2 2 5 2 23 6" xfId="56719" xr:uid="{00000000-0005-0000-0000-000033370000}"/>
    <cellStyle name="Input 2 2 5 2 24" xfId="5321" xr:uid="{00000000-0005-0000-0000-000034370000}"/>
    <cellStyle name="Input 2 2 5 2 24 2" xfId="9573" xr:uid="{00000000-0005-0000-0000-000035370000}"/>
    <cellStyle name="Input 2 2 5 2 24 3" xfId="13822" xr:uid="{00000000-0005-0000-0000-000036370000}"/>
    <cellStyle name="Input 2 2 5 2 24 4" xfId="18071" xr:uid="{00000000-0005-0000-0000-000037370000}"/>
    <cellStyle name="Input 2 2 5 2 24 5" xfId="25124" xr:uid="{00000000-0005-0000-0000-000038370000}"/>
    <cellStyle name="Input 2 2 5 2 24 6" xfId="56878" xr:uid="{00000000-0005-0000-0000-000039370000}"/>
    <cellStyle name="Input 2 2 5 2 25" xfId="5472" xr:uid="{00000000-0005-0000-0000-00003A370000}"/>
    <cellStyle name="Input 2 2 5 2 25 2" xfId="9724" xr:uid="{00000000-0005-0000-0000-00003B370000}"/>
    <cellStyle name="Input 2 2 5 2 25 3" xfId="13973" xr:uid="{00000000-0005-0000-0000-00003C370000}"/>
    <cellStyle name="Input 2 2 5 2 25 4" xfId="18222" xr:uid="{00000000-0005-0000-0000-00003D370000}"/>
    <cellStyle name="Input 2 2 5 2 25 5" xfId="27031" xr:uid="{00000000-0005-0000-0000-00003E370000}"/>
    <cellStyle name="Input 2 2 5 2 25 6" xfId="57028" xr:uid="{00000000-0005-0000-0000-00003F370000}"/>
    <cellStyle name="Input 2 2 5 2 26" xfId="5627" xr:uid="{00000000-0005-0000-0000-000040370000}"/>
    <cellStyle name="Input 2 2 5 2 26 2" xfId="9879" xr:uid="{00000000-0005-0000-0000-000041370000}"/>
    <cellStyle name="Input 2 2 5 2 26 3" xfId="14128" xr:uid="{00000000-0005-0000-0000-000042370000}"/>
    <cellStyle name="Input 2 2 5 2 26 4" xfId="18377" xr:uid="{00000000-0005-0000-0000-000043370000}"/>
    <cellStyle name="Input 2 2 5 2 26 5" xfId="27289" xr:uid="{00000000-0005-0000-0000-000044370000}"/>
    <cellStyle name="Input 2 2 5 2 26 6" xfId="55726" xr:uid="{00000000-0005-0000-0000-000045370000}"/>
    <cellStyle name="Input 2 2 5 2 27" xfId="1627" xr:uid="{00000000-0005-0000-0000-000046370000}"/>
    <cellStyle name="Input 2 2 5 2 27 2" xfId="27632" xr:uid="{00000000-0005-0000-0000-000047370000}"/>
    <cellStyle name="Input 2 2 5 2 27 3" xfId="57296" xr:uid="{00000000-0005-0000-0000-000048370000}"/>
    <cellStyle name="Input 2 2 5 2 28" xfId="5879" xr:uid="{00000000-0005-0000-0000-000049370000}"/>
    <cellStyle name="Input 2 2 5 2 28 2" xfId="27973" xr:uid="{00000000-0005-0000-0000-00004A370000}"/>
    <cellStyle name="Input 2 2 5 2 28 3" xfId="57445" xr:uid="{00000000-0005-0000-0000-00004B370000}"/>
    <cellStyle name="Input 2 2 5 2 29" xfId="10128" xr:uid="{00000000-0005-0000-0000-00004C370000}"/>
    <cellStyle name="Input 2 2 5 2 29 2" xfId="28314" xr:uid="{00000000-0005-0000-0000-00004D370000}"/>
    <cellStyle name="Input 2 2 5 2 29 3" xfId="57595" xr:uid="{00000000-0005-0000-0000-00004E370000}"/>
    <cellStyle name="Input 2 2 5 2 3" xfId="2234" xr:uid="{00000000-0005-0000-0000-00004F370000}"/>
    <cellStyle name="Input 2 2 5 2 3 2" xfId="6486" xr:uid="{00000000-0005-0000-0000-000050370000}"/>
    <cellStyle name="Input 2 2 5 2 3 3" xfId="10735" xr:uid="{00000000-0005-0000-0000-000051370000}"/>
    <cellStyle name="Input 2 2 5 2 3 4" xfId="14984" xr:uid="{00000000-0005-0000-0000-000052370000}"/>
    <cellStyle name="Input 2 2 5 2 3 5" xfId="18919" xr:uid="{00000000-0005-0000-0000-000053370000}"/>
    <cellStyle name="Input 2 2 5 2 3 6" xfId="53680" xr:uid="{00000000-0005-0000-0000-000054370000}"/>
    <cellStyle name="Input 2 2 5 2 30" xfId="14378" xr:uid="{00000000-0005-0000-0000-000055370000}"/>
    <cellStyle name="Input 2 2 5 2 30 2" xfId="28655" xr:uid="{00000000-0005-0000-0000-000056370000}"/>
    <cellStyle name="Input 2 2 5 2 31" xfId="18529" xr:uid="{00000000-0005-0000-0000-000057370000}"/>
    <cellStyle name="Input 2 2 5 2 31 2" xfId="28996" xr:uid="{00000000-0005-0000-0000-000058370000}"/>
    <cellStyle name="Input 2 2 5 2 32" xfId="29331" xr:uid="{00000000-0005-0000-0000-000059370000}"/>
    <cellStyle name="Input 2 2 5 2 33" xfId="31356" xr:uid="{00000000-0005-0000-0000-00005A370000}"/>
    <cellStyle name="Input 2 2 5 2 34" xfId="31494" xr:uid="{00000000-0005-0000-0000-00005B370000}"/>
    <cellStyle name="Input 2 2 5 2 35" xfId="31834" xr:uid="{00000000-0005-0000-0000-00005C370000}"/>
    <cellStyle name="Input 2 2 5 2 36" xfId="32056" xr:uid="{00000000-0005-0000-0000-00005D370000}"/>
    <cellStyle name="Input 2 2 5 2 37" xfId="32397" xr:uid="{00000000-0005-0000-0000-00005E370000}"/>
    <cellStyle name="Input 2 2 5 2 38" xfId="32738" xr:uid="{00000000-0005-0000-0000-00005F370000}"/>
    <cellStyle name="Input 2 2 5 2 39" xfId="33244" xr:uid="{00000000-0005-0000-0000-000060370000}"/>
    <cellStyle name="Input 2 2 5 2 4" xfId="2384" xr:uid="{00000000-0005-0000-0000-000061370000}"/>
    <cellStyle name="Input 2 2 5 2 4 2" xfId="6636" xr:uid="{00000000-0005-0000-0000-000062370000}"/>
    <cellStyle name="Input 2 2 5 2 4 3" xfId="10885" xr:uid="{00000000-0005-0000-0000-000063370000}"/>
    <cellStyle name="Input 2 2 5 2 4 4" xfId="15134" xr:uid="{00000000-0005-0000-0000-000064370000}"/>
    <cellStyle name="Input 2 2 5 2 4 5" xfId="20052" xr:uid="{00000000-0005-0000-0000-000065370000}"/>
    <cellStyle name="Input 2 2 5 2 4 6" xfId="53802" xr:uid="{00000000-0005-0000-0000-000066370000}"/>
    <cellStyle name="Input 2 2 5 2 40" xfId="33648" xr:uid="{00000000-0005-0000-0000-000067370000}"/>
    <cellStyle name="Input 2 2 5 2 41" xfId="34041" xr:uid="{00000000-0005-0000-0000-000068370000}"/>
    <cellStyle name="Input 2 2 5 2 42" xfId="34441" xr:uid="{00000000-0005-0000-0000-000069370000}"/>
    <cellStyle name="Input 2 2 5 2 43" xfId="34787" xr:uid="{00000000-0005-0000-0000-00006A370000}"/>
    <cellStyle name="Input 2 2 5 2 44" xfId="35133" xr:uid="{00000000-0005-0000-0000-00006B370000}"/>
    <cellStyle name="Input 2 2 5 2 45" xfId="35480" xr:uid="{00000000-0005-0000-0000-00006C370000}"/>
    <cellStyle name="Input 2 2 5 2 46" xfId="35827" xr:uid="{00000000-0005-0000-0000-00006D370000}"/>
    <cellStyle name="Input 2 2 5 2 47" xfId="36173" xr:uid="{00000000-0005-0000-0000-00006E370000}"/>
    <cellStyle name="Input 2 2 5 2 48" xfId="36519" xr:uid="{00000000-0005-0000-0000-00006F370000}"/>
    <cellStyle name="Input 2 2 5 2 49" xfId="36865" xr:uid="{00000000-0005-0000-0000-000070370000}"/>
    <cellStyle name="Input 2 2 5 2 5" xfId="2533" xr:uid="{00000000-0005-0000-0000-000071370000}"/>
    <cellStyle name="Input 2 2 5 2 5 2" xfId="6785" xr:uid="{00000000-0005-0000-0000-000072370000}"/>
    <cellStyle name="Input 2 2 5 2 5 3" xfId="11034" xr:uid="{00000000-0005-0000-0000-000073370000}"/>
    <cellStyle name="Input 2 2 5 2 5 4" xfId="15283" xr:uid="{00000000-0005-0000-0000-000074370000}"/>
    <cellStyle name="Input 2 2 5 2 5 5" xfId="20398" xr:uid="{00000000-0005-0000-0000-000075370000}"/>
    <cellStyle name="Input 2 2 5 2 5 6" xfId="53908" xr:uid="{00000000-0005-0000-0000-000076370000}"/>
    <cellStyle name="Input 2 2 5 2 50" xfId="37211" xr:uid="{00000000-0005-0000-0000-000077370000}"/>
    <cellStyle name="Input 2 2 5 2 51" xfId="37557" xr:uid="{00000000-0005-0000-0000-000078370000}"/>
    <cellStyle name="Input 2 2 5 2 52" xfId="37832" xr:uid="{00000000-0005-0000-0000-000079370000}"/>
    <cellStyle name="Input 2 2 5 2 53" xfId="38179" xr:uid="{00000000-0005-0000-0000-00007A370000}"/>
    <cellStyle name="Input 2 2 5 2 54" xfId="38525" xr:uid="{00000000-0005-0000-0000-00007B370000}"/>
    <cellStyle name="Input 2 2 5 2 55" xfId="38871" xr:uid="{00000000-0005-0000-0000-00007C370000}"/>
    <cellStyle name="Input 2 2 5 2 56" xfId="39217" xr:uid="{00000000-0005-0000-0000-00007D370000}"/>
    <cellStyle name="Input 2 2 5 2 57" xfId="39481" xr:uid="{00000000-0005-0000-0000-00007E370000}"/>
    <cellStyle name="Input 2 2 5 2 58" xfId="39800" xr:uid="{00000000-0005-0000-0000-00007F370000}"/>
    <cellStyle name="Input 2 2 5 2 59" xfId="40045" xr:uid="{00000000-0005-0000-0000-000080370000}"/>
    <cellStyle name="Input 2 2 5 2 6" xfId="2683" xr:uid="{00000000-0005-0000-0000-000081370000}"/>
    <cellStyle name="Input 2 2 5 2 6 2" xfId="6935" xr:uid="{00000000-0005-0000-0000-000082370000}"/>
    <cellStyle name="Input 2 2 5 2 6 3" xfId="11184" xr:uid="{00000000-0005-0000-0000-000083370000}"/>
    <cellStyle name="Input 2 2 5 2 6 4" xfId="15433" xr:uid="{00000000-0005-0000-0000-000084370000}"/>
    <cellStyle name="Input 2 2 5 2 6 5" xfId="18878" xr:uid="{00000000-0005-0000-0000-000085370000}"/>
    <cellStyle name="Input 2 2 5 2 6 6" xfId="54058" xr:uid="{00000000-0005-0000-0000-000086370000}"/>
    <cellStyle name="Input 2 2 5 2 60" xfId="40386" xr:uid="{00000000-0005-0000-0000-000087370000}"/>
    <cellStyle name="Input 2 2 5 2 61" xfId="40768" xr:uid="{00000000-0005-0000-0000-000088370000}"/>
    <cellStyle name="Input 2 2 5 2 62" xfId="40935" xr:uid="{00000000-0005-0000-0000-000089370000}"/>
    <cellStyle name="Input 2 2 5 2 63" xfId="41230" xr:uid="{00000000-0005-0000-0000-00008A370000}"/>
    <cellStyle name="Input 2 2 5 2 64" xfId="41953" xr:uid="{00000000-0005-0000-0000-00008B370000}"/>
    <cellStyle name="Input 2 2 5 2 65" xfId="42299" xr:uid="{00000000-0005-0000-0000-00008C370000}"/>
    <cellStyle name="Input 2 2 5 2 66" xfId="42531" xr:uid="{00000000-0005-0000-0000-00008D370000}"/>
    <cellStyle name="Input 2 2 5 2 67" xfId="42880" xr:uid="{00000000-0005-0000-0000-00008E370000}"/>
    <cellStyle name="Input 2 2 5 2 68" xfId="43221" xr:uid="{00000000-0005-0000-0000-00008F370000}"/>
    <cellStyle name="Input 2 2 5 2 69" xfId="43562" xr:uid="{00000000-0005-0000-0000-000090370000}"/>
    <cellStyle name="Input 2 2 5 2 7" xfId="2838" xr:uid="{00000000-0005-0000-0000-000091370000}"/>
    <cellStyle name="Input 2 2 5 2 7 2" xfId="7090" xr:uid="{00000000-0005-0000-0000-000092370000}"/>
    <cellStyle name="Input 2 2 5 2 7 3" xfId="11339" xr:uid="{00000000-0005-0000-0000-000093370000}"/>
    <cellStyle name="Input 2 2 5 2 7 4" xfId="15588" xr:uid="{00000000-0005-0000-0000-000094370000}"/>
    <cellStyle name="Input 2 2 5 2 7 5" xfId="21091" xr:uid="{00000000-0005-0000-0000-000095370000}"/>
    <cellStyle name="Input 2 2 5 2 7 6" xfId="53742" xr:uid="{00000000-0005-0000-0000-000096370000}"/>
    <cellStyle name="Input 2 2 5 2 70" xfId="44093" xr:uid="{00000000-0005-0000-0000-000097370000}"/>
    <cellStyle name="Input 2 2 5 2 71" xfId="43815" xr:uid="{00000000-0005-0000-0000-000098370000}"/>
    <cellStyle name="Input 2 2 5 2 72" xfId="44761" xr:uid="{00000000-0005-0000-0000-000099370000}"/>
    <cellStyle name="Input 2 2 5 2 73" xfId="45050" xr:uid="{00000000-0005-0000-0000-00009A370000}"/>
    <cellStyle name="Input 2 2 5 2 74" xfId="45760" xr:uid="{00000000-0005-0000-0000-00009B370000}"/>
    <cellStyle name="Input 2 2 5 2 75" xfId="46140" xr:uid="{00000000-0005-0000-0000-00009C370000}"/>
    <cellStyle name="Input 2 2 5 2 76" xfId="45473" xr:uid="{00000000-0005-0000-0000-00009D370000}"/>
    <cellStyle name="Input 2 2 5 2 77" xfId="46963" xr:uid="{00000000-0005-0000-0000-00009E370000}"/>
    <cellStyle name="Input 2 2 5 2 78" xfId="47308" xr:uid="{00000000-0005-0000-0000-00009F370000}"/>
    <cellStyle name="Input 2 2 5 2 79" xfId="45899" xr:uid="{00000000-0005-0000-0000-0000A0370000}"/>
    <cellStyle name="Input 2 2 5 2 8" xfId="2988" xr:uid="{00000000-0005-0000-0000-0000A1370000}"/>
    <cellStyle name="Input 2 2 5 2 8 2" xfId="7240" xr:uid="{00000000-0005-0000-0000-0000A2370000}"/>
    <cellStyle name="Input 2 2 5 2 8 3" xfId="11489" xr:uid="{00000000-0005-0000-0000-0000A3370000}"/>
    <cellStyle name="Input 2 2 5 2 8 4" xfId="15738" xr:uid="{00000000-0005-0000-0000-0000A4370000}"/>
    <cellStyle name="Input 2 2 5 2 8 5" xfId="21354" xr:uid="{00000000-0005-0000-0000-0000A5370000}"/>
    <cellStyle name="Input 2 2 5 2 8 6" xfId="54279" xr:uid="{00000000-0005-0000-0000-0000A6370000}"/>
    <cellStyle name="Input 2 2 5 2 80" xfId="48069" xr:uid="{00000000-0005-0000-0000-0000A7370000}"/>
    <cellStyle name="Input 2 2 5 2 81" xfId="48652" xr:uid="{00000000-0005-0000-0000-0000A8370000}"/>
    <cellStyle name="Input 2 2 5 2 82" xfId="48922" xr:uid="{00000000-0005-0000-0000-0000A9370000}"/>
    <cellStyle name="Input 2 2 5 2 83" xfId="49321" xr:uid="{00000000-0005-0000-0000-0000AA370000}"/>
    <cellStyle name="Input 2 2 5 2 84" xfId="49716" xr:uid="{00000000-0005-0000-0000-0000AB370000}"/>
    <cellStyle name="Input 2 2 5 2 85" xfId="49935" xr:uid="{00000000-0005-0000-0000-0000AC370000}"/>
    <cellStyle name="Input 2 2 5 2 86" xfId="50085" xr:uid="{00000000-0005-0000-0000-0000AD370000}"/>
    <cellStyle name="Input 2 2 5 2 87" xfId="50234" xr:uid="{00000000-0005-0000-0000-0000AE370000}"/>
    <cellStyle name="Input 2 2 5 2 88" xfId="50384" xr:uid="{00000000-0005-0000-0000-0000AF370000}"/>
    <cellStyle name="Input 2 2 5 2 89" xfId="50533" xr:uid="{00000000-0005-0000-0000-0000B0370000}"/>
    <cellStyle name="Input 2 2 5 2 9" xfId="3138" xr:uid="{00000000-0005-0000-0000-0000B1370000}"/>
    <cellStyle name="Input 2 2 5 2 9 2" xfId="7390" xr:uid="{00000000-0005-0000-0000-0000B2370000}"/>
    <cellStyle name="Input 2 2 5 2 9 3" xfId="11639" xr:uid="{00000000-0005-0000-0000-0000B3370000}"/>
    <cellStyle name="Input 2 2 5 2 9 4" xfId="15888" xr:uid="{00000000-0005-0000-0000-0000B4370000}"/>
    <cellStyle name="Input 2 2 5 2 9 5" xfId="21455" xr:uid="{00000000-0005-0000-0000-0000B5370000}"/>
    <cellStyle name="Input 2 2 5 2 9 6" xfId="54429" xr:uid="{00000000-0005-0000-0000-0000B6370000}"/>
    <cellStyle name="Input 2 2 5 2 90" xfId="50682" xr:uid="{00000000-0005-0000-0000-0000B7370000}"/>
    <cellStyle name="Input 2 2 5 2 91" xfId="50832" xr:uid="{00000000-0005-0000-0000-0000B8370000}"/>
    <cellStyle name="Input 2 2 5 2 92" xfId="50981" xr:uid="{00000000-0005-0000-0000-0000B9370000}"/>
    <cellStyle name="Input 2 2 5 2 93" xfId="51146" xr:uid="{00000000-0005-0000-0000-0000BA370000}"/>
    <cellStyle name="Input 2 2 5 2 94" xfId="51302" xr:uid="{00000000-0005-0000-0000-0000BB370000}"/>
    <cellStyle name="Input 2 2 5 2 95" xfId="51452" xr:uid="{00000000-0005-0000-0000-0000BC370000}"/>
    <cellStyle name="Input 2 2 5 2 96" xfId="51602" xr:uid="{00000000-0005-0000-0000-0000BD370000}"/>
    <cellStyle name="Input 2 2 5 2 97" xfId="51752" xr:uid="{00000000-0005-0000-0000-0000BE370000}"/>
    <cellStyle name="Input 2 2 5 2 98" xfId="51907" xr:uid="{00000000-0005-0000-0000-0000BF370000}"/>
    <cellStyle name="Input 2 2 5 2 99" xfId="52062" xr:uid="{00000000-0005-0000-0000-0000C0370000}"/>
    <cellStyle name="Input 2 2 5 20" xfId="3233" xr:uid="{00000000-0005-0000-0000-0000C1370000}"/>
    <cellStyle name="Input 2 2 5 20 2" xfId="7485" xr:uid="{00000000-0005-0000-0000-0000C2370000}"/>
    <cellStyle name="Input 2 2 5 20 3" xfId="11734" xr:uid="{00000000-0005-0000-0000-0000C3370000}"/>
    <cellStyle name="Input 2 2 5 20 4" xfId="15983" xr:uid="{00000000-0005-0000-0000-0000C4370000}"/>
    <cellStyle name="Input 2 2 5 20 5" xfId="23837" xr:uid="{00000000-0005-0000-0000-0000C5370000}"/>
    <cellStyle name="Input 2 2 5 20 6" xfId="55805" xr:uid="{00000000-0005-0000-0000-0000C6370000}"/>
    <cellStyle name="Input 2 2 5 21" xfId="3382" xr:uid="{00000000-0005-0000-0000-0000C7370000}"/>
    <cellStyle name="Input 2 2 5 21 2" xfId="7634" xr:uid="{00000000-0005-0000-0000-0000C8370000}"/>
    <cellStyle name="Input 2 2 5 21 3" xfId="11883" xr:uid="{00000000-0005-0000-0000-0000C9370000}"/>
    <cellStyle name="Input 2 2 5 21 4" xfId="16132" xr:uid="{00000000-0005-0000-0000-0000CA370000}"/>
    <cellStyle name="Input 2 2 5 21 5" xfId="24187" xr:uid="{00000000-0005-0000-0000-0000CB370000}"/>
    <cellStyle name="Input 2 2 5 21 6" xfId="55957" xr:uid="{00000000-0005-0000-0000-0000CC370000}"/>
    <cellStyle name="Input 2 2 5 22" xfId="3532" xr:uid="{00000000-0005-0000-0000-0000CD370000}"/>
    <cellStyle name="Input 2 2 5 22 2" xfId="7784" xr:uid="{00000000-0005-0000-0000-0000CE370000}"/>
    <cellStyle name="Input 2 2 5 22 3" xfId="12033" xr:uid="{00000000-0005-0000-0000-0000CF370000}"/>
    <cellStyle name="Input 2 2 5 22 4" xfId="16282" xr:uid="{00000000-0005-0000-0000-0000D0370000}"/>
    <cellStyle name="Input 2 2 5 22 5" xfId="24533" xr:uid="{00000000-0005-0000-0000-0000D1370000}"/>
    <cellStyle name="Input 2 2 5 22 6" xfId="56109" xr:uid="{00000000-0005-0000-0000-0000D2370000}"/>
    <cellStyle name="Input 2 2 5 23" xfId="3682" xr:uid="{00000000-0005-0000-0000-0000D3370000}"/>
    <cellStyle name="Input 2 2 5 23 2" xfId="7934" xr:uid="{00000000-0005-0000-0000-0000D4370000}"/>
    <cellStyle name="Input 2 2 5 23 3" xfId="12183" xr:uid="{00000000-0005-0000-0000-0000D5370000}"/>
    <cellStyle name="Input 2 2 5 23 4" xfId="16432" xr:uid="{00000000-0005-0000-0000-0000D6370000}"/>
    <cellStyle name="Input 2 2 5 23 5" xfId="21575" xr:uid="{00000000-0005-0000-0000-0000D7370000}"/>
    <cellStyle name="Input 2 2 5 23 6" xfId="56258" xr:uid="{00000000-0005-0000-0000-0000D8370000}"/>
    <cellStyle name="Input 2 2 5 24" xfId="3831" xr:uid="{00000000-0005-0000-0000-0000D9370000}"/>
    <cellStyle name="Input 2 2 5 24 2" xfId="8083" xr:uid="{00000000-0005-0000-0000-0000DA370000}"/>
    <cellStyle name="Input 2 2 5 24 3" xfId="12332" xr:uid="{00000000-0005-0000-0000-0000DB370000}"/>
    <cellStyle name="Input 2 2 5 24 4" xfId="16581" xr:uid="{00000000-0005-0000-0000-0000DC370000}"/>
    <cellStyle name="Input 2 2 5 24 5" xfId="21371" xr:uid="{00000000-0005-0000-0000-0000DD370000}"/>
    <cellStyle name="Input 2 2 5 24 6" xfId="56414" xr:uid="{00000000-0005-0000-0000-0000DE370000}"/>
    <cellStyle name="Input 2 2 5 25" xfId="3980" xr:uid="{00000000-0005-0000-0000-0000DF370000}"/>
    <cellStyle name="Input 2 2 5 25 2" xfId="8232" xr:uid="{00000000-0005-0000-0000-0000E0370000}"/>
    <cellStyle name="Input 2 2 5 25 3" xfId="12481" xr:uid="{00000000-0005-0000-0000-0000E1370000}"/>
    <cellStyle name="Input 2 2 5 25 4" xfId="16730" xr:uid="{00000000-0005-0000-0000-0000E2370000}"/>
    <cellStyle name="Input 2 2 5 25 5" xfId="25494" xr:uid="{00000000-0005-0000-0000-0000E3370000}"/>
    <cellStyle name="Input 2 2 5 25 6" xfId="56564" xr:uid="{00000000-0005-0000-0000-0000E4370000}"/>
    <cellStyle name="Input 2 2 5 26" xfId="4180" xr:uid="{00000000-0005-0000-0000-0000E5370000}"/>
    <cellStyle name="Input 2 2 5 26 2" xfId="8432" xr:uid="{00000000-0005-0000-0000-0000E6370000}"/>
    <cellStyle name="Input 2 2 5 26 3" xfId="12681" xr:uid="{00000000-0005-0000-0000-0000E7370000}"/>
    <cellStyle name="Input 2 2 5 26 4" xfId="16930" xr:uid="{00000000-0005-0000-0000-0000E8370000}"/>
    <cellStyle name="Input 2 2 5 26 5" xfId="25840" xr:uid="{00000000-0005-0000-0000-0000E9370000}"/>
    <cellStyle name="Input 2 2 5 26 6" xfId="56611" xr:uid="{00000000-0005-0000-0000-0000EA370000}"/>
    <cellStyle name="Input 2 2 5 27" xfId="4331" xr:uid="{00000000-0005-0000-0000-0000EB370000}"/>
    <cellStyle name="Input 2 2 5 27 2" xfId="8583" xr:uid="{00000000-0005-0000-0000-0000EC370000}"/>
    <cellStyle name="Input 2 2 5 27 3" xfId="12832" xr:uid="{00000000-0005-0000-0000-0000ED370000}"/>
    <cellStyle name="Input 2 2 5 27 4" xfId="17081" xr:uid="{00000000-0005-0000-0000-0000EE370000}"/>
    <cellStyle name="Input 2 2 5 27 5" xfId="26186" xr:uid="{00000000-0005-0000-0000-0000EF370000}"/>
    <cellStyle name="Input 2 2 5 27 6" xfId="56665" xr:uid="{00000000-0005-0000-0000-0000F0370000}"/>
    <cellStyle name="Input 2 2 5 28" xfId="4096" xr:uid="{00000000-0005-0000-0000-0000F1370000}"/>
    <cellStyle name="Input 2 2 5 28 2" xfId="8348" xr:uid="{00000000-0005-0000-0000-0000F2370000}"/>
    <cellStyle name="Input 2 2 5 28 3" xfId="12597" xr:uid="{00000000-0005-0000-0000-0000F3370000}"/>
    <cellStyle name="Input 2 2 5 28 4" xfId="16846" xr:uid="{00000000-0005-0000-0000-0000F4370000}"/>
    <cellStyle name="Input 2 2 5 28 5" xfId="26531" xr:uid="{00000000-0005-0000-0000-0000F5370000}"/>
    <cellStyle name="Input 2 2 5 28 6" xfId="56824" xr:uid="{00000000-0005-0000-0000-0000F6370000}"/>
    <cellStyle name="Input 2 2 5 29" xfId="4703" xr:uid="{00000000-0005-0000-0000-0000F7370000}"/>
    <cellStyle name="Input 2 2 5 29 2" xfId="8955" xr:uid="{00000000-0005-0000-0000-0000F8370000}"/>
    <cellStyle name="Input 2 2 5 29 3" xfId="13204" xr:uid="{00000000-0005-0000-0000-0000F9370000}"/>
    <cellStyle name="Input 2 2 5 29 4" xfId="17453" xr:uid="{00000000-0005-0000-0000-0000FA370000}"/>
    <cellStyle name="Input 2 2 5 29 5" xfId="26766" xr:uid="{00000000-0005-0000-0000-0000FB370000}"/>
    <cellStyle name="Input 2 2 5 29 6" xfId="56974" xr:uid="{00000000-0005-0000-0000-0000FC370000}"/>
    <cellStyle name="Input 2 2 5 3" xfId="1675" xr:uid="{00000000-0005-0000-0000-0000FD370000}"/>
    <cellStyle name="Input 2 2 5 3 10" xfId="3335" xr:uid="{00000000-0005-0000-0000-0000FE370000}"/>
    <cellStyle name="Input 2 2 5 3 10 2" xfId="7587" xr:uid="{00000000-0005-0000-0000-0000FF370000}"/>
    <cellStyle name="Input 2 2 5 3 10 3" xfId="11836" xr:uid="{00000000-0005-0000-0000-000000380000}"/>
    <cellStyle name="Input 2 2 5 3 10 4" xfId="16085" xr:uid="{00000000-0005-0000-0000-000001380000}"/>
    <cellStyle name="Input 2 2 5 3 10 5" xfId="22274" xr:uid="{00000000-0005-0000-0000-000002380000}"/>
    <cellStyle name="Input 2 2 5 3 10 6" xfId="54627" xr:uid="{00000000-0005-0000-0000-000003380000}"/>
    <cellStyle name="Input 2 2 5 3 100" xfId="52260" xr:uid="{00000000-0005-0000-0000-000004380000}"/>
    <cellStyle name="Input 2 2 5 3 101" xfId="52513" xr:uid="{00000000-0005-0000-0000-000005380000}"/>
    <cellStyle name="Input 2 2 5 3 102" xfId="52663" xr:uid="{00000000-0005-0000-0000-000006380000}"/>
    <cellStyle name="Input 2 2 5 3 103" xfId="52812" xr:uid="{00000000-0005-0000-0000-000007380000}"/>
    <cellStyle name="Input 2 2 5 3 104" xfId="52962" xr:uid="{00000000-0005-0000-0000-000008380000}"/>
    <cellStyle name="Input 2 2 5 3 105" xfId="53424" xr:uid="{00000000-0005-0000-0000-000009380000}"/>
    <cellStyle name="Input 2 2 5 3 11" xfId="3484" xr:uid="{00000000-0005-0000-0000-00000A380000}"/>
    <cellStyle name="Input 2 2 5 3 11 2" xfId="7736" xr:uid="{00000000-0005-0000-0000-00000B380000}"/>
    <cellStyle name="Input 2 2 5 3 11 3" xfId="11985" xr:uid="{00000000-0005-0000-0000-00000C380000}"/>
    <cellStyle name="Input 2 2 5 3 11 4" xfId="16234" xr:uid="{00000000-0005-0000-0000-00000D380000}"/>
    <cellStyle name="Input 2 2 5 3 11 5" xfId="22620" xr:uid="{00000000-0005-0000-0000-00000E380000}"/>
    <cellStyle name="Input 2 2 5 3 11 6" xfId="54776" xr:uid="{00000000-0005-0000-0000-00000F380000}"/>
    <cellStyle name="Input 2 2 5 3 12" xfId="3634" xr:uid="{00000000-0005-0000-0000-000010380000}"/>
    <cellStyle name="Input 2 2 5 3 12 2" xfId="7886" xr:uid="{00000000-0005-0000-0000-000011380000}"/>
    <cellStyle name="Input 2 2 5 3 12 3" xfId="12135" xr:uid="{00000000-0005-0000-0000-000012380000}"/>
    <cellStyle name="Input 2 2 5 3 12 4" xfId="16384" xr:uid="{00000000-0005-0000-0000-000013380000}"/>
    <cellStyle name="Input 2 2 5 3 12 5" xfId="22966" xr:uid="{00000000-0005-0000-0000-000014380000}"/>
    <cellStyle name="Input 2 2 5 3 12 6" xfId="54931" xr:uid="{00000000-0005-0000-0000-000015380000}"/>
    <cellStyle name="Input 2 2 5 3 13" xfId="3784" xr:uid="{00000000-0005-0000-0000-000016380000}"/>
    <cellStyle name="Input 2 2 5 3 13 2" xfId="8036" xr:uid="{00000000-0005-0000-0000-000017380000}"/>
    <cellStyle name="Input 2 2 5 3 13 3" xfId="12285" xr:uid="{00000000-0005-0000-0000-000018380000}"/>
    <cellStyle name="Input 2 2 5 3 13 4" xfId="16534" xr:uid="{00000000-0005-0000-0000-000019380000}"/>
    <cellStyle name="Input 2 2 5 3 13 5" xfId="23313" xr:uid="{00000000-0005-0000-0000-00001A380000}"/>
    <cellStyle name="Input 2 2 5 3 13 6" xfId="55086" xr:uid="{00000000-0005-0000-0000-00001B380000}"/>
    <cellStyle name="Input 2 2 5 3 14" xfId="3933" xr:uid="{00000000-0005-0000-0000-00001C380000}"/>
    <cellStyle name="Input 2 2 5 3 14 2" xfId="8185" xr:uid="{00000000-0005-0000-0000-00001D380000}"/>
    <cellStyle name="Input 2 2 5 3 14 3" xfId="12434" xr:uid="{00000000-0005-0000-0000-00001E380000}"/>
    <cellStyle name="Input 2 2 5 3 14 4" xfId="16683" xr:uid="{00000000-0005-0000-0000-00001F380000}"/>
    <cellStyle name="Input 2 2 5 3 14 5" xfId="23588" xr:uid="{00000000-0005-0000-0000-000020380000}"/>
    <cellStyle name="Input 2 2 5 3 14 6" xfId="55237" xr:uid="{00000000-0005-0000-0000-000021380000}"/>
    <cellStyle name="Input 2 2 5 3 15" xfId="4082" xr:uid="{00000000-0005-0000-0000-000022380000}"/>
    <cellStyle name="Input 2 2 5 3 15 2" xfId="8334" xr:uid="{00000000-0005-0000-0000-000023380000}"/>
    <cellStyle name="Input 2 2 5 3 15 3" xfId="12583" xr:uid="{00000000-0005-0000-0000-000024380000}"/>
    <cellStyle name="Input 2 2 5 3 15 4" xfId="16832" xr:uid="{00000000-0005-0000-0000-000025380000}"/>
    <cellStyle name="Input 2 2 5 3 15 5" xfId="23934" xr:uid="{00000000-0005-0000-0000-000026380000}"/>
    <cellStyle name="Input 2 2 5 3 15 6" xfId="55386" xr:uid="{00000000-0005-0000-0000-000027380000}"/>
    <cellStyle name="Input 2 2 5 3 16" xfId="4282" xr:uid="{00000000-0005-0000-0000-000028380000}"/>
    <cellStyle name="Input 2 2 5 3 16 2" xfId="8534" xr:uid="{00000000-0005-0000-0000-000029380000}"/>
    <cellStyle name="Input 2 2 5 3 16 3" xfId="12783" xr:uid="{00000000-0005-0000-0000-00002A380000}"/>
    <cellStyle name="Input 2 2 5 3 16 4" xfId="17032" xr:uid="{00000000-0005-0000-0000-00002B380000}"/>
    <cellStyle name="Input 2 2 5 3 16 5" xfId="24284" xr:uid="{00000000-0005-0000-0000-00002C380000}"/>
    <cellStyle name="Input 2 2 5 3 16 6" xfId="55536" xr:uid="{00000000-0005-0000-0000-00002D380000}"/>
    <cellStyle name="Input 2 2 5 3 17" xfId="4433" xr:uid="{00000000-0005-0000-0000-00002E380000}"/>
    <cellStyle name="Input 2 2 5 3 17 2" xfId="8685" xr:uid="{00000000-0005-0000-0000-00002F380000}"/>
    <cellStyle name="Input 2 2 5 3 17 3" xfId="12934" xr:uid="{00000000-0005-0000-0000-000030380000}"/>
    <cellStyle name="Input 2 2 5 3 17 4" xfId="17183" xr:uid="{00000000-0005-0000-0000-000031380000}"/>
    <cellStyle name="Input 2 2 5 3 17 5" xfId="24630" xr:uid="{00000000-0005-0000-0000-000032380000}"/>
    <cellStyle name="Input 2 2 5 3 17 6" xfId="55685" xr:uid="{00000000-0005-0000-0000-000033380000}"/>
    <cellStyle name="Input 2 2 5 3 18" xfId="4536" xr:uid="{00000000-0005-0000-0000-000034380000}"/>
    <cellStyle name="Input 2 2 5 3 18 2" xfId="8788" xr:uid="{00000000-0005-0000-0000-000035380000}"/>
    <cellStyle name="Input 2 2 5 3 18 3" xfId="13037" xr:uid="{00000000-0005-0000-0000-000036380000}"/>
    <cellStyle name="Input 2 2 5 3 18 4" xfId="17286" xr:uid="{00000000-0005-0000-0000-000037380000}"/>
    <cellStyle name="Input 2 2 5 3 18 5" xfId="24905" xr:uid="{00000000-0005-0000-0000-000038380000}"/>
    <cellStyle name="Input 2 2 5 3 18 6" xfId="55907" xr:uid="{00000000-0005-0000-0000-000039380000}"/>
    <cellStyle name="Input 2 2 5 3 19" xfId="4650" xr:uid="{00000000-0005-0000-0000-00003A380000}"/>
    <cellStyle name="Input 2 2 5 3 19 2" xfId="8902" xr:uid="{00000000-0005-0000-0000-00003B380000}"/>
    <cellStyle name="Input 2 2 5 3 19 3" xfId="13151" xr:uid="{00000000-0005-0000-0000-00003C380000}"/>
    <cellStyle name="Input 2 2 5 3 19 4" xfId="17400" xr:uid="{00000000-0005-0000-0000-00003D380000}"/>
    <cellStyle name="Input 2 2 5 3 19 5" xfId="25416" xr:uid="{00000000-0005-0000-0000-00003E380000}"/>
    <cellStyle name="Input 2 2 5 3 19 6" xfId="56059" xr:uid="{00000000-0005-0000-0000-00003F380000}"/>
    <cellStyle name="Input 2 2 5 3 2" xfId="2130" xr:uid="{00000000-0005-0000-0000-000040380000}"/>
    <cellStyle name="Input 2 2 5 3 2 2" xfId="6382" xr:uid="{00000000-0005-0000-0000-000041380000}"/>
    <cellStyle name="Input 2 2 5 3 2 3" xfId="10631" xr:uid="{00000000-0005-0000-0000-000042380000}"/>
    <cellStyle name="Input 2 2 5 3 2 4" xfId="14880" xr:uid="{00000000-0005-0000-0000-000043380000}"/>
    <cellStyle name="Input 2 2 5 3 2 5" xfId="19311" xr:uid="{00000000-0005-0000-0000-000044380000}"/>
    <cellStyle name="Input 2 2 5 3 2 6" xfId="53579" xr:uid="{00000000-0005-0000-0000-000045380000}"/>
    <cellStyle name="Input 2 2 5 3 20" xfId="4805" xr:uid="{00000000-0005-0000-0000-000046380000}"/>
    <cellStyle name="Input 2 2 5 3 20 2" xfId="9057" xr:uid="{00000000-0005-0000-0000-000047380000}"/>
    <cellStyle name="Input 2 2 5 3 20 3" xfId="13306" xr:uid="{00000000-0005-0000-0000-000048380000}"/>
    <cellStyle name="Input 2 2 5 3 20 4" xfId="17555" xr:uid="{00000000-0005-0000-0000-000049380000}"/>
    <cellStyle name="Input 2 2 5 3 20 5" xfId="25591" xr:uid="{00000000-0005-0000-0000-00004A380000}"/>
    <cellStyle name="Input 2 2 5 3 20 6" xfId="56211" xr:uid="{00000000-0005-0000-0000-00004B380000}"/>
    <cellStyle name="Input 2 2 5 3 21" xfId="4955" xr:uid="{00000000-0005-0000-0000-00004C380000}"/>
    <cellStyle name="Input 2 2 5 3 21 2" xfId="9207" xr:uid="{00000000-0005-0000-0000-00004D380000}"/>
    <cellStyle name="Input 2 2 5 3 21 3" xfId="13456" xr:uid="{00000000-0005-0000-0000-00004E380000}"/>
    <cellStyle name="Input 2 2 5 3 21 4" xfId="17705" xr:uid="{00000000-0005-0000-0000-00004F380000}"/>
    <cellStyle name="Input 2 2 5 3 21 5" xfId="25937" xr:uid="{00000000-0005-0000-0000-000050380000}"/>
    <cellStyle name="Input 2 2 5 3 21 6" xfId="56360" xr:uid="{00000000-0005-0000-0000-000051380000}"/>
    <cellStyle name="Input 2 2 5 3 22" xfId="5147" xr:uid="{00000000-0005-0000-0000-000052380000}"/>
    <cellStyle name="Input 2 2 5 3 22 2" xfId="9399" xr:uid="{00000000-0005-0000-0000-000053380000}"/>
    <cellStyle name="Input 2 2 5 3 22 3" xfId="13648" xr:uid="{00000000-0005-0000-0000-000054380000}"/>
    <cellStyle name="Input 2 2 5 3 22 4" xfId="17897" xr:uid="{00000000-0005-0000-0000-000055380000}"/>
    <cellStyle name="Input 2 2 5 3 22 5" xfId="26283" xr:uid="{00000000-0005-0000-0000-000056380000}"/>
    <cellStyle name="Input 2 2 5 3 22 6" xfId="56516" xr:uid="{00000000-0005-0000-0000-000057380000}"/>
    <cellStyle name="Input 2 2 5 3 23" xfId="5257" xr:uid="{00000000-0005-0000-0000-000058380000}"/>
    <cellStyle name="Input 2 2 5 3 23 2" xfId="9509" xr:uid="{00000000-0005-0000-0000-000059380000}"/>
    <cellStyle name="Input 2 2 5 3 23 3" xfId="13758" xr:uid="{00000000-0005-0000-0000-00005A380000}"/>
    <cellStyle name="Input 2 2 5 3 23 4" xfId="18007" xr:uid="{00000000-0005-0000-0000-00005B380000}"/>
    <cellStyle name="Input 2 2 5 3 23 5" xfId="26628" xr:uid="{00000000-0005-0000-0000-00005C380000}"/>
    <cellStyle name="Input 2 2 5 3 23 6" xfId="56767" xr:uid="{00000000-0005-0000-0000-00005D380000}"/>
    <cellStyle name="Input 2 2 5 3 24" xfId="5369" xr:uid="{00000000-0005-0000-0000-00005E380000}"/>
    <cellStyle name="Input 2 2 5 3 24 2" xfId="9621" xr:uid="{00000000-0005-0000-0000-00005F380000}"/>
    <cellStyle name="Input 2 2 5 3 24 3" xfId="13870" xr:uid="{00000000-0005-0000-0000-000060380000}"/>
    <cellStyle name="Input 2 2 5 3 24 4" xfId="18119" xr:uid="{00000000-0005-0000-0000-000061380000}"/>
    <cellStyle name="Input 2 2 5 3 24 5" xfId="26828" xr:uid="{00000000-0005-0000-0000-000062380000}"/>
    <cellStyle name="Input 2 2 5 3 24 6" xfId="56926" xr:uid="{00000000-0005-0000-0000-000063380000}"/>
    <cellStyle name="Input 2 2 5 3 25" xfId="5520" xr:uid="{00000000-0005-0000-0000-000064380000}"/>
    <cellStyle name="Input 2 2 5 3 25 2" xfId="9772" xr:uid="{00000000-0005-0000-0000-000065380000}"/>
    <cellStyle name="Input 2 2 5 3 25 3" xfId="14021" xr:uid="{00000000-0005-0000-0000-000066380000}"/>
    <cellStyle name="Input 2 2 5 3 25 4" xfId="18270" xr:uid="{00000000-0005-0000-0000-000067380000}"/>
    <cellStyle name="Input 2 2 5 3 25 5" xfId="27170" xr:uid="{00000000-0005-0000-0000-000068380000}"/>
    <cellStyle name="Input 2 2 5 3 25 6" xfId="57076" xr:uid="{00000000-0005-0000-0000-000069380000}"/>
    <cellStyle name="Input 2 2 5 3 26" xfId="5675" xr:uid="{00000000-0005-0000-0000-00006A380000}"/>
    <cellStyle name="Input 2 2 5 3 26 2" xfId="9927" xr:uid="{00000000-0005-0000-0000-00006B380000}"/>
    <cellStyle name="Input 2 2 5 3 26 3" xfId="14176" xr:uid="{00000000-0005-0000-0000-00006C380000}"/>
    <cellStyle name="Input 2 2 5 3 26 4" xfId="18425" xr:uid="{00000000-0005-0000-0000-00006D380000}"/>
    <cellStyle name="Input 2 2 5 3 26 5" xfId="27336" xr:uid="{00000000-0005-0000-0000-00006E380000}"/>
    <cellStyle name="Input 2 2 5 3 26 6" xfId="57194" xr:uid="{00000000-0005-0000-0000-00006F380000}"/>
    <cellStyle name="Input 2 2 5 3 27" xfId="5927" xr:uid="{00000000-0005-0000-0000-000070380000}"/>
    <cellStyle name="Input 2 2 5 3 27 2" xfId="27679" xr:uid="{00000000-0005-0000-0000-000071380000}"/>
    <cellStyle name="Input 2 2 5 3 27 3" xfId="57344" xr:uid="{00000000-0005-0000-0000-000072380000}"/>
    <cellStyle name="Input 2 2 5 3 28" xfId="10176" xr:uid="{00000000-0005-0000-0000-000073380000}"/>
    <cellStyle name="Input 2 2 5 3 28 2" xfId="28020" xr:uid="{00000000-0005-0000-0000-000074380000}"/>
    <cellStyle name="Input 2 2 5 3 28 3" xfId="57493" xr:uid="{00000000-0005-0000-0000-000075380000}"/>
    <cellStyle name="Input 2 2 5 3 29" xfId="14426" xr:uid="{00000000-0005-0000-0000-000076380000}"/>
    <cellStyle name="Input 2 2 5 3 29 2" xfId="28361" xr:uid="{00000000-0005-0000-0000-000077380000}"/>
    <cellStyle name="Input 2 2 5 3 29 3" xfId="57643" xr:uid="{00000000-0005-0000-0000-000078380000}"/>
    <cellStyle name="Input 2 2 5 3 3" xfId="2282" xr:uid="{00000000-0005-0000-0000-000079380000}"/>
    <cellStyle name="Input 2 2 5 3 3 2" xfId="6534" xr:uid="{00000000-0005-0000-0000-00007A380000}"/>
    <cellStyle name="Input 2 2 5 3 3 3" xfId="10783" xr:uid="{00000000-0005-0000-0000-00007B380000}"/>
    <cellStyle name="Input 2 2 5 3 3 4" xfId="15032" xr:uid="{00000000-0005-0000-0000-00007C380000}"/>
    <cellStyle name="Input 2 2 5 3 3 5" xfId="19568" xr:uid="{00000000-0005-0000-0000-00007D380000}"/>
    <cellStyle name="Input 2 2 5 3 3 6" xfId="53728" xr:uid="{00000000-0005-0000-0000-00007E380000}"/>
    <cellStyle name="Input 2 2 5 3 30" xfId="18685" xr:uid="{00000000-0005-0000-0000-00007F380000}"/>
    <cellStyle name="Input 2 2 5 3 30 2" xfId="28702" xr:uid="{00000000-0005-0000-0000-000080380000}"/>
    <cellStyle name="Input 2 2 5 3 31" xfId="29043" xr:uid="{00000000-0005-0000-0000-000081380000}"/>
    <cellStyle name="Input 2 2 5 3 32" xfId="29260" xr:uid="{00000000-0005-0000-0000-000082380000}"/>
    <cellStyle name="Input 2 2 5 3 33" xfId="31294" xr:uid="{00000000-0005-0000-0000-000083380000}"/>
    <cellStyle name="Input 2 2 5 3 34" xfId="31541" xr:uid="{00000000-0005-0000-0000-000084380000}"/>
    <cellStyle name="Input 2 2 5 3 35" xfId="31881" xr:uid="{00000000-0005-0000-0000-000085380000}"/>
    <cellStyle name="Input 2 2 5 3 36" xfId="32103" xr:uid="{00000000-0005-0000-0000-000086380000}"/>
    <cellStyle name="Input 2 2 5 3 37" xfId="32444" xr:uid="{00000000-0005-0000-0000-000087380000}"/>
    <cellStyle name="Input 2 2 5 3 38" xfId="32785" xr:uid="{00000000-0005-0000-0000-000088380000}"/>
    <cellStyle name="Input 2 2 5 3 39" xfId="33211" xr:uid="{00000000-0005-0000-0000-000089380000}"/>
    <cellStyle name="Input 2 2 5 3 4" xfId="2432" xr:uid="{00000000-0005-0000-0000-00008A380000}"/>
    <cellStyle name="Input 2 2 5 3 4 2" xfId="6684" xr:uid="{00000000-0005-0000-0000-00008B380000}"/>
    <cellStyle name="Input 2 2 5 3 4 3" xfId="10933" xr:uid="{00000000-0005-0000-0000-00008C380000}"/>
    <cellStyle name="Input 2 2 5 3 4 4" xfId="15182" xr:uid="{00000000-0005-0000-0000-00008D380000}"/>
    <cellStyle name="Input 2 2 5 3 4 5" xfId="20099" xr:uid="{00000000-0005-0000-0000-00008E380000}"/>
    <cellStyle name="Input 2 2 5 3 4 6" xfId="53850" xr:uid="{00000000-0005-0000-0000-00008F380000}"/>
    <cellStyle name="Input 2 2 5 3 40" xfId="33695" xr:uid="{00000000-0005-0000-0000-000090380000}"/>
    <cellStyle name="Input 2 2 5 3 41" xfId="34313" xr:uid="{00000000-0005-0000-0000-000091380000}"/>
    <cellStyle name="Input 2 2 5 3 42" xfId="34488" xr:uid="{00000000-0005-0000-0000-000092380000}"/>
    <cellStyle name="Input 2 2 5 3 43" xfId="34834" xr:uid="{00000000-0005-0000-0000-000093380000}"/>
    <cellStyle name="Input 2 2 5 3 44" xfId="35180" xr:uid="{00000000-0005-0000-0000-000094380000}"/>
    <cellStyle name="Input 2 2 5 3 45" xfId="35527" xr:uid="{00000000-0005-0000-0000-000095380000}"/>
    <cellStyle name="Input 2 2 5 3 46" xfId="35874" xr:uid="{00000000-0005-0000-0000-000096380000}"/>
    <cellStyle name="Input 2 2 5 3 47" xfId="36220" xr:uid="{00000000-0005-0000-0000-000097380000}"/>
    <cellStyle name="Input 2 2 5 3 48" xfId="36566" xr:uid="{00000000-0005-0000-0000-000098380000}"/>
    <cellStyle name="Input 2 2 5 3 49" xfId="36912" xr:uid="{00000000-0005-0000-0000-000099380000}"/>
    <cellStyle name="Input 2 2 5 3 5" xfId="2581" xr:uid="{00000000-0005-0000-0000-00009A380000}"/>
    <cellStyle name="Input 2 2 5 3 5 2" xfId="6833" xr:uid="{00000000-0005-0000-0000-00009B380000}"/>
    <cellStyle name="Input 2 2 5 3 5 3" xfId="11082" xr:uid="{00000000-0005-0000-0000-00009C380000}"/>
    <cellStyle name="Input 2 2 5 3 5 4" xfId="15331" xr:uid="{00000000-0005-0000-0000-00009D380000}"/>
    <cellStyle name="Input 2 2 5 3 5 5" xfId="20445" xr:uid="{00000000-0005-0000-0000-00009E380000}"/>
    <cellStyle name="Input 2 2 5 3 5 6" xfId="53956" xr:uid="{00000000-0005-0000-0000-00009F380000}"/>
    <cellStyle name="Input 2 2 5 3 50" xfId="37258" xr:uid="{00000000-0005-0000-0000-0000A0380000}"/>
    <cellStyle name="Input 2 2 5 3 51" xfId="37604" xr:uid="{00000000-0005-0000-0000-0000A1380000}"/>
    <cellStyle name="Input 2 2 5 3 52" xfId="37879" xr:uid="{00000000-0005-0000-0000-0000A2380000}"/>
    <cellStyle name="Input 2 2 5 3 53" xfId="38226" xr:uid="{00000000-0005-0000-0000-0000A3380000}"/>
    <cellStyle name="Input 2 2 5 3 54" xfId="38572" xr:uid="{00000000-0005-0000-0000-0000A4380000}"/>
    <cellStyle name="Input 2 2 5 3 55" xfId="38918" xr:uid="{00000000-0005-0000-0000-0000A5380000}"/>
    <cellStyle name="Input 2 2 5 3 56" xfId="39264" xr:uid="{00000000-0005-0000-0000-0000A6380000}"/>
    <cellStyle name="Input 2 2 5 3 57" xfId="39770" xr:uid="{00000000-0005-0000-0000-0000A7380000}"/>
    <cellStyle name="Input 2 2 5 3 58" xfId="39926" xr:uid="{00000000-0005-0000-0000-0000A8380000}"/>
    <cellStyle name="Input 2 2 5 3 59" xfId="40092" xr:uid="{00000000-0005-0000-0000-0000A9380000}"/>
    <cellStyle name="Input 2 2 5 3 6" xfId="2731" xr:uid="{00000000-0005-0000-0000-0000AA380000}"/>
    <cellStyle name="Input 2 2 5 3 6 2" xfId="6983" xr:uid="{00000000-0005-0000-0000-0000AB380000}"/>
    <cellStyle name="Input 2 2 5 3 6 3" xfId="11232" xr:uid="{00000000-0005-0000-0000-0000AC380000}"/>
    <cellStyle name="Input 2 2 5 3 6 4" xfId="15481" xr:uid="{00000000-0005-0000-0000-0000AD380000}"/>
    <cellStyle name="Input 2 2 5 3 6 5" xfId="18904" xr:uid="{00000000-0005-0000-0000-0000AE380000}"/>
    <cellStyle name="Input 2 2 5 3 6 6" xfId="54106" xr:uid="{00000000-0005-0000-0000-0000AF380000}"/>
    <cellStyle name="Input 2 2 5 3 60" xfId="40433" xr:uid="{00000000-0005-0000-0000-0000B0380000}"/>
    <cellStyle name="Input 2 2 5 3 61" xfId="40664" xr:uid="{00000000-0005-0000-0000-0000B1380000}"/>
    <cellStyle name="Input 2 2 5 3 62" xfId="40959" xr:uid="{00000000-0005-0000-0000-0000B2380000}"/>
    <cellStyle name="Input 2 2 5 3 63" xfId="41470" xr:uid="{00000000-0005-0000-0000-0000B3380000}"/>
    <cellStyle name="Input 2 2 5 3 64" xfId="42000" xr:uid="{00000000-0005-0000-0000-0000B4380000}"/>
    <cellStyle name="Input 2 2 5 3 65" xfId="42346" xr:uid="{00000000-0005-0000-0000-0000B5380000}"/>
    <cellStyle name="Input 2 2 5 3 66" xfId="40923" xr:uid="{00000000-0005-0000-0000-0000B6380000}"/>
    <cellStyle name="Input 2 2 5 3 67" xfId="42927" xr:uid="{00000000-0005-0000-0000-0000B7380000}"/>
    <cellStyle name="Input 2 2 5 3 68" xfId="43268" xr:uid="{00000000-0005-0000-0000-0000B8380000}"/>
    <cellStyle name="Input 2 2 5 3 69" xfId="43609" xr:uid="{00000000-0005-0000-0000-0000B9380000}"/>
    <cellStyle name="Input 2 2 5 3 7" xfId="2886" xr:uid="{00000000-0005-0000-0000-0000BA380000}"/>
    <cellStyle name="Input 2 2 5 3 7 2" xfId="7138" xr:uid="{00000000-0005-0000-0000-0000BB380000}"/>
    <cellStyle name="Input 2 2 5 3 7 3" xfId="11387" xr:uid="{00000000-0005-0000-0000-0000BC380000}"/>
    <cellStyle name="Input 2 2 5 3 7 4" xfId="15636" xr:uid="{00000000-0005-0000-0000-0000BD380000}"/>
    <cellStyle name="Input 2 2 5 3 7 5" xfId="21138" xr:uid="{00000000-0005-0000-0000-0000BE380000}"/>
    <cellStyle name="Input 2 2 5 3 7 6" xfId="54224" xr:uid="{00000000-0005-0000-0000-0000BF380000}"/>
    <cellStyle name="Input 2 2 5 3 70" xfId="44140" xr:uid="{00000000-0005-0000-0000-0000C0380000}"/>
    <cellStyle name="Input 2 2 5 3 71" xfId="44310" xr:uid="{00000000-0005-0000-0000-0000C1380000}"/>
    <cellStyle name="Input 2 2 5 3 72" xfId="44808" xr:uid="{00000000-0005-0000-0000-0000C2380000}"/>
    <cellStyle name="Input 2 2 5 3 73" xfId="45218" xr:uid="{00000000-0005-0000-0000-0000C3380000}"/>
    <cellStyle name="Input 2 2 5 3 74" xfId="45530" xr:uid="{00000000-0005-0000-0000-0000C4380000}"/>
    <cellStyle name="Input 2 2 5 3 75" xfId="46187" xr:uid="{00000000-0005-0000-0000-0000C5380000}"/>
    <cellStyle name="Input 2 2 5 3 76" xfId="46665" xr:uid="{00000000-0005-0000-0000-0000C6380000}"/>
    <cellStyle name="Input 2 2 5 3 77" xfId="47010" xr:uid="{00000000-0005-0000-0000-0000C7380000}"/>
    <cellStyle name="Input 2 2 5 3 78" xfId="47355" xr:uid="{00000000-0005-0000-0000-0000C8380000}"/>
    <cellStyle name="Input 2 2 5 3 79" xfId="47779" xr:uid="{00000000-0005-0000-0000-0000C9380000}"/>
    <cellStyle name="Input 2 2 5 3 8" xfId="3036" xr:uid="{00000000-0005-0000-0000-0000CA380000}"/>
    <cellStyle name="Input 2 2 5 3 8 2" xfId="7288" xr:uid="{00000000-0005-0000-0000-0000CB380000}"/>
    <cellStyle name="Input 2 2 5 3 8 3" xfId="11537" xr:uid="{00000000-0005-0000-0000-0000CC380000}"/>
    <cellStyle name="Input 2 2 5 3 8 4" xfId="15786" xr:uid="{00000000-0005-0000-0000-0000CD380000}"/>
    <cellStyle name="Input 2 2 5 3 8 5" xfId="21652" xr:uid="{00000000-0005-0000-0000-0000CE380000}"/>
    <cellStyle name="Input 2 2 5 3 8 6" xfId="54327" xr:uid="{00000000-0005-0000-0000-0000CF380000}"/>
    <cellStyle name="Input 2 2 5 3 80" xfId="48116" xr:uid="{00000000-0005-0000-0000-0000D0380000}"/>
    <cellStyle name="Input 2 2 5 3 81" xfId="48360" xr:uid="{00000000-0005-0000-0000-0000D1380000}"/>
    <cellStyle name="Input 2 2 5 3 82" xfId="48969" xr:uid="{00000000-0005-0000-0000-0000D2380000}"/>
    <cellStyle name="Input 2 2 5 3 83" xfId="48795" xr:uid="{00000000-0005-0000-0000-0000D3380000}"/>
    <cellStyle name="Input 2 2 5 3 84" xfId="49833" xr:uid="{00000000-0005-0000-0000-0000D4380000}"/>
    <cellStyle name="Input 2 2 5 3 85" xfId="49983" xr:uid="{00000000-0005-0000-0000-0000D5380000}"/>
    <cellStyle name="Input 2 2 5 3 86" xfId="50133" xr:uid="{00000000-0005-0000-0000-0000D6380000}"/>
    <cellStyle name="Input 2 2 5 3 87" xfId="50282" xr:uid="{00000000-0005-0000-0000-0000D7380000}"/>
    <cellStyle name="Input 2 2 5 3 88" xfId="50432" xr:uid="{00000000-0005-0000-0000-0000D8380000}"/>
    <cellStyle name="Input 2 2 5 3 89" xfId="50581" xr:uid="{00000000-0005-0000-0000-0000D9380000}"/>
    <cellStyle name="Input 2 2 5 3 9" xfId="3186" xr:uid="{00000000-0005-0000-0000-0000DA380000}"/>
    <cellStyle name="Input 2 2 5 3 9 2" xfId="7438" xr:uid="{00000000-0005-0000-0000-0000DB380000}"/>
    <cellStyle name="Input 2 2 5 3 9 3" xfId="11687" xr:uid="{00000000-0005-0000-0000-0000DC380000}"/>
    <cellStyle name="Input 2 2 5 3 9 4" xfId="15936" xr:uid="{00000000-0005-0000-0000-0000DD380000}"/>
    <cellStyle name="Input 2 2 5 3 9 5" xfId="21730" xr:uid="{00000000-0005-0000-0000-0000DE380000}"/>
    <cellStyle name="Input 2 2 5 3 9 6" xfId="54477" xr:uid="{00000000-0005-0000-0000-0000DF380000}"/>
    <cellStyle name="Input 2 2 5 3 90" xfId="50730" xr:uid="{00000000-0005-0000-0000-0000E0380000}"/>
    <cellStyle name="Input 2 2 5 3 91" xfId="50880" xr:uid="{00000000-0005-0000-0000-0000E1380000}"/>
    <cellStyle name="Input 2 2 5 3 92" xfId="51029" xr:uid="{00000000-0005-0000-0000-0000E2380000}"/>
    <cellStyle name="Input 2 2 5 3 93" xfId="51194" xr:uid="{00000000-0005-0000-0000-0000E3380000}"/>
    <cellStyle name="Input 2 2 5 3 94" xfId="51350" xr:uid="{00000000-0005-0000-0000-0000E4380000}"/>
    <cellStyle name="Input 2 2 5 3 95" xfId="51500" xr:uid="{00000000-0005-0000-0000-0000E5380000}"/>
    <cellStyle name="Input 2 2 5 3 96" xfId="51650" xr:uid="{00000000-0005-0000-0000-0000E6380000}"/>
    <cellStyle name="Input 2 2 5 3 97" xfId="51800" xr:uid="{00000000-0005-0000-0000-0000E7380000}"/>
    <cellStyle name="Input 2 2 5 3 98" xfId="51955" xr:uid="{00000000-0005-0000-0000-0000E8380000}"/>
    <cellStyle name="Input 2 2 5 3 99" xfId="52110" xr:uid="{00000000-0005-0000-0000-0000E9380000}"/>
    <cellStyle name="Input 2 2 5 30" xfId="4853" xr:uid="{00000000-0005-0000-0000-0000EA380000}"/>
    <cellStyle name="Input 2 2 5 30 2" xfId="9105" xr:uid="{00000000-0005-0000-0000-0000EB380000}"/>
    <cellStyle name="Input 2 2 5 30 3" xfId="13354" xr:uid="{00000000-0005-0000-0000-0000EC380000}"/>
    <cellStyle name="Input 2 2 5 30 4" xfId="17603" xr:uid="{00000000-0005-0000-0000-0000ED380000}"/>
    <cellStyle name="Input 2 2 5 30 5" xfId="25203" xr:uid="{00000000-0005-0000-0000-0000EE380000}"/>
    <cellStyle name="Input 2 2 5 30 6" xfId="57125" xr:uid="{00000000-0005-0000-0000-0000EF380000}"/>
    <cellStyle name="Input 2 2 5 31" xfId="5045" xr:uid="{00000000-0005-0000-0000-0000F0380000}"/>
    <cellStyle name="Input 2 2 5 31 2" xfId="9297" xr:uid="{00000000-0005-0000-0000-0000F1380000}"/>
    <cellStyle name="Input 2 2 5 31 3" xfId="13546" xr:uid="{00000000-0005-0000-0000-0000F2380000}"/>
    <cellStyle name="Input 2 2 5 31 4" xfId="17795" xr:uid="{00000000-0005-0000-0000-0000F3380000}"/>
    <cellStyle name="Input 2 2 5 31 5" xfId="27239" xr:uid="{00000000-0005-0000-0000-0000F4380000}"/>
    <cellStyle name="Input 2 2 5 31 6" xfId="57090" xr:uid="{00000000-0005-0000-0000-0000F5380000}"/>
    <cellStyle name="Input 2 2 5 32" xfId="4988" xr:uid="{00000000-0005-0000-0000-0000F6380000}"/>
    <cellStyle name="Input 2 2 5 32 2" xfId="9240" xr:uid="{00000000-0005-0000-0000-0000F7380000}"/>
    <cellStyle name="Input 2 2 5 32 3" xfId="13489" xr:uid="{00000000-0005-0000-0000-0000F8380000}"/>
    <cellStyle name="Input 2 2 5 32 4" xfId="17738" xr:uid="{00000000-0005-0000-0000-0000F9380000}"/>
    <cellStyle name="Input 2 2 5 32 5" xfId="27582" xr:uid="{00000000-0005-0000-0000-0000FA380000}"/>
    <cellStyle name="Input 2 2 5 32 6" xfId="57242" xr:uid="{00000000-0005-0000-0000-0000FB380000}"/>
    <cellStyle name="Input 2 2 5 33" xfId="5418" xr:uid="{00000000-0005-0000-0000-0000FC380000}"/>
    <cellStyle name="Input 2 2 5 33 2" xfId="9670" xr:uid="{00000000-0005-0000-0000-0000FD380000}"/>
    <cellStyle name="Input 2 2 5 33 3" xfId="13919" xr:uid="{00000000-0005-0000-0000-0000FE380000}"/>
    <cellStyle name="Input 2 2 5 33 4" xfId="18168" xr:uid="{00000000-0005-0000-0000-0000FF380000}"/>
    <cellStyle name="Input 2 2 5 33 5" xfId="27923" xr:uid="{00000000-0005-0000-0000-000000390000}"/>
    <cellStyle name="Input 2 2 5 33 6" xfId="57391" xr:uid="{00000000-0005-0000-0000-000001390000}"/>
    <cellStyle name="Input 2 2 5 34" xfId="5573" xr:uid="{00000000-0005-0000-0000-000002390000}"/>
    <cellStyle name="Input 2 2 5 34 2" xfId="9825" xr:uid="{00000000-0005-0000-0000-000003390000}"/>
    <cellStyle name="Input 2 2 5 34 3" xfId="14074" xr:uid="{00000000-0005-0000-0000-000004390000}"/>
    <cellStyle name="Input 2 2 5 34 4" xfId="18323" xr:uid="{00000000-0005-0000-0000-000005390000}"/>
    <cellStyle name="Input 2 2 5 34 5" xfId="28264" xr:uid="{00000000-0005-0000-0000-000006390000}"/>
    <cellStyle name="Input 2 2 5 34 6" xfId="57541" xr:uid="{00000000-0005-0000-0000-000007390000}"/>
    <cellStyle name="Input 2 2 5 35" xfId="1473" xr:uid="{00000000-0005-0000-0000-000008390000}"/>
    <cellStyle name="Input 2 2 5 35 2" xfId="28605" xr:uid="{00000000-0005-0000-0000-000009390000}"/>
    <cellStyle name="Input 2 2 5 36" xfId="5725" xr:uid="{00000000-0005-0000-0000-00000A390000}"/>
    <cellStyle name="Input 2 2 5 36 2" xfId="28946" xr:uid="{00000000-0005-0000-0000-00000B390000}"/>
    <cellStyle name="Input 2 2 5 37" xfId="9974" xr:uid="{00000000-0005-0000-0000-00000C390000}"/>
    <cellStyle name="Input 2 2 5 37 2" xfId="29589" xr:uid="{00000000-0005-0000-0000-00000D390000}"/>
    <cellStyle name="Input 2 2 5 38" xfId="14224" xr:uid="{00000000-0005-0000-0000-00000E390000}"/>
    <cellStyle name="Input 2 2 5 38 2" xfId="31158" xr:uid="{00000000-0005-0000-0000-00000F390000}"/>
    <cellStyle name="Input 2 2 5 39" xfId="18480" xr:uid="{00000000-0005-0000-0000-000010390000}"/>
    <cellStyle name="Input 2 2 5 39 2" xfId="31444" xr:uid="{00000000-0005-0000-0000-000011390000}"/>
    <cellStyle name="Input 2 2 5 4" xfId="1722" xr:uid="{00000000-0005-0000-0000-000012390000}"/>
    <cellStyle name="Input 2 2 5 4 10" xfId="22326" xr:uid="{00000000-0005-0000-0000-000013390000}"/>
    <cellStyle name="Input 2 2 5 4 11" xfId="22672" xr:uid="{00000000-0005-0000-0000-000014390000}"/>
    <cellStyle name="Input 2 2 5 4 12" xfId="23018" xr:uid="{00000000-0005-0000-0000-000015390000}"/>
    <cellStyle name="Input 2 2 5 4 13" xfId="23365" xr:uid="{00000000-0005-0000-0000-000016390000}"/>
    <cellStyle name="Input 2 2 5 4 14" xfId="23640" xr:uid="{00000000-0005-0000-0000-000017390000}"/>
    <cellStyle name="Input 2 2 5 4 15" xfId="23986" xr:uid="{00000000-0005-0000-0000-000018390000}"/>
    <cellStyle name="Input 2 2 5 4 16" xfId="24336" xr:uid="{00000000-0005-0000-0000-000019390000}"/>
    <cellStyle name="Input 2 2 5 4 17" xfId="24682" xr:uid="{00000000-0005-0000-0000-00001A390000}"/>
    <cellStyle name="Input 2 2 5 4 18" xfId="24957" xr:uid="{00000000-0005-0000-0000-00001B390000}"/>
    <cellStyle name="Input 2 2 5 4 19" xfId="23444" xr:uid="{00000000-0005-0000-0000-00001C390000}"/>
    <cellStyle name="Input 2 2 5 4 2" xfId="5974" xr:uid="{00000000-0005-0000-0000-00001D390000}"/>
    <cellStyle name="Input 2 2 5 4 2 2" xfId="19363" xr:uid="{00000000-0005-0000-0000-00001E390000}"/>
    <cellStyle name="Input 2 2 5 4 20" xfId="25643" xr:uid="{00000000-0005-0000-0000-00001F390000}"/>
    <cellStyle name="Input 2 2 5 4 21" xfId="25989" xr:uid="{00000000-0005-0000-0000-000020390000}"/>
    <cellStyle name="Input 2 2 5 4 22" xfId="26335" xr:uid="{00000000-0005-0000-0000-000021390000}"/>
    <cellStyle name="Input 2 2 5 4 23" xfId="26680" xr:uid="{00000000-0005-0000-0000-000022390000}"/>
    <cellStyle name="Input 2 2 5 4 24" xfId="26880" xr:uid="{00000000-0005-0000-0000-000023390000}"/>
    <cellStyle name="Input 2 2 5 4 25" xfId="26518" xr:uid="{00000000-0005-0000-0000-000024390000}"/>
    <cellStyle name="Input 2 2 5 4 26" xfId="27388" xr:uid="{00000000-0005-0000-0000-000025390000}"/>
    <cellStyle name="Input 2 2 5 4 27" xfId="27731" xr:uid="{00000000-0005-0000-0000-000026390000}"/>
    <cellStyle name="Input 2 2 5 4 28" xfId="28072" xr:uid="{00000000-0005-0000-0000-000027390000}"/>
    <cellStyle name="Input 2 2 5 4 29" xfId="28413" xr:uid="{00000000-0005-0000-0000-000028390000}"/>
    <cellStyle name="Input 2 2 5 4 3" xfId="10223" xr:uid="{00000000-0005-0000-0000-000029390000}"/>
    <cellStyle name="Input 2 2 5 4 3 2" xfId="18836" xr:uid="{00000000-0005-0000-0000-00002A390000}"/>
    <cellStyle name="Input 2 2 5 4 30" xfId="28754" xr:uid="{00000000-0005-0000-0000-00002B390000}"/>
    <cellStyle name="Input 2 2 5 4 31" xfId="29095" xr:uid="{00000000-0005-0000-0000-00002C390000}"/>
    <cellStyle name="Input 2 2 5 4 32" xfId="29641" xr:uid="{00000000-0005-0000-0000-00002D390000}"/>
    <cellStyle name="Input 2 2 5 4 33" xfId="30971" xr:uid="{00000000-0005-0000-0000-00002E390000}"/>
    <cellStyle name="Input 2 2 5 4 34" xfId="31593" xr:uid="{00000000-0005-0000-0000-00002F390000}"/>
    <cellStyle name="Input 2 2 5 4 35" xfId="31933" xr:uid="{00000000-0005-0000-0000-000030390000}"/>
    <cellStyle name="Input 2 2 5 4 36" xfId="32155" xr:uid="{00000000-0005-0000-0000-000031390000}"/>
    <cellStyle name="Input 2 2 5 4 37" xfId="32496" xr:uid="{00000000-0005-0000-0000-000032390000}"/>
    <cellStyle name="Input 2 2 5 4 38" xfId="32837" xr:uid="{00000000-0005-0000-0000-000033390000}"/>
    <cellStyle name="Input 2 2 5 4 39" xfId="33199" xr:uid="{00000000-0005-0000-0000-000034390000}"/>
    <cellStyle name="Input 2 2 5 4 4" xfId="14473" xr:uid="{00000000-0005-0000-0000-000035390000}"/>
    <cellStyle name="Input 2 2 5 4 4 2" xfId="20151" xr:uid="{00000000-0005-0000-0000-000036390000}"/>
    <cellStyle name="Input 2 2 5 4 40" xfId="33747" xr:uid="{00000000-0005-0000-0000-000037390000}"/>
    <cellStyle name="Input 2 2 5 4 41" xfId="34155" xr:uid="{00000000-0005-0000-0000-000038390000}"/>
    <cellStyle name="Input 2 2 5 4 42" xfId="34540" xr:uid="{00000000-0005-0000-0000-000039390000}"/>
    <cellStyle name="Input 2 2 5 4 43" xfId="34886" xr:uid="{00000000-0005-0000-0000-00003A390000}"/>
    <cellStyle name="Input 2 2 5 4 44" xfId="35232" xr:uid="{00000000-0005-0000-0000-00003B390000}"/>
    <cellStyle name="Input 2 2 5 4 45" xfId="35579" xr:uid="{00000000-0005-0000-0000-00003C390000}"/>
    <cellStyle name="Input 2 2 5 4 46" xfId="35926" xr:uid="{00000000-0005-0000-0000-00003D390000}"/>
    <cellStyle name="Input 2 2 5 4 47" xfId="36272" xr:uid="{00000000-0005-0000-0000-00003E390000}"/>
    <cellStyle name="Input 2 2 5 4 48" xfId="36618" xr:uid="{00000000-0005-0000-0000-00003F390000}"/>
    <cellStyle name="Input 2 2 5 4 49" xfId="36964" xr:uid="{00000000-0005-0000-0000-000040390000}"/>
    <cellStyle name="Input 2 2 5 4 5" xfId="18583" xr:uid="{00000000-0005-0000-0000-000041390000}"/>
    <cellStyle name="Input 2 2 5 4 5 2" xfId="20497" xr:uid="{00000000-0005-0000-0000-000042390000}"/>
    <cellStyle name="Input 2 2 5 4 50" xfId="37310" xr:uid="{00000000-0005-0000-0000-000043390000}"/>
    <cellStyle name="Input 2 2 5 4 51" xfId="37656" xr:uid="{00000000-0005-0000-0000-000044390000}"/>
    <cellStyle name="Input 2 2 5 4 52" xfId="37931" xr:uid="{00000000-0005-0000-0000-000045390000}"/>
    <cellStyle name="Input 2 2 5 4 53" xfId="38278" xr:uid="{00000000-0005-0000-0000-000046390000}"/>
    <cellStyle name="Input 2 2 5 4 54" xfId="38624" xr:uid="{00000000-0005-0000-0000-000047390000}"/>
    <cellStyle name="Input 2 2 5 4 55" xfId="38970" xr:uid="{00000000-0005-0000-0000-000048390000}"/>
    <cellStyle name="Input 2 2 5 4 56" xfId="39316" xr:uid="{00000000-0005-0000-0000-000049390000}"/>
    <cellStyle name="Input 2 2 5 4 57" xfId="34230" xr:uid="{00000000-0005-0000-0000-00004A390000}"/>
    <cellStyle name="Input 2 2 5 4 58" xfId="39755" xr:uid="{00000000-0005-0000-0000-00004B390000}"/>
    <cellStyle name="Input 2 2 5 4 59" xfId="40144" xr:uid="{00000000-0005-0000-0000-00004C390000}"/>
    <cellStyle name="Input 2 2 5 4 6" xfId="20924" xr:uid="{00000000-0005-0000-0000-00004D390000}"/>
    <cellStyle name="Input 2 2 5 4 60" xfId="40485" xr:uid="{00000000-0005-0000-0000-00004E390000}"/>
    <cellStyle name="Input 2 2 5 4 61" xfId="41115" xr:uid="{00000000-0005-0000-0000-00004F390000}"/>
    <cellStyle name="Input 2 2 5 4 62" xfId="41358" xr:uid="{00000000-0005-0000-0000-000050390000}"/>
    <cellStyle name="Input 2 2 5 4 63" xfId="40939" xr:uid="{00000000-0005-0000-0000-000051390000}"/>
    <cellStyle name="Input 2 2 5 4 64" xfId="42052" xr:uid="{00000000-0005-0000-0000-000052390000}"/>
    <cellStyle name="Input 2 2 5 4 65" xfId="42398" xr:uid="{00000000-0005-0000-0000-000053390000}"/>
    <cellStyle name="Input 2 2 5 4 66" xfId="42603" xr:uid="{00000000-0005-0000-0000-000054390000}"/>
    <cellStyle name="Input 2 2 5 4 67" xfId="42979" xr:uid="{00000000-0005-0000-0000-000055390000}"/>
    <cellStyle name="Input 2 2 5 4 68" xfId="43320" xr:uid="{00000000-0005-0000-0000-000056390000}"/>
    <cellStyle name="Input 2 2 5 4 69" xfId="43661" xr:uid="{00000000-0005-0000-0000-000057390000}"/>
    <cellStyle name="Input 2 2 5 4 7" xfId="21190" xr:uid="{00000000-0005-0000-0000-000058390000}"/>
    <cellStyle name="Input 2 2 5 4 70" xfId="44192" xr:uid="{00000000-0005-0000-0000-000059390000}"/>
    <cellStyle name="Input 2 2 5 4 71" xfId="43945" xr:uid="{00000000-0005-0000-0000-00005A390000}"/>
    <cellStyle name="Input 2 2 5 4 72" xfId="44860" xr:uid="{00000000-0005-0000-0000-00005B390000}"/>
    <cellStyle name="Input 2 2 5 4 73" xfId="43880" xr:uid="{00000000-0005-0000-0000-00005C390000}"/>
    <cellStyle name="Input 2 2 5 4 74" xfId="45631" xr:uid="{00000000-0005-0000-0000-00005D390000}"/>
    <cellStyle name="Input 2 2 5 4 75" xfId="46239" xr:uid="{00000000-0005-0000-0000-00005E390000}"/>
    <cellStyle name="Input 2 2 5 4 76" xfId="46717" xr:uid="{00000000-0005-0000-0000-00005F390000}"/>
    <cellStyle name="Input 2 2 5 4 77" xfId="47062" xr:uid="{00000000-0005-0000-0000-000060390000}"/>
    <cellStyle name="Input 2 2 5 4 78" xfId="47407" xr:uid="{00000000-0005-0000-0000-000061390000}"/>
    <cellStyle name="Input 2 2 5 4 79" xfId="47831" xr:uid="{00000000-0005-0000-0000-000062390000}"/>
    <cellStyle name="Input 2 2 5 4 8" xfId="19500" xr:uid="{00000000-0005-0000-0000-000063390000}"/>
    <cellStyle name="Input 2 2 5 4 80" xfId="48168" xr:uid="{00000000-0005-0000-0000-000064390000}"/>
    <cellStyle name="Input 2 2 5 4 81" xfId="48281" xr:uid="{00000000-0005-0000-0000-000065390000}"/>
    <cellStyle name="Input 2 2 5 4 82" xfId="49021" xr:uid="{00000000-0005-0000-0000-000066390000}"/>
    <cellStyle name="Input 2 2 5 4 83" xfId="49178" xr:uid="{00000000-0005-0000-0000-000067390000}"/>
    <cellStyle name="Input 2 2 5 4 84" xfId="49572" xr:uid="{00000000-0005-0000-0000-000068390000}"/>
    <cellStyle name="Input 2 2 5 4 85" xfId="53322" xr:uid="{00000000-0005-0000-0000-000069390000}"/>
    <cellStyle name="Input 2 2 5 4 9" xfId="21486" xr:uid="{00000000-0005-0000-0000-00006A390000}"/>
    <cellStyle name="Input 2 2 5 40" xfId="31784" xr:uid="{00000000-0005-0000-0000-00006B390000}"/>
    <cellStyle name="Input 2 2 5 41" xfId="30968" xr:uid="{00000000-0005-0000-0000-00006C390000}"/>
    <cellStyle name="Input 2 2 5 42" xfId="32347" xr:uid="{00000000-0005-0000-0000-00006D390000}"/>
    <cellStyle name="Input 2 2 5 43" xfId="32688" xr:uid="{00000000-0005-0000-0000-00006E390000}"/>
    <cellStyle name="Input 2 2 5 44" xfId="33218" xr:uid="{00000000-0005-0000-0000-00006F390000}"/>
    <cellStyle name="Input 2 2 5 45" xfId="33598" xr:uid="{00000000-0005-0000-0000-000070390000}"/>
    <cellStyle name="Input 2 2 5 46" xfId="32982" xr:uid="{00000000-0005-0000-0000-000071390000}"/>
    <cellStyle name="Input 2 2 5 47" xfId="34391" xr:uid="{00000000-0005-0000-0000-000072390000}"/>
    <cellStyle name="Input 2 2 5 48" xfId="34737" xr:uid="{00000000-0005-0000-0000-000073390000}"/>
    <cellStyle name="Input 2 2 5 49" xfId="35083" xr:uid="{00000000-0005-0000-0000-000074390000}"/>
    <cellStyle name="Input 2 2 5 5" xfId="1769" xr:uid="{00000000-0005-0000-0000-000075390000}"/>
    <cellStyle name="Input 2 2 5 5 10" xfId="22379" xr:uid="{00000000-0005-0000-0000-000076390000}"/>
    <cellStyle name="Input 2 2 5 5 11" xfId="22725" xr:uid="{00000000-0005-0000-0000-000077390000}"/>
    <cellStyle name="Input 2 2 5 5 12" xfId="23071" xr:uid="{00000000-0005-0000-0000-000078390000}"/>
    <cellStyle name="Input 2 2 5 5 13" xfId="23418" xr:uid="{00000000-0005-0000-0000-000079390000}"/>
    <cellStyle name="Input 2 2 5 5 14" xfId="23693" xr:uid="{00000000-0005-0000-0000-00007A390000}"/>
    <cellStyle name="Input 2 2 5 5 15" xfId="24039" xr:uid="{00000000-0005-0000-0000-00007B390000}"/>
    <cellStyle name="Input 2 2 5 5 16" xfId="24389" xr:uid="{00000000-0005-0000-0000-00007C390000}"/>
    <cellStyle name="Input 2 2 5 5 17" xfId="24735" xr:uid="{00000000-0005-0000-0000-00007D390000}"/>
    <cellStyle name="Input 2 2 5 5 18" xfId="25010" xr:uid="{00000000-0005-0000-0000-00007E390000}"/>
    <cellStyle name="Input 2 2 5 5 19" xfId="25409" xr:uid="{00000000-0005-0000-0000-00007F390000}"/>
    <cellStyle name="Input 2 2 5 5 2" xfId="6021" xr:uid="{00000000-0005-0000-0000-000080390000}"/>
    <cellStyle name="Input 2 2 5 5 2 2" xfId="19416" xr:uid="{00000000-0005-0000-0000-000081390000}"/>
    <cellStyle name="Input 2 2 5 5 20" xfId="25696" xr:uid="{00000000-0005-0000-0000-000082390000}"/>
    <cellStyle name="Input 2 2 5 5 21" xfId="26042" xr:uid="{00000000-0005-0000-0000-000083390000}"/>
    <cellStyle name="Input 2 2 5 5 22" xfId="26388" xr:uid="{00000000-0005-0000-0000-000084390000}"/>
    <cellStyle name="Input 2 2 5 5 23" xfId="26732" xr:uid="{00000000-0005-0000-0000-000085390000}"/>
    <cellStyle name="Input 2 2 5 5 24" xfId="26933" xr:uid="{00000000-0005-0000-0000-000086390000}"/>
    <cellStyle name="Input 2 2 5 5 25" xfId="27166" xr:uid="{00000000-0005-0000-0000-000087390000}"/>
    <cellStyle name="Input 2 2 5 5 26" xfId="27441" xr:uid="{00000000-0005-0000-0000-000088390000}"/>
    <cellStyle name="Input 2 2 5 5 27" xfId="27784" xr:uid="{00000000-0005-0000-0000-000089390000}"/>
    <cellStyle name="Input 2 2 5 5 28" xfId="28125" xr:uid="{00000000-0005-0000-0000-00008A390000}"/>
    <cellStyle name="Input 2 2 5 5 29" xfId="28466" xr:uid="{00000000-0005-0000-0000-00008B390000}"/>
    <cellStyle name="Input 2 2 5 5 3" xfId="10270" xr:uid="{00000000-0005-0000-0000-00008C390000}"/>
    <cellStyle name="Input 2 2 5 5 3 2" xfId="19858" xr:uid="{00000000-0005-0000-0000-00008D390000}"/>
    <cellStyle name="Input 2 2 5 5 30" xfId="28807" xr:uid="{00000000-0005-0000-0000-00008E390000}"/>
    <cellStyle name="Input 2 2 5 5 31" xfId="29148" xr:uid="{00000000-0005-0000-0000-00008F390000}"/>
    <cellStyle name="Input 2 2 5 5 32" xfId="29375" xr:uid="{00000000-0005-0000-0000-000090390000}"/>
    <cellStyle name="Input 2 2 5 5 33" xfId="31191" xr:uid="{00000000-0005-0000-0000-000091390000}"/>
    <cellStyle name="Input 2 2 5 5 34" xfId="31646" xr:uid="{00000000-0005-0000-0000-000092390000}"/>
    <cellStyle name="Input 2 2 5 5 35" xfId="31986" xr:uid="{00000000-0005-0000-0000-000093390000}"/>
    <cellStyle name="Input 2 2 5 5 36" xfId="32208" xr:uid="{00000000-0005-0000-0000-000094390000}"/>
    <cellStyle name="Input 2 2 5 5 37" xfId="32549" xr:uid="{00000000-0005-0000-0000-000095390000}"/>
    <cellStyle name="Input 2 2 5 5 38" xfId="32890" xr:uid="{00000000-0005-0000-0000-000096390000}"/>
    <cellStyle name="Input 2 2 5 5 39" xfId="33187" xr:uid="{00000000-0005-0000-0000-000097390000}"/>
    <cellStyle name="Input 2 2 5 5 4" xfId="14520" xr:uid="{00000000-0005-0000-0000-000098390000}"/>
    <cellStyle name="Input 2 2 5 5 4 2" xfId="20204" xr:uid="{00000000-0005-0000-0000-000099390000}"/>
    <cellStyle name="Input 2 2 5 5 40" xfId="33800" xr:uid="{00000000-0005-0000-0000-00009A390000}"/>
    <cellStyle name="Input 2 2 5 5 41" xfId="34306" xr:uid="{00000000-0005-0000-0000-00009B390000}"/>
    <cellStyle name="Input 2 2 5 5 42" xfId="34593" xr:uid="{00000000-0005-0000-0000-00009C390000}"/>
    <cellStyle name="Input 2 2 5 5 43" xfId="34939" xr:uid="{00000000-0005-0000-0000-00009D390000}"/>
    <cellStyle name="Input 2 2 5 5 44" xfId="35285" xr:uid="{00000000-0005-0000-0000-00009E390000}"/>
    <cellStyle name="Input 2 2 5 5 45" xfId="35632" xr:uid="{00000000-0005-0000-0000-00009F390000}"/>
    <cellStyle name="Input 2 2 5 5 46" xfId="35979" xr:uid="{00000000-0005-0000-0000-0000A0390000}"/>
    <cellStyle name="Input 2 2 5 5 47" xfId="36325" xr:uid="{00000000-0005-0000-0000-0000A1390000}"/>
    <cellStyle name="Input 2 2 5 5 48" xfId="36671" xr:uid="{00000000-0005-0000-0000-0000A2390000}"/>
    <cellStyle name="Input 2 2 5 5 49" xfId="37017" xr:uid="{00000000-0005-0000-0000-0000A3390000}"/>
    <cellStyle name="Input 2 2 5 5 5" xfId="20550" xr:uid="{00000000-0005-0000-0000-0000A4390000}"/>
    <cellStyle name="Input 2 2 5 5 50" xfId="37363" xr:uid="{00000000-0005-0000-0000-0000A5390000}"/>
    <cellStyle name="Input 2 2 5 5 51" xfId="37709" xr:uid="{00000000-0005-0000-0000-0000A6390000}"/>
    <cellStyle name="Input 2 2 5 5 52" xfId="37984" xr:uid="{00000000-0005-0000-0000-0000A7390000}"/>
    <cellStyle name="Input 2 2 5 5 53" xfId="38331" xr:uid="{00000000-0005-0000-0000-0000A8390000}"/>
    <cellStyle name="Input 2 2 5 5 54" xfId="38677" xr:uid="{00000000-0005-0000-0000-0000A9390000}"/>
    <cellStyle name="Input 2 2 5 5 55" xfId="39023" xr:uid="{00000000-0005-0000-0000-0000AA390000}"/>
    <cellStyle name="Input 2 2 5 5 56" xfId="39369" xr:uid="{00000000-0005-0000-0000-0000AB390000}"/>
    <cellStyle name="Input 2 2 5 5 57" xfId="39763" xr:uid="{00000000-0005-0000-0000-0000AC390000}"/>
    <cellStyle name="Input 2 2 5 5 58" xfId="39922" xr:uid="{00000000-0005-0000-0000-0000AD390000}"/>
    <cellStyle name="Input 2 2 5 5 59" xfId="40197" xr:uid="{00000000-0005-0000-0000-0000AE390000}"/>
    <cellStyle name="Input 2 2 5 5 6" xfId="19143" xr:uid="{00000000-0005-0000-0000-0000AF390000}"/>
    <cellStyle name="Input 2 2 5 5 60" xfId="40538" xr:uid="{00000000-0005-0000-0000-0000B0390000}"/>
    <cellStyle name="Input 2 2 5 5 61" xfId="40824" xr:uid="{00000000-0005-0000-0000-0000B1390000}"/>
    <cellStyle name="Input 2 2 5 5 62" xfId="40895" xr:uid="{00000000-0005-0000-0000-0000B2390000}"/>
    <cellStyle name="Input 2 2 5 5 63" xfId="41759" xr:uid="{00000000-0005-0000-0000-0000B3390000}"/>
    <cellStyle name="Input 2 2 5 5 64" xfId="42105" xr:uid="{00000000-0005-0000-0000-0000B4390000}"/>
    <cellStyle name="Input 2 2 5 5 65" xfId="42451" xr:uid="{00000000-0005-0000-0000-0000B5390000}"/>
    <cellStyle name="Input 2 2 5 5 66" xfId="41543" xr:uid="{00000000-0005-0000-0000-0000B6390000}"/>
    <cellStyle name="Input 2 2 5 5 67" xfId="43032" xr:uid="{00000000-0005-0000-0000-0000B7390000}"/>
    <cellStyle name="Input 2 2 5 5 68" xfId="43373" xr:uid="{00000000-0005-0000-0000-0000B8390000}"/>
    <cellStyle name="Input 2 2 5 5 69" xfId="43714" xr:uid="{00000000-0005-0000-0000-0000B9390000}"/>
    <cellStyle name="Input 2 2 5 5 7" xfId="21243" xr:uid="{00000000-0005-0000-0000-0000BA390000}"/>
    <cellStyle name="Input 2 2 5 5 70" xfId="44245" xr:uid="{00000000-0005-0000-0000-0000BB390000}"/>
    <cellStyle name="Input 2 2 5 5 71" xfId="44570" xr:uid="{00000000-0005-0000-0000-0000BC390000}"/>
    <cellStyle name="Input 2 2 5 5 72" xfId="44913" xr:uid="{00000000-0005-0000-0000-0000BD390000}"/>
    <cellStyle name="Input 2 2 5 5 73" xfId="45334" xr:uid="{00000000-0005-0000-0000-0000BE390000}"/>
    <cellStyle name="Input 2 2 5 5 74" xfId="45948" xr:uid="{00000000-0005-0000-0000-0000BF390000}"/>
    <cellStyle name="Input 2 2 5 5 75" xfId="46292" xr:uid="{00000000-0005-0000-0000-0000C0390000}"/>
    <cellStyle name="Input 2 2 5 5 76" xfId="46770" xr:uid="{00000000-0005-0000-0000-0000C1390000}"/>
    <cellStyle name="Input 2 2 5 5 77" xfId="47115" xr:uid="{00000000-0005-0000-0000-0000C2390000}"/>
    <cellStyle name="Input 2 2 5 5 78" xfId="47460" xr:uid="{00000000-0005-0000-0000-0000C3390000}"/>
    <cellStyle name="Input 2 2 5 5 79" xfId="47884" xr:uid="{00000000-0005-0000-0000-0000C4390000}"/>
    <cellStyle name="Input 2 2 5 5 8" xfId="21645" xr:uid="{00000000-0005-0000-0000-0000C5390000}"/>
    <cellStyle name="Input 2 2 5 5 80" xfId="48221" xr:uid="{00000000-0005-0000-0000-0000C6390000}"/>
    <cellStyle name="Input 2 2 5 5 81" xfId="48752" xr:uid="{00000000-0005-0000-0000-0000C7390000}"/>
    <cellStyle name="Input 2 2 5 5 82" xfId="49074" xr:uid="{00000000-0005-0000-0000-0000C8390000}"/>
    <cellStyle name="Input 2 2 5 5 83" xfId="49618" xr:uid="{00000000-0005-0000-0000-0000C9390000}"/>
    <cellStyle name="Input 2 2 5 5 84" xfId="49829" xr:uid="{00000000-0005-0000-0000-0000CA390000}"/>
    <cellStyle name="Input 2 2 5 5 85" xfId="19061" xr:uid="{00000000-0005-0000-0000-0000CB390000}"/>
    <cellStyle name="Input 2 2 5 5 86" xfId="53477" xr:uid="{00000000-0005-0000-0000-0000CC390000}"/>
    <cellStyle name="Input 2 2 5 5 9" xfId="22033" xr:uid="{00000000-0005-0000-0000-0000CD390000}"/>
    <cellStyle name="Input 2 2 5 50" xfId="35430" xr:uid="{00000000-0005-0000-0000-0000CE390000}"/>
    <cellStyle name="Input 2 2 5 51" xfId="35777" xr:uid="{00000000-0005-0000-0000-0000CF390000}"/>
    <cellStyle name="Input 2 2 5 52" xfId="36123" xr:uid="{00000000-0005-0000-0000-0000D0390000}"/>
    <cellStyle name="Input 2 2 5 53" xfId="36469" xr:uid="{00000000-0005-0000-0000-0000D1390000}"/>
    <cellStyle name="Input 2 2 5 54" xfId="36815" xr:uid="{00000000-0005-0000-0000-0000D2390000}"/>
    <cellStyle name="Input 2 2 5 55" xfId="37161" xr:uid="{00000000-0005-0000-0000-0000D3390000}"/>
    <cellStyle name="Input 2 2 5 56" xfId="37507" xr:uid="{00000000-0005-0000-0000-0000D4390000}"/>
    <cellStyle name="Input 2 2 5 57" xfId="33888" xr:uid="{00000000-0005-0000-0000-0000D5390000}"/>
    <cellStyle name="Input 2 2 5 58" xfId="38129" xr:uid="{00000000-0005-0000-0000-0000D6390000}"/>
    <cellStyle name="Input 2 2 5 59" xfId="38475" xr:uid="{00000000-0005-0000-0000-0000D7390000}"/>
    <cellStyle name="Input 2 2 5 6" xfId="1817" xr:uid="{00000000-0005-0000-0000-0000D8390000}"/>
    <cellStyle name="Input 2 2 5 6 2" xfId="6069" xr:uid="{00000000-0005-0000-0000-0000D9390000}"/>
    <cellStyle name="Input 2 2 5 6 3" xfId="10318" xr:uid="{00000000-0005-0000-0000-0000DA390000}"/>
    <cellStyle name="Input 2 2 5 6 4" xfId="14568" xr:uid="{00000000-0005-0000-0000-0000DB390000}"/>
    <cellStyle name="Input 2 2 5 6 5" xfId="19004" xr:uid="{00000000-0005-0000-0000-0000DC390000}"/>
    <cellStyle name="Input 2 2 5 6 6" xfId="53626" xr:uid="{00000000-0005-0000-0000-0000DD390000}"/>
    <cellStyle name="Input 2 2 5 60" xfId="38821" xr:uid="{00000000-0005-0000-0000-0000DE390000}"/>
    <cellStyle name="Input 2 2 5 61" xfId="39167" xr:uid="{00000000-0005-0000-0000-0000DF390000}"/>
    <cellStyle name="Input 2 2 5 62" xfId="33236" xr:uid="{00000000-0005-0000-0000-0000E0390000}"/>
    <cellStyle name="Input 2 2 5 63" xfId="39756" xr:uid="{00000000-0005-0000-0000-0000E1390000}"/>
    <cellStyle name="Input 2 2 5 64" xfId="39995" xr:uid="{00000000-0005-0000-0000-0000E2390000}"/>
    <cellStyle name="Input 2 2 5 65" xfId="40336" xr:uid="{00000000-0005-0000-0000-0000E3390000}"/>
    <cellStyle name="Input 2 2 5 66" xfId="41061" xr:uid="{00000000-0005-0000-0000-0000E4390000}"/>
    <cellStyle name="Input 2 2 5 67" xfId="41307" xr:uid="{00000000-0005-0000-0000-0000E5390000}"/>
    <cellStyle name="Input 2 2 5 68" xfId="41210" xr:uid="{00000000-0005-0000-0000-0000E6390000}"/>
    <cellStyle name="Input 2 2 5 69" xfId="41903" xr:uid="{00000000-0005-0000-0000-0000E7390000}"/>
    <cellStyle name="Input 2 2 5 7" xfId="1864" xr:uid="{00000000-0005-0000-0000-0000E8390000}"/>
    <cellStyle name="Input 2 2 5 7 2" xfId="6116" xr:uid="{00000000-0005-0000-0000-0000E9390000}"/>
    <cellStyle name="Input 2 2 5 7 3" xfId="10365" xr:uid="{00000000-0005-0000-0000-0000EA390000}"/>
    <cellStyle name="Input 2 2 5 7 4" xfId="14615" xr:uid="{00000000-0005-0000-0000-0000EB390000}"/>
    <cellStyle name="Input 2 2 5 7 5" xfId="19214" xr:uid="{00000000-0005-0000-0000-0000EC390000}"/>
    <cellStyle name="Input 2 2 5 7 6" xfId="53232" xr:uid="{00000000-0005-0000-0000-0000ED390000}"/>
    <cellStyle name="Input 2 2 5 70" xfId="42249" xr:uid="{00000000-0005-0000-0000-0000EE390000}"/>
    <cellStyle name="Input 2 2 5 71" xfId="41836" xr:uid="{00000000-0005-0000-0000-0000EF390000}"/>
    <cellStyle name="Input 2 2 5 72" xfId="42830" xr:uid="{00000000-0005-0000-0000-0000F0390000}"/>
    <cellStyle name="Input 2 2 5 73" xfId="43171" xr:uid="{00000000-0005-0000-0000-0000F1390000}"/>
    <cellStyle name="Input 2 2 5 74" xfId="43512" xr:uid="{00000000-0005-0000-0000-0000F2390000}"/>
    <cellStyle name="Input 2 2 5 75" xfId="44043" xr:uid="{00000000-0005-0000-0000-0000F3390000}"/>
    <cellStyle name="Input 2 2 5 76" xfId="43896" xr:uid="{00000000-0005-0000-0000-0000F4390000}"/>
    <cellStyle name="Input 2 2 5 77" xfId="44711" xr:uid="{00000000-0005-0000-0000-0000F5390000}"/>
    <cellStyle name="Input 2 2 5 78" xfId="45018" xr:uid="{00000000-0005-0000-0000-0000F6390000}"/>
    <cellStyle name="Input 2 2 5 79" xfId="45713" xr:uid="{00000000-0005-0000-0000-0000F7390000}"/>
    <cellStyle name="Input 2 2 5 8" xfId="1911" xr:uid="{00000000-0005-0000-0000-0000F8390000}"/>
    <cellStyle name="Input 2 2 5 8 2" xfId="6163" xr:uid="{00000000-0005-0000-0000-0000F9390000}"/>
    <cellStyle name="Input 2 2 5 8 3" xfId="10412" xr:uid="{00000000-0005-0000-0000-0000FA390000}"/>
    <cellStyle name="Input 2 2 5 8 4" xfId="14662" xr:uid="{00000000-0005-0000-0000-0000FB390000}"/>
    <cellStyle name="Input 2 2 5 8 5" xfId="19616" xr:uid="{00000000-0005-0000-0000-0000FC390000}"/>
    <cellStyle name="Input 2 2 5 8 6" xfId="54004" xr:uid="{00000000-0005-0000-0000-0000FD390000}"/>
    <cellStyle name="Input 2 2 5 80" xfId="46090" xr:uid="{00000000-0005-0000-0000-0000FE390000}"/>
    <cellStyle name="Input 2 2 5 81" xfId="46561" xr:uid="{00000000-0005-0000-0000-0000FF390000}"/>
    <cellStyle name="Input 2 2 5 82" xfId="46913" xr:uid="{00000000-0005-0000-0000-0000003A0000}"/>
    <cellStyle name="Input 2 2 5 83" xfId="47258" xr:uid="{00000000-0005-0000-0000-0000013A0000}"/>
    <cellStyle name="Input 2 2 5 84" xfId="47688" xr:uid="{00000000-0005-0000-0000-0000023A0000}"/>
    <cellStyle name="Input 2 2 5 85" xfId="48019" xr:uid="{00000000-0005-0000-0000-0000033A0000}"/>
    <cellStyle name="Input 2 2 5 86" xfId="48383" xr:uid="{00000000-0005-0000-0000-0000043A0000}"/>
    <cellStyle name="Input 2 2 5 87" xfId="48872" xr:uid="{00000000-0005-0000-0000-0000053A0000}"/>
    <cellStyle name="Input 2 2 5 88" xfId="49270" xr:uid="{00000000-0005-0000-0000-0000063A0000}"/>
    <cellStyle name="Input 2 2 5 89" xfId="48648" xr:uid="{00000000-0005-0000-0000-0000073A0000}"/>
    <cellStyle name="Input 2 2 5 9" xfId="1555" xr:uid="{00000000-0005-0000-0000-0000083A0000}"/>
    <cellStyle name="Input 2 2 5 9 2" xfId="5807" xr:uid="{00000000-0005-0000-0000-0000093A0000}"/>
    <cellStyle name="Input 2 2 5 9 3" xfId="10056" xr:uid="{00000000-0005-0000-0000-00000A3A0000}"/>
    <cellStyle name="Input 2 2 5 9 4" xfId="14306" xr:uid="{00000000-0005-0000-0000-00000B3A0000}"/>
    <cellStyle name="Input 2 2 5 9 5" xfId="20002" xr:uid="{00000000-0005-0000-0000-00000C3A0000}"/>
    <cellStyle name="Input 2 2 5 9 6" xfId="54153" xr:uid="{00000000-0005-0000-0000-00000D3A0000}"/>
    <cellStyle name="Input 2 2 5 90" xfId="49881" xr:uid="{00000000-0005-0000-0000-00000E3A0000}"/>
    <cellStyle name="Input 2 2 5 91" xfId="50031" xr:uid="{00000000-0005-0000-0000-00000F3A0000}"/>
    <cellStyle name="Input 2 2 5 92" xfId="50180" xr:uid="{00000000-0005-0000-0000-0000103A0000}"/>
    <cellStyle name="Input 2 2 5 93" xfId="50330" xr:uid="{00000000-0005-0000-0000-0000113A0000}"/>
    <cellStyle name="Input 2 2 5 94" xfId="50479" xr:uid="{00000000-0005-0000-0000-0000123A0000}"/>
    <cellStyle name="Input 2 2 5 95" xfId="50628" xr:uid="{00000000-0005-0000-0000-0000133A0000}"/>
    <cellStyle name="Input 2 2 5 96" xfId="50778" xr:uid="{00000000-0005-0000-0000-0000143A0000}"/>
    <cellStyle name="Input 2 2 5 97" xfId="50927" xr:uid="{00000000-0005-0000-0000-0000153A0000}"/>
    <cellStyle name="Input 2 2 5 98" xfId="51092" xr:uid="{00000000-0005-0000-0000-0000163A0000}"/>
    <cellStyle name="Input 2 2 5 99" xfId="51248" xr:uid="{00000000-0005-0000-0000-0000173A0000}"/>
    <cellStyle name="Input 2 2 50" xfId="544" xr:uid="{00000000-0005-0000-0000-0000183A0000}"/>
    <cellStyle name="Input 2 2 50 2" xfId="545" xr:uid="{00000000-0005-0000-0000-0000193A0000}"/>
    <cellStyle name="Input 2 2 50 2 2" xfId="30433" xr:uid="{00000000-0005-0000-0000-00001A3A0000}"/>
    <cellStyle name="Input 2 2 50 3" xfId="29917" xr:uid="{00000000-0005-0000-0000-00001B3A0000}"/>
    <cellStyle name="Input 2 2 51" xfId="546" xr:uid="{00000000-0005-0000-0000-00001C3A0000}"/>
    <cellStyle name="Input 2 2 51 2" xfId="547" xr:uid="{00000000-0005-0000-0000-00001D3A0000}"/>
    <cellStyle name="Input 2 2 51 2 2" xfId="30438" xr:uid="{00000000-0005-0000-0000-00001E3A0000}"/>
    <cellStyle name="Input 2 2 51 3" xfId="29922" xr:uid="{00000000-0005-0000-0000-00001F3A0000}"/>
    <cellStyle name="Input 2 2 52" xfId="548" xr:uid="{00000000-0005-0000-0000-0000203A0000}"/>
    <cellStyle name="Input 2 2 52 2" xfId="549" xr:uid="{00000000-0005-0000-0000-0000213A0000}"/>
    <cellStyle name="Input 2 2 52 2 2" xfId="30443" xr:uid="{00000000-0005-0000-0000-0000223A0000}"/>
    <cellStyle name="Input 2 2 52 3" xfId="29927" xr:uid="{00000000-0005-0000-0000-0000233A0000}"/>
    <cellStyle name="Input 2 2 53" xfId="550" xr:uid="{00000000-0005-0000-0000-0000243A0000}"/>
    <cellStyle name="Input 2 2 53 2" xfId="29957" xr:uid="{00000000-0005-0000-0000-0000253A0000}"/>
    <cellStyle name="Input 2 2 54" xfId="551" xr:uid="{00000000-0005-0000-0000-0000263A0000}"/>
    <cellStyle name="Input 2 2 54 2" xfId="29962" xr:uid="{00000000-0005-0000-0000-0000273A0000}"/>
    <cellStyle name="Input 2 2 55" xfId="552" xr:uid="{00000000-0005-0000-0000-0000283A0000}"/>
    <cellStyle name="Input 2 2 55 2" xfId="29967" xr:uid="{00000000-0005-0000-0000-0000293A0000}"/>
    <cellStyle name="Input 2 2 56" xfId="553" xr:uid="{00000000-0005-0000-0000-00002A3A0000}"/>
    <cellStyle name="Input 2 2 56 2" xfId="29973" xr:uid="{00000000-0005-0000-0000-00002B3A0000}"/>
    <cellStyle name="Input 2 2 57" xfId="554" xr:uid="{00000000-0005-0000-0000-00002C3A0000}"/>
    <cellStyle name="Input 2 2 57 2" xfId="29978" xr:uid="{00000000-0005-0000-0000-00002D3A0000}"/>
    <cellStyle name="Input 2 2 58" xfId="1371" xr:uid="{00000000-0005-0000-0000-00002E3A0000}"/>
    <cellStyle name="Input 2 2 58 2" xfId="30497" xr:uid="{00000000-0005-0000-0000-00002F3A0000}"/>
    <cellStyle name="Input 2 2 59" xfId="1398" xr:uid="{00000000-0005-0000-0000-0000303A0000}"/>
    <cellStyle name="Input 2 2 59 2" xfId="30504" xr:uid="{00000000-0005-0000-0000-0000313A0000}"/>
    <cellStyle name="Input 2 2 6" xfId="555" xr:uid="{00000000-0005-0000-0000-0000323A0000}"/>
    <cellStyle name="Input 2 2 6 10" xfId="1971" xr:uid="{00000000-0005-0000-0000-0000333A0000}"/>
    <cellStyle name="Input 2 2 6 10 2" xfId="6223" xr:uid="{00000000-0005-0000-0000-0000343A0000}"/>
    <cellStyle name="Input 2 2 6 10 3" xfId="10472" xr:uid="{00000000-0005-0000-0000-0000353A0000}"/>
    <cellStyle name="Input 2 2 6 10 4" xfId="14722" xr:uid="{00000000-0005-0000-0000-0000363A0000}"/>
    <cellStyle name="Input 2 2 6 10 5" xfId="20360" xr:uid="{00000000-0005-0000-0000-0000373A0000}"/>
    <cellStyle name="Input 2 2 6 10 6" xfId="53261" xr:uid="{00000000-0005-0000-0000-0000383A0000}"/>
    <cellStyle name="Input 2 2 6 100" xfId="51410" xr:uid="{00000000-0005-0000-0000-0000393A0000}"/>
    <cellStyle name="Input 2 2 6 101" xfId="51560" xr:uid="{00000000-0005-0000-0000-00003A3A0000}"/>
    <cellStyle name="Input 2 2 6 102" xfId="51710" xr:uid="{00000000-0005-0000-0000-00003B3A0000}"/>
    <cellStyle name="Input 2 2 6 103" xfId="51865" xr:uid="{00000000-0005-0000-0000-00003C3A0000}"/>
    <cellStyle name="Input 2 2 6 104" xfId="52020" xr:uid="{00000000-0005-0000-0000-00003D3A0000}"/>
    <cellStyle name="Input 2 2 6 105" xfId="52170" xr:uid="{00000000-0005-0000-0000-00003E3A0000}"/>
    <cellStyle name="Input 2 2 6 106" xfId="52320" xr:uid="{00000000-0005-0000-0000-00003F3A0000}"/>
    <cellStyle name="Input 2 2 6 107" xfId="52368" xr:uid="{00000000-0005-0000-0000-0000403A0000}"/>
    <cellStyle name="Input 2 2 6 108" xfId="52423" xr:uid="{00000000-0005-0000-0000-0000413A0000}"/>
    <cellStyle name="Input 2 2 6 109" xfId="52573" xr:uid="{00000000-0005-0000-0000-0000423A0000}"/>
    <cellStyle name="Input 2 2 6 11" xfId="1539" xr:uid="{00000000-0005-0000-0000-0000433A0000}"/>
    <cellStyle name="Input 2 2 6 11 2" xfId="5791" xr:uid="{00000000-0005-0000-0000-0000443A0000}"/>
    <cellStyle name="Input 2 2 6 11 3" xfId="10040" xr:uid="{00000000-0005-0000-0000-0000453A0000}"/>
    <cellStyle name="Input 2 2 6 11 4" xfId="14290" xr:uid="{00000000-0005-0000-0000-0000463A0000}"/>
    <cellStyle name="Input 2 2 6 11 5" xfId="18890" xr:uid="{00000000-0005-0000-0000-0000473A0000}"/>
    <cellStyle name="Input 2 2 6 11 6" xfId="54387" xr:uid="{00000000-0005-0000-0000-0000483A0000}"/>
    <cellStyle name="Input 2 2 6 110" xfId="52722" xr:uid="{00000000-0005-0000-0000-0000493A0000}"/>
    <cellStyle name="Input 2 2 6 111" xfId="52872" xr:uid="{00000000-0005-0000-0000-00004A3A0000}"/>
    <cellStyle name="Input 2 2 6 112" xfId="18745" xr:uid="{00000000-0005-0000-0000-00004B3A0000}"/>
    <cellStyle name="Input 2 2 6 113" xfId="53164" xr:uid="{00000000-0005-0000-0000-00004C3A0000}"/>
    <cellStyle name="Input 2 2 6 12" xfId="2040" xr:uid="{00000000-0005-0000-0000-00004D3A0000}"/>
    <cellStyle name="Input 2 2 6 12 2" xfId="6292" xr:uid="{00000000-0005-0000-0000-00004E3A0000}"/>
    <cellStyle name="Input 2 2 6 12 3" xfId="10541" xr:uid="{00000000-0005-0000-0000-00004F3A0000}"/>
    <cellStyle name="Input 2 2 6 12 4" xfId="14790" xr:uid="{00000000-0005-0000-0000-0000503A0000}"/>
    <cellStyle name="Input 2 2 6 12 5" xfId="21053" xr:uid="{00000000-0005-0000-0000-0000513A0000}"/>
    <cellStyle name="Input 2 2 6 12 6" xfId="54537" xr:uid="{00000000-0005-0000-0000-0000523A0000}"/>
    <cellStyle name="Input 2 2 6 13" xfId="2192" xr:uid="{00000000-0005-0000-0000-0000533A0000}"/>
    <cellStyle name="Input 2 2 6 13 2" xfId="6444" xr:uid="{00000000-0005-0000-0000-0000543A0000}"/>
    <cellStyle name="Input 2 2 6 13 3" xfId="10693" xr:uid="{00000000-0005-0000-0000-0000553A0000}"/>
    <cellStyle name="Input 2 2 6 13 4" xfId="14942" xr:uid="{00000000-0005-0000-0000-0000563A0000}"/>
    <cellStyle name="Input 2 2 6 13 5" xfId="19648" xr:uid="{00000000-0005-0000-0000-0000573A0000}"/>
    <cellStyle name="Input 2 2 6 13 6" xfId="54686" xr:uid="{00000000-0005-0000-0000-0000583A0000}"/>
    <cellStyle name="Input 2 2 6 14" xfId="2342" xr:uid="{00000000-0005-0000-0000-0000593A0000}"/>
    <cellStyle name="Input 2 2 6 14 2" xfId="6594" xr:uid="{00000000-0005-0000-0000-00005A3A0000}"/>
    <cellStyle name="Input 2 2 6 14 3" xfId="10843" xr:uid="{00000000-0005-0000-0000-00005B3A0000}"/>
    <cellStyle name="Input 2 2 6 14 4" xfId="15092" xr:uid="{00000000-0005-0000-0000-00005C3A0000}"/>
    <cellStyle name="Input 2 2 6 14 5" xfId="21526" xr:uid="{00000000-0005-0000-0000-00005D3A0000}"/>
    <cellStyle name="Input 2 2 6 14 6" xfId="54841" xr:uid="{00000000-0005-0000-0000-00005E3A0000}"/>
    <cellStyle name="Input 2 2 6 15" xfId="2491" xr:uid="{00000000-0005-0000-0000-00005F3A0000}"/>
    <cellStyle name="Input 2 2 6 15 2" xfId="6743" xr:uid="{00000000-0005-0000-0000-0000603A0000}"/>
    <cellStyle name="Input 2 2 6 15 3" xfId="10992" xr:uid="{00000000-0005-0000-0000-0000613A0000}"/>
    <cellStyle name="Input 2 2 6 15 4" xfId="15241" xr:uid="{00000000-0005-0000-0000-0000623A0000}"/>
    <cellStyle name="Input 2 2 6 15 5" xfId="22189" xr:uid="{00000000-0005-0000-0000-0000633A0000}"/>
    <cellStyle name="Input 2 2 6 15 6" xfId="54996" xr:uid="{00000000-0005-0000-0000-0000643A0000}"/>
    <cellStyle name="Input 2 2 6 16" xfId="2641" xr:uid="{00000000-0005-0000-0000-0000653A0000}"/>
    <cellStyle name="Input 2 2 6 16 2" xfId="6893" xr:uid="{00000000-0005-0000-0000-0000663A0000}"/>
    <cellStyle name="Input 2 2 6 16 3" xfId="11142" xr:uid="{00000000-0005-0000-0000-0000673A0000}"/>
    <cellStyle name="Input 2 2 6 16 4" xfId="15391" xr:uid="{00000000-0005-0000-0000-0000683A0000}"/>
    <cellStyle name="Input 2 2 6 16 5" xfId="22535" xr:uid="{00000000-0005-0000-0000-0000693A0000}"/>
    <cellStyle name="Input 2 2 6 16 6" xfId="55147" xr:uid="{00000000-0005-0000-0000-00006A3A0000}"/>
    <cellStyle name="Input 2 2 6 17" xfId="2796" xr:uid="{00000000-0005-0000-0000-00006B3A0000}"/>
    <cellStyle name="Input 2 2 6 17 2" xfId="7048" xr:uid="{00000000-0005-0000-0000-00006C3A0000}"/>
    <cellStyle name="Input 2 2 6 17 3" xfId="11297" xr:uid="{00000000-0005-0000-0000-00006D3A0000}"/>
    <cellStyle name="Input 2 2 6 17 4" xfId="15546" xr:uid="{00000000-0005-0000-0000-00006E3A0000}"/>
    <cellStyle name="Input 2 2 6 17 5" xfId="22881" xr:uid="{00000000-0005-0000-0000-00006F3A0000}"/>
    <cellStyle name="Input 2 2 6 17 6" xfId="55296" xr:uid="{00000000-0005-0000-0000-0000703A0000}"/>
    <cellStyle name="Input 2 2 6 18" xfId="2946" xr:uid="{00000000-0005-0000-0000-0000713A0000}"/>
    <cellStyle name="Input 2 2 6 18 2" xfId="7198" xr:uid="{00000000-0005-0000-0000-0000723A0000}"/>
    <cellStyle name="Input 2 2 6 18 3" xfId="11447" xr:uid="{00000000-0005-0000-0000-0000733A0000}"/>
    <cellStyle name="Input 2 2 6 18 4" xfId="15696" xr:uid="{00000000-0005-0000-0000-0000743A0000}"/>
    <cellStyle name="Input 2 2 6 18 5" xfId="23228" xr:uid="{00000000-0005-0000-0000-0000753A0000}"/>
    <cellStyle name="Input 2 2 6 18 6" xfId="55446" xr:uid="{00000000-0005-0000-0000-0000763A0000}"/>
    <cellStyle name="Input 2 2 6 19" xfId="3096" xr:uid="{00000000-0005-0000-0000-0000773A0000}"/>
    <cellStyle name="Input 2 2 6 19 2" xfId="7348" xr:uid="{00000000-0005-0000-0000-0000783A0000}"/>
    <cellStyle name="Input 2 2 6 19 3" xfId="11597" xr:uid="{00000000-0005-0000-0000-0000793A0000}"/>
    <cellStyle name="Input 2 2 6 19 4" xfId="15846" xr:uid="{00000000-0005-0000-0000-00007A3A0000}"/>
    <cellStyle name="Input 2 2 6 19 5" xfId="23503" xr:uid="{00000000-0005-0000-0000-00007B3A0000}"/>
    <cellStyle name="Input 2 2 6 19 6" xfId="55595" xr:uid="{00000000-0005-0000-0000-00007C3A0000}"/>
    <cellStyle name="Input 2 2 6 2" xfId="556" xr:uid="{00000000-0005-0000-0000-00007D3A0000}"/>
    <cellStyle name="Input 2 2 6 2 10" xfId="3299" xr:uid="{00000000-0005-0000-0000-00007E3A0000}"/>
    <cellStyle name="Input 2 2 6 2 10 2" xfId="7551" xr:uid="{00000000-0005-0000-0000-00007F3A0000}"/>
    <cellStyle name="Input 2 2 6 2 10 3" xfId="11800" xr:uid="{00000000-0005-0000-0000-0000803A0000}"/>
    <cellStyle name="Input 2 2 6 2 10 4" xfId="16049" xr:uid="{00000000-0005-0000-0000-0000813A0000}"/>
    <cellStyle name="Input 2 2 6 2 10 5" xfId="22239" xr:uid="{00000000-0005-0000-0000-0000823A0000}"/>
    <cellStyle name="Input 2 2 6 2 10 6" xfId="54591" xr:uid="{00000000-0005-0000-0000-0000833A0000}"/>
    <cellStyle name="Input 2 2 6 2 100" xfId="52224" xr:uid="{00000000-0005-0000-0000-0000843A0000}"/>
    <cellStyle name="Input 2 2 6 2 101" xfId="52477" xr:uid="{00000000-0005-0000-0000-0000853A0000}"/>
    <cellStyle name="Input 2 2 6 2 102" xfId="52627" xr:uid="{00000000-0005-0000-0000-0000863A0000}"/>
    <cellStyle name="Input 2 2 6 2 103" xfId="52776" xr:uid="{00000000-0005-0000-0000-0000873A0000}"/>
    <cellStyle name="Input 2 2 6 2 104" xfId="52926" xr:uid="{00000000-0005-0000-0000-0000883A0000}"/>
    <cellStyle name="Input 2 2 6 2 105" xfId="53388" xr:uid="{00000000-0005-0000-0000-0000893A0000}"/>
    <cellStyle name="Input 2 2 6 2 11" xfId="3448" xr:uid="{00000000-0005-0000-0000-00008A3A0000}"/>
    <cellStyle name="Input 2 2 6 2 11 2" xfId="7700" xr:uid="{00000000-0005-0000-0000-00008B3A0000}"/>
    <cellStyle name="Input 2 2 6 2 11 3" xfId="11949" xr:uid="{00000000-0005-0000-0000-00008C3A0000}"/>
    <cellStyle name="Input 2 2 6 2 11 4" xfId="16198" xr:uid="{00000000-0005-0000-0000-00008D3A0000}"/>
    <cellStyle name="Input 2 2 6 2 11 5" xfId="22585" xr:uid="{00000000-0005-0000-0000-00008E3A0000}"/>
    <cellStyle name="Input 2 2 6 2 11 6" xfId="54740" xr:uid="{00000000-0005-0000-0000-00008F3A0000}"/>
    <cellStyle name="Input 2 2 6 2 12" xfId="3598" xr:uid="{00000000-0005-0000-0000-0000903A0000}"/>
    <cellStyle name="Input 2 2 6 2 12 2" xfId="7850" xr:uid="{00000000-0005-0000-0000-0000913A0000}"/>
    <cellStyle name="Input 2 2 6 2 12 3" xfId="12099" xr:uid="{00000000-0005-0000-0000-0000923A0000}"/>
    <cellStyle name="Input 2 2 6 2 12 4" xfId="16348" xr:uid="{00000000-0005-0000-0000-0000933A0000}"/>
    <cellStyle name="Input 2 2 6 2 12 5" xfId="22931" xr:uid="{00000000-0005-0000-0000-0000943A0000}"/>
    <cellStyle name="Input 2 2 6 2 12 6" xfId="54895" xr:uid="{00000000-0005-0000-0000-0000953A0000}"/>
    <cellStyle name="Input 2 2 6 2 13" xfId="3748" xr:uid="{00000000-0005-0000-0000-0000963A0000}"/>
    <cellStyle name="Input 2 2 6 2 13 2" xfId="8000" xr:uid="{00000000-0005-0000-0000-0000973A0000}"/>
    <cellStyle name="Input 2 2 6 2 13 3" xfId="12249" xr:uid="{00000000-0005-0000-0000-0000983A0000}"/>
    <cellStyle name="Input 2 2 6 2 13 4" xfId="16498" xr:uid="{00000000-0005-0000-0000-0000993A0000}"/>
    <cellStyle name="Input 2 2 6 2 13 5" xfId="23278" xr:uid="{00000000-0005-0000-0000-00009A3A0000}"/>
    <cellStyle name="Input 2 2 6 2 13 6" xfId="55050" xr:uid="{00000000-0005-0000-0000-00009B3A0000}"/>
    <cellStyle name="Input 2 2 6 2 14" xfId="3897" xr:uid="{00000000-0005-0000-0000-00009C3A0000}"/>
    <cellStyle name="Input 2 2 6 2 14 2" xfId="8149" xr:uid="{00000000-0005-0000-0000-00009D3A0000}"/>
    <cellStyle name="Input 2 2 6 2 14 3" xfId="12398" xr:uid="{00000000-0005-0000-0000-00009E3A0000}"/>
    <cellStyle name="Input 2 2 6 2 14 4" xfId="16647" xr:uid="{00000000-0005-0000-0000-00009F3A0000}"/>
    <cellStyle name="Input 2 2 6 2 14 5" xfId="23553" xr:uid="{00000000-0005-0000-0000-0000A03A0000}"/>
    <cellStyle name="Input 2 2 6 2 14 6" xfId="55201" xr:uid="{00000000-0005-0000-0000-0000A13A0000}"/>
    <cellStyle name="Input 2 2 6 2 15" xfId="4046" xr:uid="{00000000-0005-0000-0000-0000A23A0000}"/>
    <cellStyle name="Input 2 2 6 2 15 2" xfId="8298" xr:uid="{00000000-0005-0000-0000-0000A33A0000}"/>
    <cellStyle name="Input 2 2 6 2 15 3" xfId="12547" xr:uid="{00000000-0005-0000-0000-0000A43A0000}"/>
    <cellStyle name="Input 2 2 6 2 15 4" xfId="16796" xr:uid="{00000000-0005-0000-0000-0000A53A0000}"/>
    <cellStyle name="Input 2 2 6 2 15 5" xfId="23899" xr:uid="{00000000-0005-0000-0000-0000A63A0000}"/>
    <cellStyle name="Input 2 2 6 2 15 6" xfId="55350" xr:uid="{00000000-0005-0000-0000-0000A73A0000}"/>
    <cellStyle name="Input 2 2 6 2 16" xfId="4246" xr:uid="{00000000-0005-0000-0000-0000A83A0000}"/>
    <cellStyle name="Input 2 2 6 2 16 2" xfId="8498" xr:uid="{00000000-0005-0000-0000-0000A93A0000}"/>
    <cellStyle name="Input 2 2 6 2 16 3" xfId="12747" xr:uid="{00000000-0005-0000-0000-0000AA3A0000}"/>
    <cellStyle name="Input 2 2 6 2 16 4" xfId="16996" xr:uid="{00000000-0005-0000-0000-0000AB3A0000}"/>
    <cellStyle name="Input 2 2 6 2 16 5" xfId="24249" xr:uid="{00000000-0005-0000-0000-0000AC3A0000}"/>
    <cellStyle name="Input 2 2 6 2 16 6" xfId="55500" xr:uid="{00000000-0005-0000-0000-0000AD3A0000}"/>
    <cellStyle name="Input 2 2 6 2 17" xfId="4397" xr:uid="{00000000-0005-0000-0000-0000AE3A0000}"/>
    <cellStyle name="Input 2 2 6 2 17 2" xfId="8649" xr:uid="{00000000-0005-0000-0000-0000AF3A0000}"/>
    <cellStyle name="Input 2 2 6 2 17 3" xfId="12898" xr:uid="{00000000-0005-0000-0000-0000B03A0000}"/>
    <cellStyle name="Input 2 2 6 2 17 4" xfId="17147" xr:uid="{00000000-0005-0000-0000-0000B13A0000}"/>
    <cellStyle name="Input 2 2 6 2 17 5" xfId="24595" xr:uid="{00000000-0005-0000-0000-0000B23A0000}"/>
    <cellStyle name="Input 2 2 6 2 17 6" xfId="55649" xr:uid="{00000000-0005-0000-0000-0000B33A0000}"/>
    <cellStyle name="Input 2 2 6 2 18" xfId="4500" xr:uid="{00000000-0005-0000-0000-0000B43A0000}"/>
    <cellStyle name="Input 2 2 6 2 18 2" xfId="8752" xr:uid="{00000000-0005-0000-0000-0000B53A0000}"/>
    <cellStyle name="Input 2 2 6 2 18 3" xfId="13001" xr:uid="{00000000-0005-0000-0000-0000B63A0000}"/>
    <cellStyle name="Input 2 2 6 2 18 4" xfId="17250" xr:uid="{00000000-0005-0000-0000-0000B73A0000}"/>
    <cellStyle name="Input 2 2 6 2 18 5" xfId="24870" xr:uid="{00000000-0005-0000-0000-0000B83A0000}"/>
    <cellStyle name="Input 2 2 6 2 18 6" xfId="55871" xr:uid="{00000000-0005-0000-0000-0000B93A0000}"/>
    <cellStyle name="Input 2 2 6 2 19" xfId="4614" xr:uid="{00000000-0005-0000-0000-0000BA3A0000}"/>
    <cellStyle name="Input 2 2 6 2 19 2" xfId="8866" xr:uid="{00000000-0005-0000-0000-0000BB3A0000}"/>
    <cellStyle name="Input 2 2 6 2 19 3" xfId="13115" xr:uid="{00000000-0005-0000-0000-0000BC3A0000}"/>
    <cellStyle name="Input 2 2 6 2 19 4" xfId="17364" xr:uid="{00000000-0005-0000-0000-0000BD3A0000}"/>
    <cellStyle name="Input 2 2 6 2 19 5" xfId="25363" xr:uid="{00000000-0005-0000-0000-0000BE3A0000}"/>
    <cellStyle name="Input 2 2 6 2 19 6" xfId="56023" xr:uid="{00000000-0005-0000-0000-0000BF3A0000}"/>
    <cellStyle name="Input 2 2 6 2 2" xfId="2094" xr:uid="{00000000-0005-0000-0000-0000C03A0000}"/>
    <cellStyle name="Input 2 2 6 2 2 2" xfId="6346" xr:uid="{00000000-0005-0000-0000-0000C13A0000}"/>
    <cellStyle name="Input 2 2 6 2 2 3" xfId="10595" xr:uid="{00000000-0005-0000-0000-0000C23A0000}"/>
    <cellStyle name="Input 2 2 6 2 2 4" xfId="14844" xr:uid="{00000000-0005-0000-0000-0000C33A0000}"/>
    <cellStyle name="Input 2 2 6 2 2 5" xfId="18649" xr:uid="{00000000-0005-0000-0000-0000C43A0000}"/>
    <cellStyle name="Input 2 2 6 2 2 6" xfId="19276" xr:uid="{00000000-0005-0000-0000-0000C53A0000}"/>
    <cellStyle name="Input 2 2 6 2 2 7" xfId="53543" xr:uid="{00000000-0005-0000-0000-0000C63A0000}"/>
    <cellStyle name="Input 2 2 6 2 20" xfId="4769" xr:uid="{00000000-0005-0000-0000-0000C73A0000}"/>
    <cellStyle name="Input 2 2 6 2 20 2" xfId="9021" xr:uid="{00000000-0005-0000-0000-0000C83A0000}"/>
    <cellStyle name="Input 2 2 6 2 20 3" xfId="13270" xr:uid="{00000000-0005-0000-0000-0000C93A0000}"/>
    <cellStyle name="Input 2 2 6 2 20 4" xfId="17519" xr:uid="{00000000-0005-0000-0000-0000CA3A0000}"/>
    <cellStyle name="Input 2 2 6 2 20 5" xfId="25556" xr:uid="{00000000-0005-0000-0000-0000CB3A0000}"/>
    <cellStyle name="Input 2 2 6 2 20 6" xfId="56175" xr:uid="{00000000-0005-0000-0000-0000CC3A0000}"/>
    <cellStyle name="Input 2 2 6 2 21" xfId="4919" xr:uid="{00000000-0005-0000-0000-0000CD3A0000}"/>
    <cellStyle name="Input 2 2 6 2 21 2" xfId="9171" xr:uid="{00000000-0005-0000-0000-0000CE3A0000}"/>
    <cellStyle name="Input 2 2 6 2 21 3" xfId="13420" xr:uid="{00000000-0005-0000-0000-0000CF3A0000}"/>
    <cellStyle name="Input 2 2 6 2 21 4" xfId="17669" xr:uid="{00000000-0005-0000-0000-0000D03A0000}"/>
    <cellStyle name="Input 2 2 6 2 21 5" xfId="25902" xr:uid="{00000000-0005-0000-0000-0000D13A0000}"/>
    <cellStyle name="Input 2 2 6 2 21 6" xfId="56324" xr:uid="{00000000-0005-0000-0000-0000D23A0000}"/>
    <cellStyle name="Input 2 2 6 2 22" xfId="5111" xr:uid="{00000000-0005-0000-0000-0000D33A0000}"/>
    <cellStyle name="Input 2 2 6 2 22 2" xfId="9363" xr:uid="{00000000-0005-0000-0000-0000D43A0000}"/>
    <cellStyle name="Input 2 2 6 2 22 3" xfId="13612" xr:uid="{00000000-0005-0000-0000-0000D53A0000}"/>
    <cellStyle name="Input 2 2 6 2 22 4" xfId="17861" xr:uid="{00000000-0005-0000-0000-0000D63A0000}"/>
    <cellStyle name="Input 2 2 6 2 22 5" xfId="26248" xr:uid="{00000000-0005-0000-0000-0000D73A0000}"/>
    <cellStyle name="Input 2 2 6 2 22 6" xfId="56480" xr:uid="{00000000-0005-0000-0000-0000D83A0000}"/>
    <cellStyle name="Input 2 2 6 2 23" xfId="5221" xr:uid="{00000000-0005-0000-0000-0000D93A0000}"/>
    <cellStyle name="Input 2 2 6 2 23 2" xfId="9473" xr:uid="{00000000-0005-0000-0000-0000DA3A0000}"/>
    <cellStyle name="Input 2 2 6 2 23 3" xfId="13722" xr:uid="{00000000-0005-0000-0000-0000DB3A0000}"/>
    <cellStyle name="Input 2 2 6 2 23 4" xfId="17971" xr:uid="{00000000-0005-0000-0000-0000DC3A0000}"/>
    <cellStyle name="Input 2 2 6 2 23 5" xfId="26593" xr:uid="{00000000-0005-0000-0000-0000DD3A0000}"/>
    <cellStyle name="Input 2 2 6 2 23 6" xfId="56731" xr:uid="{00000000-0005-0000-0000-0000DE3A0000}"/>
    <cellStyle name="Input 2 2 6 2 24" xfId="5333" xr:uid="{00000000-0005-0000-0000-0000DF3A0000}"/>
    <cellStyle name="Input 2 2 6 2 24 2" xfId="9585" xr:uid="{00000000-0005-0000-0000-0000E03A0000}"/>
    <cellStyle name="Input 2 2 6 2 24 3" xfId="13834" xr:uid="{00000000-0005-0000-0000-0000E13A0000}"/>
    <cellStyle name="Input 2 2 6 2 24 4" xfId="18083" xr:uid="{00000000-0005-0000-0000-0000E23A0000}"/>
    <cellStyle name="Input 2 2 6 2 24 5" xfId="25207" xr:uid="{00000000-0005-0000-0000-0000E33A0000}"/>
    <cellStyle name="Input 2 2 6 2 24 6" xfId="56890" xr:uid="{00000000-0005-0000-0000-0000E43A0000}"/>
    <cellStyle name="Input 2 2 6 2 25" xfId="5484" xr:uid="{00000000-0005-0000-0000-0000E53A0000}"/>
    <cellStyle name="Input 2 2 6 2 25 2" xfId="9736" xr:uid="{00000000-0005-0000-0000-0000E63A0000}"/>
    <cellStyle name="Input 2 2 6 2 25 3" xfId="13985" xr:uid="{00000000-0005-0000-0000-0000E73A0000}"/>
    <cellStyle name="Input 2 2 6 2 25 4" xfId="18234" xr:uid="{00000000-0005-0000-0000-0000E83A0000}"/>
    <cellStyle name="Input 2 2 6 2 25 5" xfId="27140" xr:uid="{00000000-0005-0000-0000-0000E93A0000}"/>
    <cellStyle name="Input 2 2 6 2 25 6" xfId="57040" xr:uid="{00000000-0005-0000-0000-0000EA3A0000}"/>
    <cellStyle name="Input 2 2 6 2 26" xfId="5639" xr:uid="{00000000-0005-0000-0000-0000EB3A0000}"/>
    <cellStyle name="Input 2 2 6 2 26 2" xfId="9891" xr:uid="{00000000-0005-0000-0000-0000EC3A0000}"/>
    <cellStyle name="Input 2 2 6 2 26 3" xfId="14140" xr:uid="{00000000-0005-0000-0000-0000ED3A0000}"/>
    <cellStyle name="Input 2 2 6 2 26 4" xfId="18389" xr:uid="{00000000-0005-0000-0000-0000EE3A0000}"/>
    <cellStyle name="Input 2 2 6 2 26 5" xfId="27301" xr:uid="{00000000-0005-0000-0000-0000EF3A0000}"/>
    <cellStyle name="Input 2 2 6 2 26 6" xfId="57158" xr:uid="{00000000-0005-0000-0000-0000F03A0000}"/>
    <cellStyle name="Input 2 2 6 2 27" xfId="1639" xr:uid="{00000000-0005-0000-0000-0000F13A0000}"/>
    <cellStyle name="Input 2 2 6 2 27 2" xfId="27644" xr:uid="{00000000-0005-0000-0000-0000F23A0000}"/>
    <cellStyle name="Input 2 2 6 2 27 3" xfId="57308" xr:uid="{00000000-0005-0000-0000-0000F33A0000}"/>
    <cellStyle name="Input 2 2 6 2 28" xfId="5891" xr:uid="{00000000-0005-0000-0000-0000F43A0000}"/>
    <cellStyle name="Input 2 2 6 2 28 2" xfId="27985" xr:uid="{00000000-0005-0000-0000-0000F53A0000}"/>
    <cellStyle name="Input 2 2 6 2 28 3" xfId="57457" xr:uid="{00000000-0005-0000-0000-0000F63A0000}"/>
    <cellStyle name="Input 2 2 6 2 29" xfId="10140" xr:uid="{00000000-0005-0000-0000-0000F73A0000}"/>
    <cellStyle name="Input 2 2 6 2 29 2" xfId="28326" xr:uid="{00000000-0005-0000-0000-0000F83A0000}"/>
    <cellStyle name="Input 2 2 6 2 29 3" xfId="57607" xr:uid="{00000000-0005-0000-0000-0000F93A0000}"/>
    <cellStyle name="Input 2 2 6 2 3" xfId="2246" xr:uid="{00000000-0005-0000-0000-0000FA3A0000}"/>
    <cellStyle name="Input 2 2 6 2 3 2" xfId="6498" xr:uid="{00000000-0005-0000-0000-0000FB3A0000}"/>
    <cellStyle name="Input 2 2 6 2 3 3" xfId="10747" xr:uid="{00000000-0005-0000-0000-0000FC3A0000}"/>
    <cellStyle name="Input 2 2 6 2 3 4" xfId="14996" xr:uid="{00000000-0005-0000-0000-0000FD3A0000}"/>
    <cellStyle name="Input 2 2 6 2 3 5" xfId="18842" xr:uid="{00000000-0005-0000-0000-0000FE3A0000}"/>
    <cellStyle name="Input 2 2 6 2 3 6" xfId="53692" xr:uid="{00000000-0005-0000-0000-0000FF3A0000}"/>
    <cellStyle name="Input 2 2 6 2 30" xfId="14390" xr:uid="{00000000-0005-0000-0000-0000003B0000}"/>
    <cellStyle name="Input 2 2 6 2 30 2" xfId="28667" xr:uid="{00000000-0005-0000-0000-0000013B0000}"/>
    <cellStyle name="Input 2 2 6 2 31" xfId="18541" xr:uid="{00000000-0005-0000-0000-0000023B0000}"/>
    <cellStyle name="Input 2 2 6 2 31 2" xfId="29008" xr:uid="{00000000-0005-0000-0000-0000033B0000}"/>
    <cellStyle name="Input 2 2 6 2 32" xfId="29402" xr:uid="{00000000-0005-0000-0000-0000043B0000}"/>
    <cellStyle name="Input 2 2 6 2 33" xfId="31133" xr:uid="{00000000-0005-0000-0000-0000053B0000}"/>
    <cellStyle name="Input 2 2 6 2 34" xfId="31506" xr:uid="{00000000-0005-0000-0000-0000063B0000}"/>
    <cellStyle name="Input 2 2 6 2 35" xfId="31846" xr:uid="{00000000-0005-0000-0000-0000073B0000}"/>
    <cellStyle name="Input 2 2 6 2 36" xfId="32068" xr:uid="{00000000-0005-0000-0000-0000083B0000}"/>
    <cellStyle name="Input 2 2 6 2 37" xfId="32409" xr:uid="{00000000-0005-0000-0000-0000093B0000}"/>
    <cellStyle name="Input 2 2 6 2 38" xfId="32750" xr:uid="{00000000-0005-0000-0000-00000A3B0000}"/>
    <cellStyle name="Input 2 2 6 2 39" xfId="33455" xr:uid="{00000000-0005-0000-0000-00000B3B0000}"/>
    <cellStyle name="Input 2 2 6 2 4" xfId="2396" xr:uid="{00000000-0005-0000-0000-00000C3B0000}"/>
    <cellStyle name="Input 2 2 6 2 4 2" xfId="6648" xr:uid="{00000000-0005-0000-0000-00000D3B0000}"/>
    <cellStyle name="Input 2 2 6 2 4 3" xfId="10897" xr:uid="{00000000-0005-0000-0000-00000E3B0000}"/>
    <cellStyle name="Input 2 2 6 2 4 4" xfId="15146" xr:uid="{00000000-0005-0000-0000-00000F3B0000}"/>
    <cellStyle name="Input 2 2 6 2 4 5" xfId="20064" xr:uid="{00000000-0005-0000-0000-0000103B0000}"/>
    <cellStyle name="Input 2 2 6 2 4 6" xfId="53814" xr:uid="{00000000-0005-0000-0000-0000113B0000}"/>
    <cellStyle name="Input 2 2 6 2 40" xfId="33660" xr:uid="{00000000-0005-0000-0000-0000123B0000}"/>
    <cellStyle name="Input 2 2 6 2 41" xfId="34259" xr:uid="{00000000-0005-0000-0000-0000133B0000}"/>
    <cellStyle name="Input 2 2 6 2 42" xfId="34453" xr:uid="{00000000-0005-0000-0000-0000143B0000}"/>
    <cellStyle name="Input 2 2 6 2 43" xfId="34799" xr:uid="{00000000-0005-0000-0000-0000153B0000}"/>
    <cellStyle name="Input 2 2 6 2 44" xfId="35145" xr:uid="{00000000-0005-0000-0000-0000163B0000}"/>
    <cellStyle name="Input 2 2 6 2 45" xfId="35492" xr:uid="{00000000-0005-0000-0000-0000173B0000}"/>
    <cellStyle name="Input 2 2 6 2 46" xfId="35839" xr:uid="{00000000-0005-0000-0000-0000183B0000}"/>
    <cellStyle name="Input 2 2 6 2 47" xfId="36185" xr:uid="{00000000-0005-0000-0000-0000193B0000}"/>
    <cellStyle name="Input 2 2 6 2 48" xfId="36531" xr:uid="{00000000-0005-0000-0000-00001A3B0000}"/>
    <cellStyle name="Input 2 2 6 2 49" xfId="36877" xr:uid="{00000000-0005-0000-0000-00001B3B0000}"/>
    <cellStyle name="Input 2 2 6 2 5" xfId="2545" xr:uid="{00000000-0005-0000-0000-00001C3B0000}"/>
    <cellStyle name="Input 2 2 6 2 5 2" xfId="6797" xr:uid="{00000000-0005-0000-0000-00001D3B0000}"/>
    <cellStyle name="Input 2 2 6 2 5 3" xfId="11046" xr:uid="{00000000-0005-0000-0000-00001E3B0000}"/>
    <cellStyle name="Input 2 2 6 2 5 4" xfId="15295" xr:uid="{00000000-0005-0000-0000-00001F3B0000}"/>
    <cellStyle name="Input 2 2 6 2 5 5" xfId="20410" xr:uid="{00000000-0005-0000-0000-0000203B0000}"/>
    <cellStyle name="Input 2 2 6 2 5 6" xfId="53920" xr:uid="{00000000-0005-0000-0000-0000213B0000}"/>
    <cellStyle name="Input 2 2 6 2 50" xfId="37223" xr:uid="{00000000-0005-0000-0000-0000223B0000}"/>
    <cellStyle name="Input 2 2 6 2 51" xfId="37569" xr:uid="{00000000-0005-0000-0000-0000233B0000}"/>
    <cellStyle name="Input 2 2 6 2 52" xfId="37844" xr:uid="{00000000-0005-0000-0000-0000243B0000}"/>
    <cellStyle name="Input 2 2 6 2 53" xfId="38191" xr:uid="{00000000-0005-0000-0000-0000253B0000}"/>
    <cellStyle name="Input 2 2 6 2 54" xfId="38537" xr:uid="{00000000-0005-0000-0000-0000263B0000}"/>
    <cellStyle name="Input 2 2 6 2 55" xfId="38883" xr:uid="{00000000-0005-0000-0000-0000273B0000}"/>
    <cellStyle name="Input 2 2 6 2 56" xfId="39229" xr:uid="{00000000-0005-0000-0000-0000283B0000}"/>
    <cellStyle name="Input 2 2 6 2 57" xfId="39718" xr:uid="{00000000-0005-0000-0000-0000293B0000}"/>
    <cellStyle name="Input 2 2 6 2 58" xfId="39897" xr:uid="{00000000-0005-0000-0000-00002A3B0000}"/>
    <cellStyle name="Input 2 2 6 2 59" xfId="40057" xr:uid="{00000000-0005-0000-0000-00002B3B0000}"/>
    <cellStyle name="Input 2 2 6 2 6" xfId="2695" xr:uid="{00000000-0005-0000-0000-00002C3B0000}"/>
    <cellStyle name="Input 2 2 6 2 6 2" xfId="6947" xr:uid="{00000000-0005-0000-0000-00002D3B0000}"/>
    <cellStyle name="Input 2 2 6 2 6 3" xfId="11196" xr:uid="{00000000-0005-0000-0000-00002E3B0000}"/>
    <cellStyle name="Input 2 2 6 2 6 4" xfId="15445" xr:uid="{00000000-0005-0000-0000-00002F3B0000}"/>
    <cellStyle name="Input 2 2 6 2 6 5" xfId="20638" xr:uid="{00000000-0005-0000-0000-0000303B0000}"/>
    <cellStyle name="Input 2 2 6 2 6 6" xfId="54070" xr:uid="{00000000-0005-0000-0000-0000313B0000}"/>
    <cellStyle name="Input 2 2 6 2 60" xfId="40398" xr:uid="{00000000-0005-0000-0000-0000323B0000}"/>
    <cellStyle name="Input 2 2 6 2 61" xfId="40857" xr:uid="{00000000-0005-0000-0000-0000333B0000}"/>
    <cellStyle name="Input 2 2 6 2 62" xfId="40886" xr:uid="{00000000-0005-0000-0000-0000343B0000}"/>
    <cellStyle name="Input 2 2 6 2 63" xfId="41434" xr:uid="{00000000-0005-0000-0000-0000353B0000}"/>
    <cellStyle name="Input 2 2 6 2 64" xfId="41965" xr:uid="{00000000-0005-0000-0000-0000363B0000}"/>
    <cellStyle name="Input 2 2 6 2 65" xfId="42311" xr:uid="{00000000-0005-0000-0000-0000373B0000}"/>
    <cellStyle name="Input 2 2 6 2 66" xfId="41575" xr:uid="{00000000-0005-0000-0000-0000383B0000}"/>
    <cellStyle name="Input 2 2 6 2 67" xfId="42892" xr:uid="{00000000-0005-0000-0000-0000393B0000}"/>
    <cellStyle name="Input 2 2 6 2 68" xfId="43233" xr:uid="{00000000-0005-0000-0000-00003A3B0000}"/>
    <cellStyle name="Input 2 2 6 2 69" xfId="43574" xr:uid="{00000000-0005-0000-0000-00003B3B0000}"/>
    <cellStyle name="Input 2 2 6 2 7" xfId="2850" xr:uid="{00000000-0005-0000-0000-00003C3B0000}"/>
    <cellStyle name="Input 2 2 6 2 7 2" xfId="7102" xr:uid="{00000000-0005-0000-0000-00003D3B0000}"/>
    <cellStyle name="Input 2 2 6 2 7 3" xfId="11351" xr:uid="{00000000-0005-0000-0000-00003E3B0000}"/>
    <cellStyle name="Input 2 2 6 2 7 4" xfId="15600" xr:uid="{00000000-0005-0000-0000-00003F3B0000}"/>
    <cellStyle name="Input 2 2 6 2 7 5" xfId="21103" xr:uid="{00000000-0005-0000-0000-0000403B0000}"/>
    <cellStyle name="Input 2 2 6 2 7 6" xfId="53217" xr:uid="{00000000-0005-0000-0000-0000413B0000}"/>
    <cellStyle name="Input 2 2 6 2 70" xfId="44105" xr:uid="{00000000-0005-0000-0000-0000423B0000}"/>
    <cellStyle name="Input 2 2 6 2 71" xfId="43841" xr:uid="{00000000-0005-0000-0000-0000433B0000}"/>
    <cellStyle name="Input 2 2 6 2 72" xfId="44773" xr:uid="{00000000-0005-0000-0000-0000443B0000}"/>
    <cellStyle name="Input 2 2 6 2 73" xfId="45009" xr:uid="{00000000-0005-0000-0000-0000453B0000}"/>
    <cellStyle name="Input 2 2 6 2 74" xfId="45419" xr:uid="{00000000-0005-0000-0000-0000463B0000}"/>
    <cellStyle name="Input 2 2 6 2 75" xfId="46152" xr:uid="{00000000-0005-0000-0000-0000473B0000}"/>
    <cellStyle name="Input 2 2 6 2 76" xfId="45858" xr:uid="{00000000-0005-0000-0000-0000483B0000}"/>
    <cellStyle name="Input 2 2 6 2 77" xfId="46975" xr:uid="{00000000-0005-0000-0000-0000493B0000}"/>
    <cellStyle name="Input 2 2 6 2 78" xfId="47320" xr:uid="{00000000-0005-0000-0000-00004A3B0000}"/>
    <cellStyle name="Input 2 2 6 2 79" xfId="45770" xr:uid="{00000000-0005-0000-0000-00004B3B0000}"/>
    <cellStyle name="Input 2 2 6 2 8" xfId="3000" xr:uid="{00000000-0005-0000-0000-00004C3B0000}"/>
    <cellStyle name="Input 2 2 6 2 8 2" xfId="7252" xr:uid="{00000000-0005-0000-0000-00004D3B0000}"/>
    <cellStyle name="Input 2 2 6 2 8 3" xfId="11501" xr:uid="{00000000-0005-0000-0000-00004E3B0000}"/>
    <cellStyle name="Input 2 2 6 2 8 4" xfId="15750" xr:uid="{00000000-0005-0000-0000-00004F3B0000}"/>
    <cellStyle name="Input 2 2 6 2 8 5" xfId="21598" xr:uid="{00000000-0005-0000-0000-0000503B0000}"/>
    <cellStyle name="Input 2 2 6 2 8 6" xfId="54291" xr:uid="{00000000-0005-0000-0000-0000513B0000}"/>
    <cellStyle name="Input 2 2 6 2 80" xfId="48081" xr:uid="{00000000-0005-0000-0000-0000523B0000}"/>
    <cellStyle name="Input 2 2 6 2 81" xfId="48590" xr:uid="{00000000-0005-0000-0000-0000533B0000}"/>
    <cellStyle name="Input 2 2 6 2 82" xfId="48934" xr:uid="{00000000-0005-0000-0000-0000543B0000}"/>
    <cellStyle name="Input 2 2 6 2 83" xfId="49415" xr:uid="{00000000-0005-0000-0000-0000553B0000}"/>
    <cellStyle name="Input 2 2 6 2 84" xfId="49806" xr:uid="{00000000-0005-0000-0000-0000563B0000}"/>
    <cellStyle name="Input 2 2 6 2 85" xfId="49947" xr:uid="{00000000-0005-0000-0000-0000573B0000}"/>
    <cellStyle name="Input 2 2 6 2 86" xfId="50097" xr:uid="{00000000-0005-0000-0000-0000583B0000}"/>
    <cellStyle name="Input 2 2 6 2 87" xfId="50246" xr:uid="{00000000-0005-0000-0000-0000593B0000}"/>
    <cellStyle name="Input 2 2 6 2 88" xfId="50396" xr:uid="{00000000-0005-0000-0000-00005A3B0000}"/>
    <cellStyle name="Input 2 2 6 2 89" xfId="50545" xr:uid="{00000000-0005-0000-0000-00005B3B0000}"/>
    <cellStyle name="Input 2 2 6 2 9" xfId="3150" xr:uid="{00000000-0005-0000-0000-00005C3B0000}"/>
    <cellStyle name="Input 2 2 6 2 9 2" xfId="7402" xr:uid="{00000000-0005-0000-0000-00005D3B0000}"/>
    <cellStyle name="Input 2 2 6 2 9 3" xfId="11651" xr:uid="{00000000-0005-0000-0000-00005E3B0000}"/>
    <cellStyle name="Input 2 2 6 2 9 4" xfId="15900" xr:uid="{00000000-0005-0000-0000-00005F3B0000}"/>
    <cellStyle name="Input 2 2 6 2 9 5" xfId="21694" xr:uid="{00000000-0005-0000-0000-0000603B0000}"/>
    <cellStyle name="Input 2 2 6 2 9 6" xfId="54441" xr:uid="{00000000-0005-0000-0000-0000613B0000}"/>
    <cellStyle name="Input 2 2 6 2 90" xfId="50694" xr:uid="{00000000-0005-0000-0000-0000623B0000}"/>
    <cellStyle name="Input 2 2 6 2 91" xfId="50844" xr:uid="{00000000-0005-0000-0000-0000633B0000}"/>
    <cellStyle name="Input 2 2 6 2 92" xfId="50993" xr:uid="{00000000-0005-0000-0000-0000643B0000}"/>
    <cellStyle name="Input 2 2 6 2 93" xfId="51158" xr:uid="{00000000-0005-0000-0000-0000653B0000}"/>
    <cellStyle name="Input 2 2 6 2 94" xfId="51314" xr:uid="{00000000-0005-0000-0000-0000663B0000}"/>
    <cellStyle name="Input 2 2 6 2 95" xfId="51464" xr:uid="{00000000-0005-0000-0000-0000673B0000}"/>
    <cellStyle name="Input 2 2 6 2 96" xfId="51614" xr:uid="{00000000-0005-0000-0000-0000683B0000}"/>
    <cellStyle name="Input 2 2 6 2 97" xfId="51764" xr:uid="{00000000-0005-0000-0000-0000693B0000}"/>
    <cellStyle name="Input 2 2 6 2 98" xfId="51919" xr:uid="{00000000-0005-0000-0000-00006A3B0000}"/>
    <cellStyle name="Input 2 2 6 2 99" xfId="52074" xr:uid="{00000000-0005-0000-0000-00006B3B0000}"/>
    <cellStyle name="Input 2 2 6 20" xfId="3245" xr:uid="{00000000-0005-0000-0000-00006C3B0000}"/>
    <cellStyle name="Input 2 2 6 20 2" xfId="7497" xr:uid="{00000000-0005-0000-0000-00006D3B0000}"/>
    <cellStyle name="Input 2 2 6 20 3" xfId="11746" xr:uid="{00000000-0005-0000-0000-00006E3B0000}"/>
    <cellStyle name="Input 2 2 6 20 4" xfId="15995" xr:uid="{00000000-0005-0000-0000-00006F3B0000}"/>
    <cellStyle name="Input 2 2 6 20 5" xfId="23849" xr:uid="{00000000-0005-0000-0000-0000703B0000}"/>
    <cellStyle name="Input 2 2 6 20 6" xfId="55817" xr:uid="{00000000-0005-0000-0000-0000713B0000}"/>
    <cellStyle name="Input 2 2 6 21" xfId="3394" xr:uid="{00000000-0005-0000-0000-0000723B0000}"/>
    <cellStyle name="Input 2 2 6 21 2" xfId="7646" xr:uid="{00000000-0005-0000-0000-0000733B0000}"/>
    <cellStyle name="Input 2 2 6 21 3" xfId="11895" xr:uid="{00000000-0005-0000-0000-0000743B0000}"/>
    <cellStyle name="Input 2 2 6 21 4" xfId="16144" xr:uid="{00000000-0005-0000-0000-0000753B0000}"/>
    <cellStyle name="Input 2 2 6 21 5" xfId="24199" xr:uid="{00000000-0005-0000-0000-0000763B0000}"/>
    <cellStyle name="Input 2 2 6 21 6" xfId="55969" xr:uid="{00000000-0005-0000-0000-0000773B0000}"/>
    <cellStyle name="Input 2 2 6 22" xfId="3544" xr:uid="{00000000-0005-0000-0000-0000783B0000}"/>
    <cellStyle name="Input 2 2 6 22 2" xfId="7796" xr:uid="{00000000-0005-0000-0000-0000793B0000}"/>
    <cellStyle name="Input 2 2 6 22 3" xfId="12045" xr:uid="{00000000-0005-0000-0000-00007A3B0000}"/>
    <cellStyle name="Input 2 2 6 22 4" xfId="16294" xr:uid="{00000000-0005-0000-0000-00007B3B0000}"/>
    <cellStyle name="Input 2 2 6 22 5" xfId="24545" xr:uid="{00000000-0005-0000-0000-00007C3B0000}"/>
    <cellStyle name="Input 2 2 6 22 6" xfId="56121" xr:uid="{00000000-0005-0000-0000-00007D3B0000}"/>
    <cellStyle name="Input 2 2 6 23" xfId="3694" xr:uid="{00000000-0005-0000-0000-00007E3B0000}"/>
    <cellStyle name="Input 2 2 6 23 2" xfId="7946" xr:uid="{00000000-0005-0000-0000-00007F3B0000}"/>
    <cellStyle name="Input 2 2 6 23 3" xfId="12195" xr:uid="{00000000-0005-0000-0000-0000803B0000}"/>
    <cellStyle name="Input 2 2 6 23 4" xfId="16444" xr:uid="{00000000-0005-0000-0000-0000813B0000}"/>
    <cellStyle name="Input 2 2 6 23 5" xfId="24820" xr:uid="{00000000-0005-0000-0000-0000823B0000}"/>
    <cellStyle name="Input 2 2 6 23 6" xfId="56270" xr:uid="{00000000-0005-0000-0000-0000833B0000}"/>
    <cellStyle name="Input 2 2 6 24" xfId="3843" xr:uid="{00000000-0005-0000-0000-0000843B0000}"/>
    <cellStyle name="Input 2 2 6 24 2" xfId="8095" xr:uid="{00000000-0005-0000-0000-0000853B0000}"/>
    <cellStyle name="Input 2 2 6 24 3" xfId="12344" xr:uid="{00000000-0005-0000-0000-0000863B0000}"/>
    <cellStyle name="Input 2 2 6 24 4" xfId="16593" xr:uid="{00000000-0005-0000-0000-0000873B0000}"/>
    <cellStyle name="Input 2 2 6 24 5" xfId="21476" xr:uid="{00000000-0005-0000-0000-0000883B0000}"/>
    <cellStyle name="Input 2 2 6 24 6" xfId="56426" xr:uid="{00000000-0005-0000-0000-0000893B0000}"/>
    <cellStyle name="Input 2 2 6 25" xfId="3992" xr:uid="{00000000-0005-0000-0000-00008A3B0000}"/>
    <cellStyle name="Input 2 2 6 25 2" xfId="8244" xr:uid="{00000000-0005-0000-0000-00008B3B0000}"/>
    <cellStyle name="Input 2 2 6 25 3" xfId="12493" xr:uid="{00000000-0005-0000-0000-00008C3B0000}"/>
    <cellStyle name="Input 2 2 6 25 4" xfId="16742" xr:uid="{00000000-0005-0000-0000-00008D3B0000}"/>
    <cellStyle name="Input 2 2 6 25 5" xfId="25506" xr:uid="{00000000-0005-0000-0000-00008E3B0000}"/>
    <cellStyle name="Input 2 2 6 25 6" xfId="56576" xr:uid="{00000000-0005-0000-0000-00008F3B0000}"/>
    <cellStyle name="Input 2 2 6 26" xfId="4192" xr:uid="{00000000-0005-0000-0000-0000903B0000}"/>
    <cellStyle name="Input 2 2 6 26 2" xfId="8444" xr:uid="{00000000-0005-0000-0000-0000913B0000}"/>
    <cellStyle name="Input 2 2 6 26 3" xfId="12693" xr:uid="{00000000-0005-0000-0000-0000923B0000}"/>
    <cellStyle name="Input 2 2 6 26 4" xfId="16942" xr:uid="{00000000-0005-0000-0000-0000933B0000}"/>
    <cellStyle name="Input 2 2 6 26 5" xfId="25852" xr:uid="{00000000-0005-0000-0000-0000943B0000}"/>
    <cellStyle name="Input 2 2 6 26 6" xfId="56623" xr:uid="{00000000-0005-0000-0000-0000953B0000}"/>
    <cellStyle name="Input 2 2 6 27" xfId="4343" xr:uid="{00000000-0005-0000-0000-0000963B0000}"/>
    <cellStyle name="Input 2 2 6 27 2" xfId="8595" xr:uid="{00000000-0005-0000-0000-0000973B0000}"/>
    <cellStyle name="Input 2 2 6 27 3" xfId="12844" xr:uid="{00000000-0005-0000-0000-0000983B0000}"/>
    <cellStyle name="Input 2 2 6 27 4" xfId="17093" xr:uid="{00000000-0005-0000-0000-0000993B0000}"/>
    <cellStyle name="Input 2 2 6 27 5" xfId="26198" xr:uid="{00000000-0005-0000-0000-00009A3B0000}"/>
    <cellStyle name="Input 2 2 6 27 6" xfId="56677" xr:uid="{00000000-0005-0000-0000-00009B3B0000}"/>
    <cellStyle name="Input 2 2 6 28" xfId="4560" xr:uid="{00000000-0005-0000-0000-00009C3B0000}"/>
    <cellStyle name="Input 2 2 6 28 2" xfId="8812" xr:uid="{00000000-0005-0000-0000-00009D3B0000}"/>
    <cellStyle name="Input 2 2 6 28 3" xfId="13061" xr:uid="{00000000-0005-0000-0000-00009E3B0000}"/>
    <cellStyle name="Input 2 2 6 28 4" xfId="17310" xr:uid="{00000000-0005-0000-0000-00009F3B0000}"/>
    <cellStyle name="Input 2 2 6 28 5" xfId="26543" xr:uid="{00000000-0005-0000-0000-0000A03B0000}"/>
    <cellStyle name="Input 2 2 6 28 6" xfId="56836" xr:uid="{00000000-0005-0000-0000-0000A13B0000}"/>
    <cellStyle name="Input 2 2 6 29" xfId="4715" xr:uid="{00000000-0005-0000-0000-0000A23B0000}"/>
    <cellStyle name="Input 2 2 6 29 2" xfId="8967" xr:uid="{00000000-0005-0000-0000-0000A33B0000}"/>
    <cellStyle name="Input 2 2 6 29 3" xfId="13216" xr:uid="{00000000-0005-0000-0000-0000A43B0000}"/>
    <cellStyle name="Input 2 2 6 29 4" xfId="17465" xr:uid="{00000000-0005-0000-0000-0000A53B0000}"/>
    <cellStyle name="Input 2 2 6 29 5" xfId="25218" xr:uid="{00000000-0005-0000-0000-0000A63B0000}"/>
    <cellStyle name="Input 2 2 6 29 6" xfId="56986" xr:uid="{00000000-0005-0000-0000-0000A73B0000}"/>
    <cellStyle name="Input 2 2 6 3" xfId="1687" xr:uid="{00000000-0005-0000-0000-0000A83B0000}"/>
    <cellStyle name="Input 2 2 6 3 10" xfId="3347" xr:uid="{00000000-0005-0000-0000-0000A93B0000}"/>
    <cellStyle name="Input 2 2 6 3 10 2" xfId="7599" xr:uid="{00000000-0005-0000-0000-0000AA3B0000}"/>
    <cellStyle name="Input 2 2 6 3 10 3" xfId="11848" xr:uid="{00000000-0005-0000-0000-0000AB3B0000}"/>
    <cellStyle name="Input 2 2 6 3 10 4" xfId="16097" xr:uid="{00000000-0005-0000-0000-0000AC3B0000}"/>
    <cellStyle name="Input 2 2 6 3 10 5" xfId="22286" xr:uid="{00000000-0005-0000-0000-0000AD3B0000}"/>
    <cellStyle name="Input 2 2 6 3 10 6" xfId="54639" xr:uid="{00000000-0005-0000-0000-0000AE3B0000}"/>
    <cellStyle name="Input 2 2 6 3 100" xfId="52272" xr:uid="{00000000-0005-0000-0000-0000AF3B0000}"/>
    <cellStyle name="Input 2 2 6 3 101" xfId="52525" xr:uid="{00000000-0005-0000-0000-0000B03B0000}"/>
    <cellStyle name="Input 2 2 6 3 102" xfId="52675" xr:uid="{00000000-0005-0000-0000-0000B13B0000}"/>
    <cellStyle name="Input 2 2 6 3 103" xfId="52824" xr:uid="{00000000-0005-0000-0000-0000B23B0000}"/>
    <cellStyle name="Input 2 2 6 3 104" xfId="52974" xr:uid="{00000000-0005-0000-0000-0000B33B0000}"/>
    <cellStyle name="Input 2 2 6 3 105" xfId="53436" xr:uid="{00000000-0005-0000-0000-0000B43B0000}"/>
    <cellStyle name="Input 2 2 6 3 11" xfId="3496" xr:uid="{00000000-0005-0000-0000-0000B53B0000}"/>
    <cellStyle name="Input 2 2 6 3 11 2" xfId="7748" xr:uid="{00000000-0005-0000-0000-0000B63B0000}"/>
    <cellStyle name="Input 2 2 6 3 11 3" xfId="11997" xr:uid="{00000000-0005-0000-0000-0000B73B0000}"/>
    <cellStyle name="Input 2 2 6 3 11 4" xfId="16246" xr:uid="{00000000-0005-0000-0000-0000B83B0000}"/>
    <cellStyle name="Input 2 2 6 3 11 5" xfId="22632" xr:uid="{00000000-0005-0000-0000-0000B93B0000}"/>
    <cellStyle name="Input 2 2 6 3 11 6" xfId="54788" xr:uid="{00000000-0005-0000-0000-0000BA3B0000}"/>
    <cellStyle name="Input 2 2 6 3 12" xfId="3646" xr:uid="{00000000-0005-0000-0000-0000BB3B0000}"/>
    <cellStyle name="Input 2 2 6 3 12 2" xfId="7898" xr:uid="{00000000-0005-0000-0000-0000BC3B0000}"/>
    <cellStyle name="Input 2 2 6 3 12 3" xfId="12147" xr:uid="{00000000-0005-0000-0000-0000BD3B0000}"/>
    <cellStyle name="Input 2 2 6 3 12 4" xfId="16396" xr:uid="{00000000-0005-0000-0000-0000BE3B0000}"/>
    <cellStyle name="Input 2 2 6 3 12 5" xfId="22978" xr:uid="{00000000-0005-0000-0000-0000BF3B0000}"/>
    <cellStyle name="Input 2 2 6 3 12 6" xfId="54943" xr:uid="{00000000-0005-0000-0000-0000C03B0000}"/>
    <cellStyle name="Input 2 2 6 3 13" xfId="3796" xr:uid="{00000000-0005-0000-0000-0000C13B0000}"/>
    <cellStyle name="Input 2 2 6 3 13 2" xfId="8048" xr:uid="{00000000-0005-0000-0000-0000C23B0000}"/>
    <cellStyle name="Input 2 2 6 3 13 3" xfId="12297" xr:uid="{00000000-0005-0000-0000-0000C33B0000}"/>
    <cellStyle name="Input 2 2 6 3 13 4" xfId="16546" xr:uid="{00000000-0005-0000-0000-0000C43B0000}"/>
    <cellStyle name="Input 2 2 6 3 13 5" xfId="23325" xr:uid="{00000000-0005-0000-0000-0000C53B0000}"/>
    <cellStyle name="Input 2 2 6 3 13 6" xfId="55098" xr:uid="{00000000-0005-0000-0000-0000C63B0000}"/>
    <cellStyle name="Input 2 2 6 3 14" xfId="3945" xr:uid="{00000000-0005-0000-0000-0000C73B0000}"/>
    <cellStyle name="Input 2 2 6 3 14 2" xfId="8197" xr:uid="{00000000-0005-0000-0000-0000C83B0000}"/>
    <cellStyle name="Input 2 2 6 3 14 3" xfId="12446" xr:uid="{00000000-0005-0000-0000-0000C93B0000}"/>
    <cellStyle name="Input 2 2 6 3 14 4" xfId="16695" xr:uid="{00000000-0005-0000-0000-0000CA3B0000}"/>
    <cellStyle name="Input 2 2 6 3 14 5" xfId="23600" xr:uid="{00000000-0005-0000-0000-0000CB3B0000}"/>
    <cellStyle name="Input 2 2 6 3 14 6" xfId="55249" xr:uid="{00000000-0005-0000-0000-0000CC3B0000}"/>
    <cellStyle name="Input 2 2 6 3 15" xfId="4094" xr:uid="{00000000-0005-0000-0000-0000CD3B0000}"/>
    <cellStyle name="Input 2 2 6 3 15 2" xfId="8346" xr:uid="{00000000-0005-0000-0000-0000CE3B0000}"/>
    <cellStyle name="Input 2 2 6 3 15 3" xfId="12595" xr:uid="{00000000-0005-0000-0000-0000CF3B0000}"/>
    <cellStyle name="Input 2 2 6 3 15 4" xfId="16844" xr:uid="{00000000-0005-0000-0000-0000D03B0000}"/>
    <cellStyle name="Input 2 2 6 3 15 5" xfId="23946" xr:uid="{00000000-0005-0000-0000-0000D13B0000}"/>
    <cellStyle name="Input 2 2 6 3 15 6" xfId="55398" xr:uid="{00000000-0005-0000-0000-0000D23B0000}"/>
    <cellStyle name="Input 2 2 6 3 16" xfId="4294" xr:uid="{00000000-0005-0000-0000-0000D33B0000}"/>
    <cellStyle name="Input 2 2 6 3 16 2" xfId="8546" xr:uid="{00000000-0005-0000-0000-0000D43B0000}"/>
    <cellStyle name="Input 2 2 6 3 16 3" xfId="12795" xr:uid="{00000000-0005-0000-0000-0000D53B0000}"/>
    <cellStyle name="Input 2 2 6 3 16 4" xfId="17044" xr:uid="{00000000-0005-0000-0000-0000D63B0000}"/>
    <cellStyle name="Input 2 2 6 3 16 5" xfId="24296" xr:uid="{00000000-0005-0000-0000-0000D73B0000}"/>
    <cellStyle name="Input 2 2 6 3 16 6" xfId="55548" xr:uid="{00000000-0005-0000-0000-0000D83B0000}"/>
    <cellStyle name="Input 2 2 6 3 17" xfId="4445" xr:uid="{00000000-0005-0000-0000-0000D93B0000}"/>
    <cellStyle name="Input 2 2 6 3 17 2" xfId="8697" xr:uid="{00000000-0005-0000-0000-0000DA3B0000}"/>
    <cellStyle name="Input 2 2 6 3 17 3" xfId="12946" xr:uid="{00000000-0005-0000-0000-0000DB3B0000}"/>
    <cellStyle name="Input 2 2 6 3 17 4" xfId="17195" xr:uid="{00000000-0005-0000-0000-0000DC3B0000}"/>
    <cellStyle name="Input 2 2 6 3 17 5" xfId="24642" xr:uid="{00000000-0005-0000-0000-0000DD3B0000}"/>
    <cellStyle name="Input 2 2 6 3 17 6" xfId="55697" xr:uid="{00000000-0005-0000-0000-0000DE3B0000}"/>
    <cellStyle name="Input 2 2 6 3 18" xfId="4548" xr:uid="{00000000-0005-0000-0000-0000DF3B0000}"/>
    <cellStyle name="Input 2 2 6 3 18 2" xfId="8800" xr:uid="{00000000-0005-0000-0000-0000E03B0000}"/>
    <cellStyle name="Input 2 2 6 3 18 3" xfId="13049" xr:uid="{00000000-0005-0000-0000-0000E13B0000}"/>
    <cellStyle name="Input 2 2 6 3 18 4" xfId="17298" xr:uid="{00000000-0005-0000-0000-0000E23B0000}"/>
    <cellStyle name="Input 2 2 6 3 18 5" xfId="24917" xr:uid="{00000000-0005-0000-0000-0000E33B0000}"/>
    <cellStyle name="Input 2 2 6 3 18 6" xfId="55919" xr:uid="{00000000-0005-0000-0000-0000E43B0000}"/>
    <cellStyle name="Input 2 2 6 3 19" xfId="4662" xr:uid="{00000000-0005-0000-0000-0000E53B0000}"/>
    <cellStyle name="Input 2 2 6 3 19 2" xfId="8914" xr:uid="{00000000-0005-0000-0000-0000E63B0000}"/>
    <cellStyle name="Input 2 2 6 3 19 3" xfId="13163" xr:uid="{00000000-0005-0000-0000-0000E73B0000}"/>
    <cellStyle name="Input 2 2 6 3 19 4" xfId="17412" xr:uid="{00000000-0005-0000-0000-0000E83B0000}"/>
    <cellStyle name="Input 2 2 6 3 19 5" xfId="24786" xr:uid="{00000000-0005-0000-0000-0000E93B0000}"/>
    <cellStyle name="Input 2 2 6 3 19 6" xfId="56071" xr:uid="{00000000-0005-0000-0000-0000EA3B0000}"/>
    <cellStyle name="Input 2 2 6 3 2" xfId="2142" xr:uid="{00000000-0005-0000-0000-0000EB3B0000}"/>
    <cellStyle name="Input 2 2 6 3 2 2" xfId="6394" xr:uid="{00000000-0005-0000-0000-0000EC3B0000}"/>
    <cellStyle name="Input 2 2 6 3 2 3" xfId="10643" xr:uid="{00000000-0005-0000-0000-0000ED3B0000}"/>
    <cellStyle name="Input 2 2 6 3 2 4" xfId="14892" xr:uid="{00000000-0005-0000-0000-0000EE3B0000}"/>
    <cellStyle name="Input 2 2 6 3 2 5" xfId="19323" xr:uid="{00000000-0005-0000-0000-0000EF3B0000}"/>
    <cellStyle name="Input 2 2 6 3 2 6" xfId="53591" xr:uid="{00000000-0005-0000-0000-0000F03B0000}"/>
    <cellStyle name="Input 2 2 6 3 20" xfId="4817" xr:uid="{00000000-0005-0000-0000-0000F13B0000}"/>
    <cellStyle name="Input 2 2 6 3 20 2" xfId="9069" xr:uid="{00000000-0005-0000-0000-0000F23B0000}"/>
    <cellStyle name="Input 2 2 6 3 20 3" xfId="13318" xr:uid="{00000000-0005-0000-0000-0000F33B0000}"/>
    <cellStyle name="Input 2 2 6 3 20 4" xfId="17567" xr:uid="{00000000-0005-0000-0000-0000F43B0000}"/>
    <cellStyle name="Input 2 2 6 3 20 5" xfId="25603" xr:uid="{00000000-0005-0000-0000-0000F53B0000}"/>
    <cellStyle name="Input 2 2 6 3 20 6" xfId="56223" xr:uid="{00000000-0005-0000-0000-0000F63B0000}"/>
    <cellStyle name="Input 2 2 6 3 21" xfId="4967" xr:uid="{00000000-0005-0000-0000-0000F73B0000}"/>
    <cellStyle name="Input 2 2 6 3 21 2" xfId="9219" xr:uid="{00000000-0005-0000-0000-0000F83B0000}"/>
    <cellStyle name="Input 2 2 6 3 21 3" xfId="13468" xr:uid="{00000000-0005-0000-0000-0000F93B0000}"/>
    <cellStyle name="Input 2 2 6 3 21 4" xfId="17717" xr:uid="{00000000-0005-0000-0000-0000FA3B0000}"/>
    <cellStyle name="Input 2 2 6 3 21 5" xfId="25949" xr:uid="{00000000-0005-0000-0000-0000FB3B0000}"/>
    <cellStyle name="Input 2 2 6 3 21 6" xfId="56372" xr:uid="{00000000-0005-0000-0000-0000FC3B0000}"/>
    <cellStyle name="Input 2 2 6 3 22" xfId="5159" xr:uid="{00000000-0005-0000-0000-0000FD3B0000}"/>
    <cellStyle name="Input 2 2 6 3 22 2" xfId="9411" xr:uid="{00000000-0005-0000-0000-0000FE3B0000}"/>
    <cellStyle name="Input 2 2 6 3 22 3" xfId="13660" xr:uid="{00000000-0005-0000-0000-0000FF3B0000}"/>
    <cellStyle name="Input 2 2 6 3 22 4" xfId="17909" xr:uid="{00000000-0005-0000-0000-0000003C0000}"/>
    <cellStyle name="Input 2 2 6 3 22 5" xfId="26295" xr:uid="{00000000-0005-0000-0000-0000013C0000}"/>
    <cellStyle name="Input 2 2 6 3 22 6" xfId="56528" xr:uid="{00000000-0005-0000-0000-0000023C0000}"/>
    <cellStyle name="Input 2 2 6 3 23" xfId="5269" xr:uid="{00000000-0005-0000-0000-0000033C0000}"/>
    <cellStyle name="Input 2 2 6 3 23 2" xfId="9521" xr:uid="{00000000-0005-0000-0000-0000043C0000}"/>
    <cellStyle name="Input 2 2 6 3 23 3" xfId="13770" xr:uid="{00000000-0005-0000-0000-0000053C0000}"/>
    <cellStyle name="Input 2 2 6 3 23 4" xfId="18019" xr:uid="{00000000-0005-0000-0000-0000063C0000}"/>
    <cellStyle name="Input 2 2 6 3 23 5" xfId="26640" xr:uid="{00000000-0005-0000-0000-0000073C0000}"/>
    <cellStyle name="Input 2 2 6 3 23 6" xfId="56779" xr:uid="{00000000-0005-0000-0000-0000083C0000}"/>
    <cellStyle name="Input 2 2 6 3 24" xfId="5381" xr:uid="{00000000-0005-0000-0000-0000093C0000}"/>
    <cellStyle name="Input 2 2 6 3 24 2" xfId="9633" xr:uid="{00000000-0005-0000-0000-00000A3C0000}"/>
    <cellStyle name="Input 2 2 6 3 24 3" xfId="13882" xr:uid="{00000000-0005-0000-0000-00000B3C0000}"/>
    <cellStyle name="Input 2 2 6 3 24 4" xfId="18131" xr:uid="{00000000-0005-0000-0000-00000C3C0000}"/>
    <cellStyle name="Input 2 2 6 3 24 5" xfId="26840" xr:uid="{00000000-0005-0000-0000-00000D3C0000}"/>
    <cellStyle name="Input 2 2 6 3 24 6" xfId="56938" xr:uid="{00000000-0005-0000-0000-00000E3C0000}"/>
    <cellStyle name="Input 2 2 6 3 25" xfId="5532" xr:uid="{00000000-0005-0000-0000-00000F3C0000}"/>
    <cellStyle name="Input 2 2 6 3 25 2" xfId="9784" xr:uid="{00000000-0005-0000-0000-0000103C0000}"/>
    <cellStyle name="Input 2 2 6 3 25 3" xfId="14033" xr:uid="{00000000-0005-0000-0000-0000113C0000}"/>
    <cellStyle name="Input 2 2 6 3 25 4" xfId="18282" xr:uid="{00000000-0005-0000-0000-0000123C0000}"/>
    <cellStyle name="Input 2 2 6 3 25 5" xfId="26782" xr:uid="{00000000-0005-0000-0000-0000133C0000}"/>
    <cellStyle name="Input 2 2 6 3 25 6" xfId="57088" xr:uid="{00000000-0005-0000-0000-0000143C0000}"/>
    <cellStyle name="Input 2 2 6 3 26" xfId="5687" xr:uid="{00000000-0005-0000-0000-0000153C0000}"/>
    <cellStyle name="Input 2 2 6 3 26 2" xfId="9939" xr:uid="{00000000-0005-0000-0000-0000163C0000}"/>
    <cellStyle name="Input 2 2 6 3 26 3" xfId="14188" xr:uid="{00000000-0005-0000-0000-0000173C0000}"/>
    <cellStyle name="Input 2 2 6 3 26 4" xfId="18437" xr:uid="{00000000-0005-0000-0000-0000183C0000}"/>
    <cellStyle name="Input 2 2 6 3 26 5" xfId="27348" xr:uid="{00000000-0005-0000-0000-0000193C0000}"/>
    <cellStyle name="Input 2 2 6 3 26 6" xfId="57206" xr:uid="{00000000-0005-0000-0000-00001A3C0000}"/>
    <cellStyle name="Input 2 2 6 3 27" xfId="5939" xr:uid="{00000000-0005-0000-0000-00001B3C0000}"/>
    <cellStyle name="Input 2 2 6 3 27 2" xfId="27691" xr:uid="{00000000-0005-0000-0000-00001C3C0000}"/>
    <cellStyle name="Input 2 2 6 3 27 3" xfId="57356" xr:uid="{00000000-0005-0000-0000-00001D3C0000}"/>
    <cellStyle name="Input 2 2 6 3 28" xfId="10188" xr:uid="{00000000-0005-0000-0000-00001E3C0000}"/>
    <cellStyle name="Input 2 2 6 3 28 2" xfId="28032" xr:uid="{00000000-0005-0000-0000-00001F3C0000}"/>
    <cellStyle name="Input 2 2 6 3 28 3" xfId="57505" xr:uid="{00000000-0005-0000-0000-0000203C0000}"/>
    <cellStyle name="Input 2 2 6 3 29" xfId="14438" xr:uid="{00000000-0005-0000-0000-0000213C0000}"/>
    <cellStyle name="Input 2 2 6 3 29 2" xfId="28373" xr:uid="{00000000-0005-0000-0000-0000223C0000}"/>
    <cellStyle name="Input 2 2 6 3 29 3" xfId="57655" xr:uid="{00000000-0005-0000-0000-0000233C0000}"/>
    <cellStyle name="Input 2 2 6 3 3" xfId="2294" xr:uid="{00000000-0005-0000-0000-0000243C0000}"/>
    <cellStyle name="Input 2 2 6 3 3 2" xfId="6546" xr:uid="{00000000-0005-0000-0000-0000253C0000}"/>
    <cellStyle name="Input 2 2 6 3 3 3" xfId="10795" xr:uid="{00000000-0005-0000-0000-0000263C0000}"/>
    <cellStyle name="Input 2 2 6 3 3 4" xfId="15044" xr:uid="{00000000-0005-0000-0000-0000273C0000}"/>
    <cellStyle name="Input 2 2 6 3 3 5" xfId="19710" xr:uid="{00000000-0005-0000-0000-0000283C0000}"/>
    <cellStyle name="Input 2 2 6 3 3 6" xfId="53740" xr:uid="{00000000-0005-0000-0000-0000293C0000}"/>
    <cellStyle name="Input 2 2 6 3 30" xfId="18697" xr:uid="{00000000-0005-0000-0000-00002A3C0000}"/>
    <cellStyle name="Input 2 2 6 3 30 2" xfId="28714" xr:uid="{00000000-0005-0000-0000-00002B3C0000}"/>
    <cellStyle name="Input 2 2 6 3 31" xfId="29055" xr:uid="{00000000-0005-0000-0000-00002C3C0000}"/>
    <cellStyle name="Input 2 2 6 3 32" xfId="29441" xr:uid="{00000000-0005-0000-0000-00002D3C0000}"/>
    <cellStyle name="Input 2 2 6 3 33" xfId="30994" xr:uid="{00000000-0005-0000-0000-00002E3C0000}"/>
    <cellStyle name="Input 2 2 6 3 34" xfId="31553" xr:uid="{00000000-0005-0000-0000-00002F3C0000}"/>
    <cellStyle name="Input 2 2 6 3 35" xfId="31893" xr:uid="{00000000-0005-0000-0000-0000303C0000}"/>
    <cellStyle name="Input 2 2 6 3 36" xfId="32115" xr:uid="{00000000-0005-0000-0000-0000313C0000}"/>
    <cellStyle name="Input 2 2 6 3 37" xfId="32456" xr:uid="{00000000-0005-0000-0000-0000323C0000}"/>
    <cellStyle name="Input 2 2 6 3 38" xfId="32797" xr:uid="{00000000-0005-0000-0000-0000333C0000}"/>
    <cellStyle name="Input 2 2 6 3 39" xfId="33303" xr:uid="{00000000-0005-0000-0000-0000343C0000}"/>
    <cellStyle name="Input 2 2 6 3 4" xfId="2444" xr:uid="{00000000-0005-0000-0000-0000353C0000}"/>
    <cellStyle name="Input 2 2 6 3 4 2" xfId="6696" xr:uid="{00000000-0005-0000-0000-0000363C0000}"/>
    <cellStyle name="Input 2 2 6 3 4 3" xfId="10945" xr:uid="{00000000-0005-0000-0000-0000373C0000}"/>
    <cellStyle name="Input 2 2 6 3 4 4" xfId="15194" xr:uid="{00000000-0005-0000-0000-0000383C0000}"/>
    <cellStyle name="Input 2 2 6 3 4 5" xfId="20111" xr:uid="{00000000-0005-0000-0000-0000393C0000}"/>
    <cellStyle name="Input 2 2 6 3 4 6" xfId="53862" xr:uid="{00000000-0005-0000-0000-00003A3C0000}"/>
    <cellStyle name="Input 2 2 6 3 40" xfId="33707" xr:uid="{00000000-0005-0000-0000-00003B3C0000}"/>
    <cellStyle name="Input 2 2 6 3 41" xfId="34147" xr:uid="{00000000-0005-0000-0000-00003C3C0000}"/>
    <cellStyle name="Input 2 2 6 3 42" xfId="34500" xr:uid="{00000000-0005-0000-0000-00003D3C0000}"/>
    <cellStyle name="Input 2 2 6 3 43" xfId="34846" xr:uid="{00000000-0005-0000-0000-00003E3C0000}"/>
    <cellStyle name="Input 2 2 6 3 44" xfId="35192" xr:uid="{00000000-0005-0000-0000-00003F3C0000}"/>
    <cellStyle name="Input 2 2 6 3 45" xfId="35539" xr:uid="{00000000-0005-0000-0000-0000403C0000}"/>
    <cellStyle name="Input 2 2 6 3 46" xfId="35886" xr:uid="{00000000-0005-0000-0000-0000413C0000}"/>
    <cellStyle name="Input 2 2 6 3 47" xfId="36232" xr:uid="{00000000-0005-0000-0000-0000423C0000}"/>
    <cellStyle name="Input 2 2 6 3 48" xfId="36578" xr:uid="{00000000-0005-0000-0000-0000433C0000}"/>
    <cellStyle name="Input 2 2 6 3 49" xfId="36924" xr:uid="{00000000-0005-0000-0000-0000443C0000}"/>
    <cellStyle name="Input 2 2 6 3 5" xfId="2593" xr:uid="{00000000-0005-0000-0000-0000453C0000}"/>
    <cellStyle name="Input 2 2 6 3 5 2" xfId="6845" xr:uid="{00000000-0005-0000-0000-0000463C0000}"/>
    <cellStyle name="Input 2 2 6 3 5 3" xfId="11094" xr:uid="{00000000-0005-0000-0000-0000473C0000}"/>
    <cellStyle name="Input 2 2 6 3 5 4" xfId="15343" xr:uid="{00000000-0005-0000-0000-0000483C0000}"/>
    <cellStyle name="Input 2 2 6 3 5 5" xfId="20457" xr:uid="{00000000-0005-0000-0000-0000493C0000}"/>
    <cellStyle name="Input 2 2 6 3 5 6" xfId="53968" xr:uid="{00000000-0005-0000-0000-00004A3C0000}"/>
    <cellStyle name="Input 2 2 6 3 50" xfId="37270" xr:uid="{00000000-0005-0000-0000-00004B3C0000}"/>
    <cellStyle name="Input 2 2 6 3 51" xfId="37616" xr:uid="{00000000-0005-0000-0000-00004C3C0000}"/>
    <cellStyle name="Input 2 2 6 3 52" xfId="37891" xr:uid="{00000000-0005-0000-0000-00004D3C0000}"/>
    <cellStyle name="Input 2 2 6 3 53" xfId="38238" xr:uid="{00000000-0005-0000-0000-00004E3C0000}"/>
    <cellStyle name="Input 2 2 6 3 54" xfId="38584" xr:uid="{00000000-0005-0000-0000-00004F3C0000}"/>
    <cellStyle name="Input 2 2 6 3 55" xfId="38930" xr:uid="{00000000-0005-0000-0000-0000503C0000}"/>
    <cellStyle name="Input 2 2 6 3 56" xfId="39276" xr:uid="{00000000-0005-0000-0000-0000513C0000}"/>
    <cellStyle name="Input 2 2 6 3 57" xfId="34246" xr:uid="{00000000-0005-0000-0000-0000523C0000}"/>
    <cellStyle name="Input 2 2 6 3 58" xfId="39522" xr:uid="{00000000-0005-0000-0000-0000533C0000}"/>
    <cellStyle name="Input 2 2 6 3 59" xfId="40104" xr:uid="{00000000-0005-0000-0000-0000543C0000}"/>
    <cellStyle name="Input 2 2 6 3 6" xfId="2743" xr:uid="{00000000-0005-0000-0000-0000553C0000}"/>
    <cellStyle name="Input 2 2 6 3 6 2" xfId="6995" xr:uid="{00000000-0005-0000-0000-0000563C0000}"/>
    <cellStyle name="Input 2 2 6 3 6 3" xfId="11244" xr:uid="{00000000-0005-0000-0000-0000573C0000}"/>
    <cellStyle name="Input 2 2 6 3 6 4" xfId="15493" xr:uid="{00000000-0005-0000-0000-0000583C0000}"/>
    <cellStyle name="Input 2 2 6 3 6 5" xfId="20703" xr:uid="{00000000-0005-0000-0000-0000593C0000}"/>
    <cellStyle name="Input 2 2 6 3 6 6" xfId="54118" xr:uid="{00000000-0005-0000-0000-00005A3C0000}"/>
    <cellStyle name="Input 2 2 6 3 60" xfId="40445" xr:uid="{00000000-0005-0000-0000-00005B3C0000}"/>
    <cellStyle name="Input 2 2 6 3 61" xfId="40899" xr:uid="{00000000-0005-0000-0000-00005C3C0000}"/>
    <cellStyle name="Input 2 2 6 3 62" xfId="40645" xr:uid="{00000000-0005-0000-0000-00005D3C0000}"/>
    <cellStyle name="Input 2 2 6 3 63" xfId="41689" xr:uid="{00000000-0005-0000-0000-00005E3C0000}"/>
    <cellStyle name="Input 2 2 6 3 64" xfId="42012" xr:uid="{00000000-0005-0000-0000-00005F3C0000}"/>
    <cellStyle name="Input 2 2 6 3 65" xfId="42358" xr:uid="{00000000-0005-0000-0000-0000603C0000}"/>
    <cellStyle name="Input 2 2 6 3 66" xfId="42534" xr:uid="{00000000-0005-0000-0000-0000613C0000}"/>
    <cellStyle name="Input 2 2 6 3 67" xfId="42939" xr:uid="{00000000-0005-0000-0000-0000623C0000}"/>
    <cellStyle name="Input 2 2 6 3 68" xfId="43280" xr:uid="{00000000-0005-0000-0000-0000633C0000}"/>
    <cellStyle name="Input 2 2 6 3 69" xfId="43621" xr:uid="{00000000-0005-0000-0000-0000643C0000}"/>
    <cellStyle name="Input 2 2 6 3 7" xfId="2898" xr:uid="{00000000-0005-0000-0000-0000653C0000}"/>
    <cellStyle name="Input 2 2 6 3 7 2" xfId="7150" xr:uid="{00000000-0005-0000-0000-0000663C0000}"/>
    <cellStyle name="Input 2 2 6 3 7 3" xfId="11399" xr:uid="{00000000-0005-0000-0000-0000673C0000}"/>
    <cellStyle name="Input 2 2 6 3 7 4" xfId="15648" xr:uid="{00000000-0005-0000-0000-0000683C0000}"/>
    <cellStyle name="Input 2 2 6 3 7 5" xfId="21150" xr:uid="{00000000-0005-0000-0000-0000693C0000}"/>
    <cellStyle name="Input 2 2 6 3 7 6" xfId="54236" xr:uid="{00000000-0005-0000-0000-00006A3C0000}"/>
    <cellStyle name="Input 2 2 6 3 70" xfId="44152" xr:uid="{00000000-0005-0000-0000-00006B3C0000}"/>
    <cellStyle name="Input 2 2 6 3 71" xfId="44503" xr:uid="{00000000-0005-0000-0000-00006C3C0000}"/>
    <cellStyle name="Input 2 2 6 3 72" xfId="44820" xr:uid="{00000000-0005-0000-0000-00006D3C0000}"/>
    <cellStyle name="Input 2 2 6 3 73" xfId="45045" xr:uid="{00000000-0005-0000-0000-00006E3C0000}"/>
    <cellStyle name="Input 2 2 6 3 74" xfId="45455" xr:uid="{00000000-0005-0000-0000-00006F3C0000}"/>
    <cellStyle name="Input 2 2 6 3 75" xfId="46199" xr:uid="{00000000-0005-0000-0000-0000703C0000}"/>
    <cellStyle name="Input 2 2 6 3 76" xfId="46677" xr:uid="{00000000-0005-0000-0000-0000713C0000}"/>
    <cellStyle name="Input 2 2 6 3 77" xfId="47022" xr:uid="{00000000-0005-0000-0000-0000723C0000}"/>
    <cellStyle name="Input 2 2 6 3 78" xfId="47367" xr:uid="{00000000-0005-0000-0000-0000733C0000}"/>
    <cellStyle name="Input 2 2 6 3 79" xfId="47791" xr:uid="{00000000-0005-0000-0000-0000743C0000}"/>
    <cellStyle name="Input 2 2 6 3 8" xfId="3048" xr:uid="{00000000-0005-0000-0000-0000753C0000}"/>
    <cellStyle name="Input 2 2 6 3 8 2" xfId="7300" xr:uid="{00000000-0005-0000-0000-0000763C0000}"/>
    <cellStyle name="Input 2 2 6 3 8 3" xfId="11549" xr:uid="{00000000-0005-0000-0000-0000773C0000}"/>
    <cellStyle name="Input 2 2 6 3 8 4" xfId="15798" xr:uid="{00000000-0005-0000-0000-0000783C0000}"/>
    <cellStyle name="Input 2 2 6 3 8 5" xfId="20872" xr:uid="{00000000-0005-0000-0000-0000793C0000}"/>
    <cellStyle name="Input 2 2 6 3 8 6" xfId="54339" xr:uid="{00000000-0005-0000-0000-00007A3C0000}"/>
    <cellStyle name="Input 2 2 6 3 80" xfId="48128" xr:uid="{00000000-0005-0000-0000-00007B3C0000}"/>
    <cellStyle name="Input 2 2 6 3 81" xfId="48272" xr:uid="{00000000-0005-0000-0000-00007C3C0000}"/>
    <cellStyle name="Input 2 2 6 3 82" xfId="48981" xr:uid="{00000000-0005-0000-0000-00007D3C0000}"/>
    <cellStyle name="Input 2 2 6 3 83" xfId="49545" xr:uid="{00000000-0005-0000-0000-00007E3C0000}"/>
    <cellStyle name="Input 2 2 6 3 84" xfId="49162" xr:uid="{00000000-0005-0000-0000-00007F3C0000}"/>
    <cellStyle name="Input 2 2 6 3 85" xfId="49995" xr:uid="{00000000-0005-0000-0000-0000803C0000}"/>
    <cellStyle name="Input 2 2 6 3 86" xfId="50145" xr:uid="{00000000-0005-0000-0000-0000813C0000}"/>
    <cellStyle name="Input 2 2 6 3 87" xfId="50294" xr:uid="{00000000-0005-0000-0000-0000823C0000}"/>
    <cellStyle name="Input 2 2 6 3 88" xfId="50444" xr:uid="{00000000-0005-0000-0000-0000833C0000}"/>
    <cellStyle name="Input 2 2 6 3 89" xfId="50593" xr:uid="{00000000-0005-0000-0000-0000843C0000}"/>
    <cellStyle name="Input 2 2 6 3 9" xfId="3198" xr:uid="{00000000-0005-0000-0000-0000853C0000}"/>
    <cellStyle name="Input 2 2 6 3 9 2" xfId="7450" xr:uid="{00000000-0005-0000-0000-0000863C0000}"/>
    <cellStyle name="Input 2 2 6 3 9 3" xfId="11699" xr:uid="{00000000-0005-0000-0000-0000873C0000}"/>
    <cellStyle name="Input 2 2 6 3 9 4" xfId="15948" xr:uid="{00000000-0005-0000-0000-0000883C0000}"/>
    <cellStyle name="Input 2 2 6 3 9 5" xfId="21960" xr:uid="{00000000-0005-0000-0000-0000893C0000}"/>
    <cellStyle name="Input 2 2 6 3 9 6" xfId="54489" xr:uid="{00000000-0005-0000-0000-00008A3C0000}"/>
    <cellStyle name="Input 2 2 6 3 90" xfId="50742" xr:uid="{00000000-0005-0000-0000-00008B3C0000}"/>
    <cellStyle name="Input 2 2 6 3 91" xfId="50892" xr:uid="{00000000-0005-0000-0000-00008C3C0000}"/>
    <cellStyle name="Input 2 2 6 3 92" xfId="51041" xr:uid="{00000000-0005-0000-0000-00008D3C0000}"/>
    <cellStyle name="Input 2 2 6 3 93" xfId="51206" xr:uid="{00000000-0005-0000-0000-00008E3C0000}"/>
    <cellStyle name="Input 2 2 6 3 94" xfId="51362" xr:uid="{00000000-0005-0000-0000-00008F3C0000}"/>
    <cellStyle name="Input 2 2 6 3 95" xfId="51512" xr:uid="{00000000-0005-0000-0000-0000903C0000}"/>
    <cellStyle name="Input 2 2 6 3 96" xfId="51662" xr:uid="{00000000-0005-0000-0000-0000913C0000}"/>
    <cellStyle name="Input 2 2 6 3 97" xfId="51812" xr:uid="{00000000-0005-0000-0000-0000923C0000}"/>
    <cellStyle name="Input 2 2 6 3 98" xfId="51967" xr:uid="{00000000-0005-0000-0000-0000933C0000}"/>
    <cellStyle name="Input 2 2 6 3 99" xfId="52122" xr:uid="{00000000-0005-0000-0000-0000943C0000}"/>
    <cellStyle name="Input 2 2 6 30" xfId="4865" xr:uid="{00000000-0005-0000-0000-0000953C0000}"/>
    <cellStyle name="Input 2 2 6 30 2" xfId="9117" xr:uid="{00000000-0005-0000-0000-0000963C0000}"/>
    <cellStyle name="Input 2 2 6 30 3" xfId="13366" xr:uid="{00000000-0005-0000-0000-0000973C0000}"/>
    <cellStyle name="Input 2 2 6 30 4" xfId="17615" xr:uid="{00000000-0005-0000-0000-0000983C0000}"/>
    <cellStyle name="Input 2 2 6 30 5" xfId="26618" xr:uid="{00000000-0005-0000-0000-0000993C0000}"/>
    <cellStyle name="Input 2 2 6 30 6" xfId="57137" xr:uid="{00000000-0005-0000-0000-00009A3C0000}"/>
    <cellStyle name="Input 2 2 6 31" xfId="5057" xr:uid="{00000000-0005-0000-0000-00009B3C0000}"/>
    <cellStyle name="Input 2 2 6 31 2" xfId="9309" xr:uid="{00000000-0005-0000-0000-00009C3C0000}"/>
    <cellStyle name="Input 2 2 6 31 3" xfId="13558" xr:uid="{00000000-0005-0000-0000-00009D3C0000}"/>
    <cellStyle name="Input 2 2 6 31 4" xfId="17807" xr:uid="{00000000-0005-0000-0000-00009E3C0000}"/>
    <cellStyle name="Input 2 2 6 31 5" xfId="27251" xr:uid="{00000000-0005-0000-0000-00009F3C0000}"/>
    <cellStyle name="Input 2 2 6 31 6" xfId="55748" xr:uid="{00000000-0005-0000-0000-0000A03C0000}"/>
    <cellStyle name="Input 2 2 6 32" xfId="5279" xr:uid="{00000000-0005-0000-0000-0000A13C0000}"/>
    <cellStyle name="Input 2 2 6 32 2" xfId="9531" xr:uid="{00000000-0005-0000-0000-0000A23C0000}"/>
    <cellStyle name="Input 2 2 6 32 3" xfId="13780" xr:uid="{00000000-0005-0000-0000-0000A33C0000}"/>
    <cellStyle name="Input 2 2 6 32 4" xfId="18029" xr:uid="{00000000-0005-0000-0000-0000A43C0000}"/>
    <cellStyle name="Input 2 2 6 32 5" xfId="27594" xr:uid="{00000000-0005-0000-0000-0000A53C0000}"/>
    <cellStyle name="Input 2 2 6 32 6" xfId="57254" xr:uid="{00000000-0005-0000-0000-0000A63C0000}"/>
    <cellStyle name="Input 2 2 6 33" xfId="5430" xr:uid="{00000000-0005-0000-0000-0000A73C0000}"/>
    <cellStyle name="Input 2 2 6 33 2" xfId="9682" xr:uid="{00000000-0005-0000-0000-0000A83C0000}"/>
    <cellStyle name="Input 2 2 6 33 3" xfId="13931" xr:uid="{00000000-0005-0000-0000-0000A93C0000}"/>
    <cellStyle name="Input 2 2 6 33 4" xfId="18180" xr:uid="{00000000-0005-0000-0000-0000AA3C0000}"/>
    <cellStyle name="Input 2 2 6 33 5" xfId="27935" xr:uid="{00000000-0005-0000-0000-0000AB3C0000}"/>
    <cellStyle name="Input 2 2 6 33 6" xfId="57403" xr:uid="{00000000-0005-0000-0000-0000AC3C0000}"/>
    <cellStyle name="Input 2 2 6 34" xfId="5585" xr:uid="{00000000-0005-0000-0000-0000AD3C0000}"/>
    <cellStyle name="Input 2 2 6 34 2" xfId="9837" xr:uid="{00000000-0005-0000-0000-0000AE3C0000}"/>
    <cellStyle name="Input 2 2 6 34 3" xfId="14086" xr:uid="{00000000-0005-0000-0000-0000AF3C0000}"/>
    <cellStyle name="Input 2 2 6 34 4" xfId="18335" xr:uid="{00000000-0005-0000-0000-0000B03C0000}"/>
    <cellStyle name="Input 2 2 6 34 5" xfId="28276" xr:uid="{00000000-0005-0000-0000-0000B13C0000}"/>
    <cellStyle name="Input 2 2 6 34 6" xfId="57553" xr:uid="{00000000-0005-0000-0000-0000B23C0000}"/>
    <cellStyle name="Input 2 2 6 35" xfId="1485" xr:uid="{00000000-0005-0000-0000-0000B33C0000}"/>
    <cellStyle name="Input 2 2 6 35 2" xfId="28617" xr:uid="{00000000-0005-0000-0000-0000B43C0000}"/>
    <cellStyle name="Input 2 2 6 36" xfId="5737" xr:uid="{00000000-0005-0000-0000-0000B53C0000}"/>
    <cellStyle name="Input 2 2 6 36 2" xfId="28958" xr:uid="{00000000-0005-0000-0000-0000B63C0000}"/>
    <cellStyle name="Input 2 2 6 37" xfId="9986" xr:uid="{00000000-0005-0000-0000-0000B73C0000}"/>
    <cellStyle name="Input 2 2 6 37 2" xfId="29243" xr:uid="{00000000-0005-0000-0000-0000B83C0000}"/>
    <cellStyle name="Input 2 2 6 38" xfId="14236" xr:uid="{00000000-0005-0000-0000-0000B93C0000}"/>
    <cellStyle name="Input 2 2 6 38 2" xfId="31152" xr:uid="{00000000-0005-0000-0000-0000BA3C0000}"/>
    <cellStyle name="Input 2 2 6 39" xfId="18492" xr:uid="{00000000-0005-0000-0000-0000BB3C0000}"/>
    <cellStyle name="Input 2 2 6 39 2" xfId="31456" xr:uid="{00000000-0005-0000-0000-0000BC3C0000}"/>
    <cellStyle name="Input 2 2 6 4" xfId="1734" xr:uid="{00000000-0005-0000-0000-0000BD3C0000}"/>
    <cellStyle name="Input 2 2 6 4 10" xfId="22338" xr:uid="{00000000-0005-0000-0000-0000BE3C0000}"/>
    <cellStyle name="Input 2 2 6 4 11" xfId="22684" xr:uid="{00000000-0005-0000-0000-0000BF3C0000}"/>
    <cellStyle name="Input 2 2 6 4 12" xfId="23030" xr:uid="{00000000-0005-0000-0000-0000C03C0000}"/>
    <cellStyle name="Input 2 2 6 4 13" xfId="23377" xr:uid="{00000000-0005-0000-0000-0000C13C0000}"/>
    <cellStyle name="Input 2 2 6 4 14" xfId="23652" xr:uid="{00000000-0005-0000-0000-0000C23C0000}"/>
    <cellStyle name="Input 2 2 6 4 15" xfId="23998" xr:uid="{00000000-0005-0000-0000-0000C33C0000}"/>
    <cellStyle name="Input 2 2 6 4 16" xfId="24348" xr:uid="{00000000-0005-0000-0000-0000C43C0000}"/>
    <cellStyle name="Input 2 2 6 4 17" xfId="24694" xr:uid="{00000000-0005-0000-0000-0000C53C0000}"/>
    <cellStyle name="Input 2 2 6 4 18" xfId="24969" xr:uid="{00000000-0005-0000-0000-0000C63C0000}"/>
    <cellStyle name="Input 2 2 6 4 19" xfId="25097" xr:uid="{00000000-0005-0000-0000-0000C73C0000}"/>
    <cellStyle name="Input 2 2 6 4 2" xfId="5986" xr:uid="{00000000-0005-0000-0000-0000C83C0000}"/>
    <cellStyle name="Input 2 2 6 4 2 2" xfId="19375" xr:uid="{00000000-0005-0000-0000-0000C93C0000}"/>
    <cellStyle name="Input 2 2 6 4 20" xfId="25655" xr:uid="{00000000-0005-0000-0000-0000CA3C0000}"/>
    <cellStyle name="Input 2 2 6 4 21" xfId="26001" xr:uid="{00000000-0005-0000-0000-0000CB3C0000}"/>
    <cellStyle name="Input 2 2 6 4 22" xfId="26347" xr:uid="{00000000-0005-0000-0000-0000CC3C0000}"/>
    <cellStyle name="Input 2 2 6 4 23" xfId="26692" xr:uid="{00000000-0005-0000-0000-0000CD3C0000}"/>
    <cellStyle name="Input 2 2 6 4 24" xfId="26892" xr:uid="{00000000-0005-0000-0000-0000CE3C0000}"/>
    <cellStyle name="Input 2 2 6 4 25" xfId="27017" xr:uid="{00000000-0005-0000-0000-0000CF3C0000}"/>
    <cellStyle name="Input 2 2 6 4 26" xfId="27400" xr:uid="{00000000-0005-0000-0000-0000D03C0000}"/>
    <cellStyle name="Input 2 2 6 4 27" xfId="27743" xr:uid="{00000000-0005-0000-0000-0000D13C0000}"/>
    <cellStyle name="Input 2 2 6 4 28" xfId="28084" xr:uid="{00000000-0005-0000-0000-0000D23C0000}"/>
    <cellStyle name="Input 2 2 6 4 29" xfId="28425" xr:uid="{00000000-0005-0000-0000-0000D33C0000}"/>
    <cellStyle name="Input 2 2 6 4 3" xfId="10235" xr:uid="{00000000-0005-0000-0000-0000D43C0000}"/>
    <cellStyle name="Input 2 2 6 4 3 2" xfId="18834" xr:uid="{00000000-0005-0000-0000-0000D53C0000}"/>
    <cellStyle name="Input 2 2 6 4 30" xfId="28766" xr:uid="{00000000-0005-0000-0000-0000D63C0000}"/>
    <cellStyle name="Input 2 2 6 4 31" xfId="29107" xr:uid="{00000000-0005-0000-0000-0000D73C0000}"/>
    <cellStyle name="Input 2 2 6 4 32" xfId="29310" xr:uid="{00000000-0005-0000-0000-0000D83C0000}"/>
    <cellStyle name="Input 2 2 6 4 33" xfId="31076" xr:uid="{00000000-0005-0000-0000-0000D93C0000}"/>
    <cellStyle name="Input 2 2 6 4 34" xfId="31605" xr:uid="{00000000-0005-0000-0000-0000DA3C0000}"/>
    <cellStyle name="Input 2 2 6 4 35" xfId="31945" xr:uid="{00000000-0005-0000-0000-0000DB3C0000}"/>
    <cellStyle name="Input 2 2 6 4 36" xfId="32167" xr:uid="{00000000-0005-0000-0000-0000DC3C0000}"/>
    <cellStyle name="Input 2 2 6 4 37" xfId="32508" xr:uid="{00000000-0005-0000-0000-0000DD3C0000}"/>
    <cellStyle name="Input 2 2 6 4 38" xfId="32849" xr:uid="{00000000-0005-0000-0000-0000DE3C0000}"/>
    <cellStyle name="Input 2 2 6 4 39" xfId="33106" xr:uid="{00000000-0005-0000-0000-0000DF3C0000}"/>
    <cellStyle name="Input 2 2 6 4 4" xfId="14485" xr:uid="{00000000-0005-0000-0000-0000E03C0000}"/>
    <cellStyle name="Input 2 2 6 4 4 2" xfId="20163" xr:uid="{00000000-0005-0000-0000-0000E13C0000}"/>
    <cellStyle name="Input 2 2 6 4 40" xfId="33759" xr:uid="{00000000-0005-0000-0000-0000E23C0000}"/>
    <cellStyle name="Input 2 2 6 4 41" xfId="34113" xr:uid="{00000000-0005-0000-0000-0000E33C0000}"/>
    <cellStyle name="Input 2 2 6 4 42" xfId="34552" xr:uid="{00000000-0005-0000-0000-0000E43C0000}"/>
    <cellStyle name="Input 2 2 6 4 43" xfId="34898" xr:uid="{00000000-0005-0000-0000-0000E53C0000}"/>
    <cellStyle name="Input 2 2 6 4 44" xfId="35244" xr:uid="{00000000-0005-0000-0000-0000E63C0000}"/>
    <cellStyle name="Input 2 2 6 4 45" xfId="35591" xr:uid="{00000000-0005-0000-0000-0000E73C0000}"/>
    <cellStyle name="Input 2 2 6 4 46" xfId="35938" xr:uid="{00000000-0005-0000-0000-0000E83C0000}"/>
    <cellStyle name="Input 2 2 6 4 47" xfId="36284" xr:uid="{00000000-0005-0000-0000-0000E93C0000}"/>
    <cellStyle name="Input 2 2 6 4 48" xfId="36630" xr:uid="{00000000-0005-0000-0000-0000EA3C0000}"/>
    <cellStyle name="Input 2 2 6 4 49" xfId="36976" xr:uid="{00000000-0005-0000-0000-0000EB3C0000}"/>
    <cellStyle name="Input 2 2 6 4 5" xfId="18595" xr:uid="{00000000-0005-0000-0000-0000EC3C0000}"/>
    <cellStyle name="Input 2 2 6 4 5 2" xfId="20509" xr:uid="{00000000-0005-0000-0000-0000ED3C0000}"/>
    <cellStyle name="Input 2 2 6 4 50" xfId="37322" xr:uid="{00000000-0005-0000-0000-0000EE3C0000}"/>
    <cellStyle name="Input 2 2 6 4 51" xfId="37668" xr:uid="{00000000-0005-0000-0000-0000EF3C0000}"/>
    <cellStyle name="Input 2 2 6 4 52" xfId="37943" xr:uid="{00000000-0005-0000-0000-0000F03C0000}"/>
    <cellStyle name="Input 2 2 6 4 53" xfId="38290" xr:uid="{00000000-0005-0000-0000-0000F13C0000}"/>
    <cellStyle name="Input 2 2 6 4 54" xfId="38636" xr:uid="{00000000-0005-0000-0000-0000F23C0000}"/>
    <cellStyle name="Input 2 2 6 4 55" xfId="38982" xr:uid="{00000000-0005-0000-0000-0000F33C0000}"/>
    <cellStyle name="Input 2 2 6 4 56" xfId="39328" xr:uid="{00000000-0005-0000-0000-0000F43C0000}"/>
    <cellStyle name="Input 2 2 6 4 57" xfId="39458" xr:uid="{00000000-0005-0000-0000-0000F53C0000}"/>
    <cellStyle name="Input 2 2 6 4 58" xfId="39787" xr:uid="{00000000-0005-0000-0000-0000F63C0000}"/>
    <cellStyle name="Input 2 2 6 4 59" xfId="40156" xr:uid="{00000000-0005-0000-0000-0000F73C0000}"/>
    <cellStyle name="Input 2 2 6 4 6" xfId="20280" xr:uid="{00000000-0005-0000-0000-0000F83C0000}"/>
    <cellStyle name="Input 2 2 6 4 60" xfId="40497" xr:uid="{00000000-0005-0000-0000-0000F93C0000}"/>
    <cellStyle name="Input 2 2 6 4 61" xfId="40736" xr:uid="{00000000-0005-0000-0000-0000FA3C0000}"/>
    <cellStyle name="Input 2 2 6 4 62" xfId="40946" xr:uid="{00000000-0005-0000-0000-0000FB3C0000}"/>
    <cellStyle name="Input 2 2 6 4 63" xfId="41034" xr:uid="{00000000-0005-0000-0000-0000FC3C0000}"/>
    <cellStyle name="Input 2 2 6 4 64" xfId="42064" xr:uid="{00000000-0005-0000-0000-0000FD3C0000}"/>
    <cellStyle name="Input 2 2 6 4 65" xfId="42410" xr:uid="{00000000-0005-0000-0000-0000FE3C0000}"/>
    <cellStyle name="Input 2 2 6 4 66" xfId="40898" xr:uid="{00000000-0005-0000-0000-0000FF3C0000}"/>
    <cellStyle name="Input 2 2 6 4 67" xfId="42991" xr:uid="{00000000-0005-0000-0000-0000003D0000}"/>
    <cellStyle name="Input 2 2 6 4 68" xfId="43332" xr:uid="{00000000-0005-0000-0000-0000013D0000}"/>
    <cellStyle name="Input 2 2 6 4 69" xfId="43673" xr:uid="{00000000-0005-0000-0000-0000023D0000}"/>
    <cellStyle name="Input 2 2 6 4 7" xfId="21202" xr:uid="{00000000-0005-0000-0000-0000033D0000}"/>
    <cellStyle name="Input 2 2 6 4 70" xfId="44204" xr:uid="{00000000-0005-0000-0000-0000043D0000}"/>
    <cellStyle name="Input 2 2 6 4 71" xfId="43946" xr:uid="{00000000-0005-0000-0000-0000053D0000}"/>
    <cellStyle name="Input 2 2 6 4 72" xfId="44872" xr:uid="{00000000-0005-0000-0000-0000063D0000}"/>
    <cellStyle name="Input 2 2 6 4 73" xfId="44490" xr:uid="{00000000-0005-0000-0000-0000073D0000}"/>
    <cellStyle name="Input 2 2 6 4 74" xfId="45413" xr:uid="{00000000-0005-0000-0000-0000083D0000}"/>
    <cellStyle name="Input 2 2 6 4 75" xfId="46251" xr:uid="{00000000-0005-0000-0000-0000093D0000}"/>
    <cellStyle name="Input 2 2 6 4 76" xfId="46729" xr:uid="{00000000-0005-0000-0000-00000A3D0000}"/>
    <cellStyle name="Input 2 2 6 4 77" xfId="47074" xr:uid="{00000000-0005-0000-0000-00000B3D0000}"/>
    <cellStyle name="Input 2 2 6 4 78" xfId="47419" xr:uid="{00000000-0005-0000-0000-00000C3D0000}"/>
    <cellStyle name="Input 2 2 6 4 79" xfId="47843" xr:uid="{00000000-0005-0000-0000-00000D3D0000}"/>
    <cellStyle name="Input 2 2 6 4 8" xfId="21331" xr:uid="{00000000-0005-0000-0000-00000E3D0000}"/>
    <cellStyle name="Input 2 2 6 4 80" xfId="48180" xr:uid="{00000000-0005-0000-0000-00000F3D0000}"/>
    <cellStyle name="Input 2 2 6 4 81" xfId="48494" xr:uid="{00000000-0005-0000-0000-0000103D0000}"/>
    <cellStyle name="Input 2 2 6 4 82" xfId="49033" xr:uid="{00000000-0005-0000-0000-0000113D0000}"/>
    <cellStyle name="Input 2 2 6 4 83" xfId="48758" xr:uid="{00000000-0005-0000-0000-0000123D0000}"/>
    <cellStyle name="Input 2 2 6 4 84" xfId="49703" xr:uid="{00000000-0005-0000-0000-0000133D0000}"/>
    <cellStyle name="Input 2 2 6 4 85" xfId="53334" xr:uid="{00000000-0005-0000-0000-0000143D0000}"/>
    <cellStyle name="Input 2 2 6 4 9" xfId="21503" xr:uid="{00000000-0005-0000-0000-0000153D0000}"/>
    <cellStyle name="Input 2 2 6 40" xfId="31796" xr:uid="{00000000-0005-0000-0000-0000163D0000}"/>
    <cellStyle name="Input 2 2 6 41" xfId="32018" xr:uid="{00000000-0005-0000-0000-0000173D0000}"/>
    <cellStyle name="Input 2 2 6 42" xfId="32359" xr:uid="{00000000-0005-0000-0000-0000183D0000}"/>
    <cellStyle name="Input 2 2 6 43" xfId="32700" xr:uid="{00000000-0005-0000-0000-0000193D0000}"/>
    <cellStyle name="Input 2 2 6 44" xfId="33157" xr:uid="{00000000-0005-0000-0000-00001A3D0000}"/>
    <cellStyle name="Input 2 2 6 45" xfId="33610" xr:uid="{00000000-0005-0000-0000-00001B3D0000}"/>
    <cellStyle name="Input 2 2 6 46" xfId="33131" xr:uid="{00000000-0005-0000-0000-00001C3D0000}"/>
    <cellStyle name="Input 2 2 6 47" xfId="34403" xr:uid="{00000000-0005-0000-0000-00001D3D0000}"/>
    <cellStyle name="Input 2 2 6 48" xfId="34749" xr:uid="{00000000-0005-0000-0000-00001E3D0000}"/>
    <cellStyle name="Input 2 2 6 49" xfId="35095" xr:uid="{00000000-0005-0000-0000-00001F3D0000}"/>
    <cellStyle name="Input 2 2 6 5" xfId="1781" xr:uid="{00000000-0005-0000-0000-0000203D0000}"/>
    <cellStyle name="Input 2 2 6 5 10" xfId="22391" xr:uid="{00000000-0005-0000-0000-0000213D0000}"/>
    <cellStyle name="Input 2 2 6 5 11" xfId="22737" xr:uid="{00000000-0005-0000-0000-0000223D0000}"/>
    <cellStyle name="Input 2 2 6 5 12" xfId="23083" xr:uid="{00000000-0005-0000-0000-0000233D0000}"/>
    <cellStyle name="Input 2 2 6 5 13" xfId="23430" xr:uid="{00000000-0005-0000-0000-0000243D0000}"/>
    <cellStyle name="Input 2 2 6 5 14" xfId="23705" xr:uid="{00000000-0005-0000-0000-0000253D0000}"/>
    <cellStyle name="Input 2 2 6 5 15" xfId="24051" xr:uid="{00000000-0005-0000-0000-0000263D0000}"/>
    <cellStyle name="Input 2 2 6 5 16" xfId="24401" xr:uid="{00000000-0005-0000-0000-0000273D0000}"/>
    <cellStyle name="Input 2 2 6 5 17" xfId="24747" xr:uid="{00000000-0005-0000-0000-0000283D0000}"/>
    <cellStyle name="Input 2 2 6 5 18" xfId="25022" xr:uid="{00000000-0005-0000-0000-0000293D0000}"/>
    <cellStyle name="Input 2 2 6 5 19" xfId="23466" xr:uid="{00000000-0005-0000-0000-00002A3D0000}"/>
    <cellStyle name="Input 2 2 6 5 2" xfId="6033" xr:uid="{00000000-0005-0000-0000-00002B3D0000}"/>
    <cellStyle name="Input 2 2 6 5 2 2" xfId="19428" xr:uid="{00000000-0005-0000-0000-00002C3D0000}"/>
    <cellStyle name="Input 2 2 6 5 20" xfId="25708" xr:uid="{00000000-0005-0000-0000-00002D3D0000}"/>
    <cellStyle name="Input 2 2 6 5 21" xfId="26054" xr:uid="{00000000-0005-0000-0000-00002E3D0000}"/>
    <cellStyle name="Input 2 2 6 5 22" xfId="26400" xr:uid="{00000000-0005-0000-0000-00002F3D0000}"/>
    <cellStyle name="Input 2 2 6 5 23" xfId="26744" xr:uid="{00000000-0005-0000-0000-0000303D0000}"/>
    <cellStyle name="Input 2 2 6 5 24" xfId="26945" xr:uid="{00000000-0005-0000-0000-0000313D0000}"/>
    <cellStyle name="Input 2 2 6 5 25" xfId="25407" xr:uid="{00000000-0005-0000-0000-0000323D0000}"/>
    <cellStyle name="Input 2 2 6 5 26" xfId="27453" xr:uid="{00000000-0005-0000-0000-0000333D0000}"/>
    <cellStyle name="Input 2 2 6 5 27" xfId="27796" xr:uid="{00000000-0005-0000-0000-0000343D0000}"/>
    <cellStyle name="Input 2 2 6 5 28" xfId="28137" xr:uid="{00000000-0005-0000-0000-0000353D0000}"/>
    <cellStyle name="Input 2 2 6 5 29" xfId="28478" xr:uid="{00000000-0005-0000-0000-0000363D0000}"/>
    <cellStyle name="Input 2 2 6 5 3" xfId="10282" xr:uid="{00000000-0005-0000-0000-0000373D0000}"/>
    <cellStyle name="Input 2 2 6 5 3 2" xfId="19870" xr:uid="{00000000-0005-0000-0000-0000383D0000}"/>
    <cellStyle name="Input 2 2 6 5 30" xfId="28819" xr:uid="{00000000-0005-0000-0000-0000393D0000}"/>
    <cellStyle name="Input 2 2 6 5 31" xfId="29160" xr:uid="{00000000-0005-0000-0000-00003A3D0000}"/>
    <cellStyle name="Input 2 2 6 5 32" xfId="29518" xr:uid="{00000000-0005-0000-0000-00003B3D0000}"/>
    <cellStyle name="Input 2 2 6 5 33" xfId="31192" xr:uid="{00000000-0005-0000-0000-00003C3D0000}"/>
    <cellStyle name="Input 2 2 6 5 34" xfId="31658" xr:uid="{00000000-0005-0000-0000-00003D3D0000}"/>
    <cellStyle name="Input 2 2 6 5 35" xfId="31998" xr:uid="{00000000-0005-0000-0000-00003E3D0000}"/>
    <cellStyle name="Input 2 2 6 5 36" xfId="32220" xr:uid="{00000000-0005-0000-0000-00003F3D0000}"/>
    <cellStyle name="Input 2 2 6 5 37" xfId="32561" xr:uid="{00000000-0005-0000-0000-0000403D0000}"/>
    <cellStyle name="Input 2 2 6 5 38" xfId="32902" xr:uid="{00000000-0005-0000-0000-0000413D0000}"/>
    <cellStyle name="Input 2 2 6 5 39" xfId="33395" xr:uid="{00000000-0005-0000-0000-0000423D0000}"/>
    <cellStyle name="Input 2 2 6 5 4" xfId="14532" xr:uid="{00000000-0005-0000-0000-0000433D0000}"/>
    <cellStyle name="Input 2 2 6 5 4 2" xfId="20216" xr:uid="{00000000-0005-0000-0000-0000443D0000}"/>
    <cellStyle name="Input 2 2 6 5 40" xfId="33812" xr:uid="{00000000-0005-0000-0000-0000453D0000}"/>
    <cellStyle name="Input 2 2 6 5 41" xfId="34152" xr:uid="{00000000-0005-0000-0000-0000463D0000}"/>
    <cellStyle name="Input 2 2 6 5 42" xfId="34605" xr:uid="{00000000-0005-0000-0000-0000473D0000}"/>
    <cellStyle name="Input 2 2 6 5 43" xfId="34951" xr:uid="{00000000-0005-0000-0000-0000483D0000}"/>
    <cellStyle name="Input 2 2 6 5 44" xfId="35297" xr:uid="{00000000-0005-0000-0000-0000493D0000}"/>
    <cellStyle name="Input 2 2 6 5 45" xfId="35644" xr:uid="{00000000-0005-0000-0000-00004A3D0000}"/>
    <cellStyle name="Input 2 2 6 5 46" xfId="35991" xr:uid="{00000000-0005-0000-0000-00004B3D0000}"/>
    <cellStyle name="Input 2 2 6 5 47" xfId="36337" xr:uid="{00000000-0005-0000-0000-00004C3D0000}"/>
    <cellStyle name="Input 2 2 6 5 48" xfId="36683" xr:uid="{00000000-0005-0000-0000-00004D3D0000}"/>
    <cellStyle name="Input 2 2 6 5 49" xfId="37029" xr:uid="{00000000-0005-0000-0000-00004E3D0000}"/>
    <cellStyle name="Input 2 2 6 5 5" xfId="20562" xr:uid="{00000000-0005-0000-0000-00004F3D0000}"/>
    <cellStyle name="Input 2 2 6 5 50" xfId="37375" xr:uid="{00000000-0005-0000-0000-0000503D0000}"/>
    <cellStyle name="Input 2 2 6 5 51" xfId="37721" xr:uid="{00000000-0005-0000-0000-0000513D0000}"/>
    <cellStyle name="Input 2 2 6 5 52" xfId="37996" xr:uid="{00000000-0005-0000-0000-0000523D0000}"/>
    <cellStyle name="Input 2 2 6 5 53" xfId="38343" xr:uid="{00000000-0005-0000-0000-0000533D0000}"/>
    <cellStyle name="Input 2 2 6 5 54" xfId="38689" xr:uid="{00000000-0005-0000-0000-0000543D0000}"/>
    <cellStyle name="Input 2 2 6 5 55" xfId="39035" xr:uid="{00000000-0005-0000-0000-0000553D0000}"/>
    <cellStyle name="Input 2 2 6 5 56" xfId="39381" xr:uid="{00000000-0005-0000-0000-0000563D0000}"/>
    <cellStyle name="Input 2 2 6 5 57" xfId="33313" xr:uid="{00000000-0005-0000-0000-0000573D0000}"/>
    <cellStyle name="Input 2 2 6 5 58" xfId="39553" xr:uid="{00000000-0005-0000-0000-0000583D0000}"/>
    <cellStyle name="Input 2 2 6 5 59" xfId="40209" xr:uid="{00000000-0005-0000-0000-0000593D0000}"/>
    <cellStyle name="Input 2 2 6 5 6" xfId="20784" xr:uid="{00000000-0005-0000-0000-00005A3D0000}"/>
    <cellStyle name="Input 2 2 6 5 60" xfId="40550" xr:uid="{00000000-0005-0000-0000-00005B3D0000}"/>
    <cellStyle name="Input 2 2 6 5 61" xfId="40978" xr:uid="{00000000-0005-0000-0000-00005C3D0000}"/>
    <cellStyle name="Input 2 2 6 5 62" xfId="41223" xr:uid="{00000000-0005-0000-0000-00005D3D0000}"/>
    <cellStyle name="Input 2 2 6 5 63" xfId="41771" xr:uid="{00000000-0005-0000-0000-00005E3D0000}"/>
    <cellStyle name="Input 2 2 6 5 64" xfId="42117" xr:uid="{00000000-0005-0000-0000-00005F3D0000}"/>
    <cellStyle name="Input 2 2 6 5 65" xfId="42463" xr:uid="{00000000-0005-0000-0000-0000603D0000}"/>
    <cellStyle name="Input 2 2 6 5 66" xfId="41429" xr:uid="{00000000-0005-0000-0000-0000613D0000}"/>
    <cellStyle name="Input 2 2 6 5 67" xfId="43044" xr:uid="{00000000-0005-0000-0000-0000623D0000}"/>
    <cellStyle name="Input 2 2 6 5 68" xfId="43385" xr:uid="{00000000-0005-0000-0000-0000633D0000}"/>
    <cellStyle name="Input 2 2 6 5 69" xfId="43726" xr:uid="{00000000-0005-0000-0000-0000643D0000}"/>
    <cellStyle name="Input 2 2 6 5 7" xfId="21255" xr:uid="{00000000-0005-0000-0000-0000653D0000}"/>
    <cellStyle name="Input 2 2 6 5 70" xfId="44257" xr:uid="{00000000-0005-0000-0000-0000663D0000}"/>
    <cellStyle name="Input 2 2 6 5 71" xfId="44582" xr:uid="{00000000-0005-0000-0000-0000673D0000}"/>
    <cellStyle name="Input 2 2 6 5 72" xfId="44925" xr:uid="{00000000-0005-0000-0000-0000683D0000}"/>
    <cellStyle name="Input 2 2 6 5 73" xfId="45346" xr:uid="{00000000-0005-0000-0000-0000693D0000}"/>
    <cellStyle name="Input 2 2 6 5 74" xfId="45960" xr:uid="{00000000-0005-0000-0000-00006A3D0000}"/>
    <cellStyle name="Input 2 2 6 5 75" xfId="46304" xr:uid="{00000000-0005-0000-0000-00006B3D0000}"/>
    <cellStyle name="Input 2 2 6 5 76" xfId="46782" xr:uid="{00000000-0005-0000-0000-00006C3D0000}"/>
    <cellStyle name="Input 2 2 6 5 77" xfId="47127" xr:uid="{00000000-0005-0000-0000-00006D3D0000}"/>
    <cellStyle name="Input 2 2 6 5 78" xfId="47472" xr:uid="{00000000-0005-0000-0000-00006E3D0000}"/>
    <cellStyle name="Input 2 2 6 5 79" xfId="47896" xr:uid="{00000000-0005-0000-0000-00006F3D0000}"/>
    <cellStyle name="Input 2 2 6 5 8" xfId="20773" xr:uid="{00000000-0005-0000-0000-0000703D0000}"/>
    <cellStyle name="Input 2 2 6 5 80" xfId="48233" xr:uid="{00000000-0005-0000-0000-0000713D0000}"/>
    <cellStyle name="Input 2 2 6 5 81" xfId="48332" xr:uid="{00000000-0005-0000-0000-0000723D0000}"/>
    <cellStyle name="Input 2 2 6 5 82" xfId="49086" xr:uid="{00000000-0005-0000-0000-0000733D0000}"/>
    <cellStyle name="Input 2 2 6 5 83" xfId="49630" xr:uid="{00000000-0005-0000-0000-0000743D0000}"/>
    <cellStyle name="Input 2 2 6 5 84" xfId="49349" xr:uid="{00000000-0005-0000-0000-0000753D0000}"/>
    <cellStyle name="Input 2 2 6 5 85" xfId="19073" xr:uid="{00000000-0005-0000-0000-0000763D0000}"/>
    <cellStyle name="Input 2 2 6 5 86" xfId="53489" xr:uid="{00000000-0005-0000-0000-0000773D0000}"/>
    <cellStyle name="Input 2 2 6 5 9" xfId="22045" xr:uid="{00000000-0005-0000-0000-0000783D0000}"/>
    <cellStyle name="Input 2 2 6 50" xfId="35442" xr:uid="{00000000-0005-0000-0000-0000793D0000}"/>
    <cellStyle name="Input 2 2 6 51" xfId="35789" xr:uid="{00000000-0005-0000-0000-00007A3D0000}"/>
    <cellStyle name="Input 2 2 6 52" xfId="36135" xr:uid="{00000000-0005-0000-0000-00007B3D0000}"/>
    <cellStyle name="Input 2 2 6 53" xfId="36481" xr:uid="{00000000-0005-0000-0000-00007C3D0000}"/>
    <cellStyle name="Input 2 2 6 54" xfId="36827" xr:uid="{00000000-0005-0000-0000-00007D3D0000}"/>
    <cellStyle name="Input 2 2 6 55" xfId="37173" xr:uid="{00000000-0005-0000-0000-00007E3D0000}"/>
    <cellStyle name="Input 2 2 6 56" xfId="37519" xr:uid="{00000000-0005-0000-0000-00007F3D0000}"/>
    <cellStyle name="Input 2 2 6 57" xfId="37794" xr:uid="{00000000-0005-0000-0000-0000803D0000}"/>
    <cellStyle name="Input 2 2 6 58" xfId="38141" xr:uid="{00000000-0005-0000-0000-0000813D0000}"/>
    <cellStyle name="Input 2 2 6 59" xfId="38487" xr:uid="{00000000-0005-0000-0000-0000823D0000}"/>
    <cellStyle name="Input 2 2 6 6" xfId="1829" xr:uid="{00000000-0005-0000-0000-0000833D0000}"/>
    <cellStyle name="Input 2 2 6 6 2" xfId="6081" xr:uid="{00000000-0005-0000-0000-0000843D0000}"/>
    <cellStyle name="Input 2 2 6 6 3" xfId="10330" xr:uid="{00000000-0005-0000-0000-0000853D0000}"/>
    <cellStyle name="Input 2 2 6 6 4" xfId="14580" xr:uid="{00000000-0005-0000-0000-0000863D0000}"/>
    <cellStyle name="Input 2 2 6 6 5" xfId="19016" xr:uid="{00000000-0005-0000-0000-0000873D0000}"/>
    <cellStyle name="Input 2 2 6 6 6" xfId="53638" xr:uid="{00000000-0005-0000-0000-0000883D0000}"/>
    <cellStyle name="Input 2 2 6 60" xfId="38833" xr:uid="{00000000-0005-0000-0000-0000893D0000}"/>
    <cellStyle name="Input 2 2 6 61" xfId="39179" xr:uid="{00000000-0005-0000-0000-00008A3D0000}"/>
    <cellStyle name="Input 2 2 6 62" xfId="37728" xr:uid="{00000000-0005-0000-0000-00008B3D0000}"/>
    <cellStyle name="Input 2 2 6 63" xfId="39642" xr:uid="{00000000-0005-0000-0000-00008C3D0000}"/>
    <cellStyle name="Input 2 2 6 64" xfId="40007" xr:uid="{00000000-0005-0000-0000-00008D3D0000}"/>
    <cellStyle name="Input 2 2 6 65" xfId="40348" xr:uid="{00000000-0005-0000-0000-00008E3D0000}"/>
    <cellStyle name="Input 2 2 6 66" xfId="40643" xr:uid="{00000000-0005-0000-0000-00008F3D0000}"/>
    <cellStyle name="Input 2 2 6 67" xfId="40642" xr:uid="{00000000-0005-0000-0000-0000903D0000}"/>
    <cellStyle name="Input 2 2 6 68" xfId="40680" xr:uid="{00000000-0005-0000-0000-0000913D0000}"/>
    <cellStyle name="Input 2 2 6 69" xfId="41915" xr:uid="{00000000-0005-0000-0000-0000923D0000}"/>
    <cellStyle name="Input 2 2 6 7" xfId="1876" xr:uid="{00000000-0005-0000-0000-0000933D0000}"/>
    <cellStyle name="Input 2 2 6 7 2" xfId="6128" xr:uid="{00000000-0005-0000-0000-0000943D0000}"/>
    <cellStyle name="Input 2 2 6 7 3" xfId="10377" xr:uid="{00000000-0005-0000-0000-0000953D0000}"/>
    <cellStyle name="Input 2 2 6 7 4" xfId="14627" xr:uid="{00000000-0005-0000-0000-0000963D0000}"/>
    <cellStyle name="Input 2 2 6 7 5" xfId="19226" xr:uid="{00000000-0005-0000-0000-0000973D0000}"/>
    <cellStyle name="Input 2 2 6 7 6" xfId="53866" xr:uid="{00000000-0005-0000-0000-0000983D0000}"/>
    <cellStyle name="Input 2 2 6 70" xfId="42261" xr:uid="{00000000-0005-0000-0000-0000993D0000}"/>
    <cellStyle name="Input 2 2 6 71" xfId="42626" xr:uid="{00000000-0005-0000-0000-00009A3D0000}"/>
    <cellStyle name="Input 2 2 6 72" xfId="42842" xr:uid="{00000000-0005-0000-0000-00009B3D0000}"/>
    <cellStyle name="Input 2 2 6 73" xfId="43183" xr:uid="{00000000-0005-0000-0000-00009C3D0000}"/>
    <cellStyle name="Input 2 2 6 74" xfId="43524" xr:uid="{00000000-0005-0000-0000-00009D3D0000}"/>
    <cellStyle name="Input 2 2 6 75" xfId="44055" xr:uid="{00000000-0005-0000-0000-00009E3D0000}"/>
    <cellStyle name="Input 2 2 6 76" xfId="44264" xr:uid="{00000000-0005-0000-0000-00009F3D0000}"/>
    <cellStyle name="Input 2 2 6 77" xfId="44723" xr:uid="{00000000-0005-0000-0000-0000A03D0000}"/>
    <cellStyle name="Input 2 2 6 78" xfId="45259" xr:uid="{00000000-0005-0000-0000-0000A13D0000}"/>
    <cellStyle name="Input 2 2 6 79" xfId="45727" xr:uid="{00000000-0005-0000-0000-0000A23D0000}"/>
    <cellStyle name="Input 2 2 6 8" xfId="1923" xr:uid="{00000000-0005-0000-0000-0000A33D0000}"/>
    <cellStyle name="Input 2 2 6 8 2" xfId="6175" xr:uid="{00000000-0005-0000-0000-0000A43D0000}"/>
    <cellStyle name="Input 2 2 6 8 3" xfId="10424" xr:uid="{00000000-0005-0000-0000-0000A53D0000}"/>
    <cellStyle name="Input 2 2 6 8 4" xfId="14674" xr:uid="{00000000-0005-0000-0000-0000A63D0000}"/>
    <cellStyle name="Input 2 2 6 8 5" xfId="19726" xr:uid="{00000000-0005-0000-0000-0000A73D0000}"/>
    <cellStyle name="Input 2 2 6 8 6" xfId="54016" xr:uid="{00000000-0005-0000-0000-0000A83D0000}"/>
    <cellStyle name="Input 2 2 6 80" xfId="46102" xr:uid="{00000000-0005-0000-0000-0000A93D0000}"/>
    <cellStyle name="Input 2 2 6 81" xfId="46464" xr:uid="{00000000-0005-0000-0000-0000AA3D0000}"/>
    <cellStyle name="Input 2 2 6 82" xfId="46925" xr:uid="{00000000-0005-0000-0000-0000AB3D0000}"/>
    <cellStyle name="Input 2 2 6 83" xfId="47270" xr:uid="{00000000-0005-0000-0000-0000AC3D0000}"/>
    <cellStyle name="Input 2 2 6 84" xfId="47611" xr:uid="{00000000-0005-0000-0000-0000AD3D0000}"/>
    <cellStyle name="Input 2 2 6 85" xfId="48031" xr:uid="{00000000-0005-0000-0000-0000AE3D0000}"/>
    <cellStyle name="Input 2 2 6 86" xfId="48374" xr:uid="{00000000-0005-0000-0000-0000AF3D0000}"/>
    <cellStyle name="Input 2 2 6 87" xfId="48884" xr:uid="{00000000-0005-0000-0000-0000B03D0000}"/>
    <cellStyle name="Input 2 2 6 88" xfId="49285" xr:uid="{00000000-0005-0000-0000-0000B13D0000}"/>
    <cellStyle name="Input 2 2 6 89" xfId="48527" xr:uid="{00000000-0005-0000-0000-0000B23D0000}"/>
    <cellStyle name="Input 2 2 6 9" xfId="1588" xr:uid="{00000000-0005-0000-0000-0000B33D0000}"/>
    <cellStyle name="Input 2 2 6 9 2" xfId="5840" xr:uid="{00000000-0005-0000-0000-0000B43D0000}"/>
    <cellStyle name="Input 2 2 6 9 3" xfId="10089" xr:uid="{00000000-0005-0000-0000-0000B53D0000}"/>
    <cellStyle name="Input 2 2 6 9 4" xfId="14339" xr:uid="{00000000-0005-0000-0000-0000B63D0000}"/>
    <cellStyle name="Input 2 2 6 9 5" xfId="20014" xr:uid="{00000000-0005-0000-0000-0000B73D0000}"/>
    <cellStyle name="Input 2 2 6 9 6" xfId="54165" xr:uid="{00000000-0005-0000-0000-0000B83D0000}"/>
    <cellStyle name="Input 2 2 6 90" xfId="49893" xr:uid="{00000000-0005-0000-0000-0000B93D0000}"/>
    <cellStyle name="Input 2 2 6 91" xfId="50043" xr:uid="{00000000-0005-0000-0000-0000BA3D0000}"/>
    <cellStyle name="Input 2 2 6 92" xfId="50192" xr:uid="{00000000-0005-0000-0000-0000BB3D0000}"/>
    <cellStyle name="Input 2 2 6 93" xfId="50342" xr:uid="{00000000-0005-0000-0000-0000BC3D0000}"/>
    <cellStyle name="Input 2 2 6 94" xfId="50491" xr:uid="{00000000-0005-0000-0000-0000BD3D0000}"/>
    <cellStyle name="Input 2 2 6 95" xfId="50640" xr:uid="{00000000-0005-0000-0000-0000BE3D0000}"/>
    <cellStyle name="Input 2 2 6 96" xfId="50790" xr:uid="{00000000-0005-0000-0000-0000BF3D0000}"/>
    <cellStyle name="Input 2 2 6 97" xfId="50939" xr:uid="{00000000-0005-0000-0000-0000C03D0000}"/>
    <cellStyle name="Input 2 2 6 98" xfId="51104" xr:uid="{00000000-0005-0000-0000-0000C13D0000}"/>
    <cellStyle name="Input 2 2 6 99" xfId="51260" xr:uid="{00000000-0005-0000-0000-0000C23D0000}"/>
    <cellStyle name="Input 2 2 60" xfId="1340" xr:uid="{00000000-0005-0000-0000-0000C33D0000}"/>
    <cellStyle name="Input 2 2 60 2" xfId="30511" xr:uid="{00000000-0005-0000-0000-0000C43D0000}"/>
    <cellStyle name="Input 2 2 61" xfId="1327" xr:uid="{00000000-0005-0000-0000-0000C53D0000}"/>
    <cellStyle name="Input 2 2 61 2" xfId="30468" xr:uid="{00000000-0005-0000-0000-0000C63D0000}"/>
    <cellStyle name="Input 2 2 62" xfId="1319" xr:uid="{00000000-0005-0000-0000-0000C73D0000}"/>
    <cellStyle name="Input 2 2 62 2" xfId="30517" xr:uid="{00000000-0005-0000-0000-0000C83D0000}"/>
    <cellStyle name="Input 2 2 63" xfId="1437" xr:uid="{00000000-0005-0000-0000-0000C93D0000}"/>
    <cellStyle name="Input 2 2 63 2" xfId="30523" xr:uid="{00000000-0005-0000-0000-0000CA3D0000}"/>
    <cellStyle name="Input 2 2 64" xfId="5689" xr:uid="{00000000-0005-0000-0000-0000CB3D0000}"/>
    <cellStyle name="Input 2 2 64 2" xfId="30528" xr:uid="{00000000-0005-0000-0000-0000CC3D0000}"/>
    <cellStyle name="Input 2 2 65" xfId="18444" xr:uid="{00000000-0005-0000-0000-0000CD3D0000}"/>
    <cellStyle name="Input 2 2 65 2" xfId="30534" xr:uid="{00000000-0005-0000-0000-0000CE3D0000}"/>
    <cellStyle name="Input 2 2 66" xfId="30470" xr:uid="{00000000-0005-0000-0000-0000CF3D0000}"/>
    <cellStyle name="Input 2 2 67" xfId="30642" xr:uid="{00000000-0005-0000-0000-0000D03D0000}"/>
    <cellStyle name="Input 2 2 68" xfId="30652" xr:uid="{00000000-0005-0000-0000-0000D13D0000}"/>
    <cellStyle name="Input 2 2 69" xfId="30658" xr:uid="{00000000-0005-0000-0000-0000D23D0000}"/>
    <cellStyle name="Input 2 2 7" xfId="557" xr:uid="{00000000-0005-0000-0000-0000D33D0000}"/>
    <cellStyle name="Input 2 2 7 10" xfId="1939" xr:uid="{00000000-0005-0000-0000-0000D43D0000}"/>
    <cellStyle name="Input 2 2 7 10 2" xfId="6191" xr:uid="{00000000-0005-0000-0000-0000D53D0000}"/>
    <cellStyle name="Input 2 2 7 10 3" xfId="10440" xr:uid="{00000000-0005-0000-0000-0000D63D0000}"/>
    <cellStyle name="Input 2 2 7 10 4" xfId="14690" xr:uid="{00000000-0005-0000-0000-0000D73D0000}"/>
    <cellStyle name="Input 2 2 7 10 5" xfId="20328" xr:uid="{00000000-0005-0000-0000-0000D83D0000}"/>
    <cellStyle name="Input 2 2 7 10 6" xfId="53276" xr:uid="{00000000-0005-0000-0000-0000D93D0000}"/>
    <cellStyle name="Input 2 2 7 100" xfId="51378" xr:uid="{00000000-0005-0000-0000-0000DA3D0000}"/>
    <cellStyle name="Input 2 2 7 101" xfId="51528" xr:uid="{00000000-0005-0000-0000-0000DB3D0000}"/>
    <cellStyle name="Input 2 2 7 102" xfId="51678" xr:uid="{00000000-0005-0000-0000-0000DC3D0000}"/>
    <cellStyle name="Input 2 2 7 103" xfId="51833" xr:uid="{00000000-0005-0000-0000-0000DD3D0000}"/>
    <cellStyle name="Input 2 2 7 104" xfId="51988" xr:uid="{00000000-0005-0000-0000-0000DE3D0000}"/>
    <cellStyle name="Input 2 2 7 105" xfId="52138" xr:uid="{00000000-0005-0000-0000-0000DF3D0000}"/>
    <cellStyle name="Input 2 2 7 106" xfId="52288" xr:uid="{00000000-0005-0000-0000-0000E03D0000}"/>
    <cellStyle name="Input 2 2 7 107" xfId="52336" xr:uid="{00000000-0005-0000-0000-0000E13D0000}"/>
    <cellStyle name="Input 2 2 7 108" xfId="52391" xr:uid="{00000000-0005-0000-0000-0000E23D0000}"/>
    <cellStyle name="Input 2 2 7 109" xfId="52541" xr:uid="{00000000-0005-0000-0000-0000E33D0000}"/>
    <cellStyle name="Input 2 2 7 11" xfId="1507" xr:uid="{00000000-0005-0000-0000-0000E43D0000}"/>
    <cellStyle name="Input 2 2 7 11 2" xfId="5759" xr:uid="{00000000-0005-0000-0000-0000E53D0000}"/>
    <cellStyle name="Input 2 2 7 11 3" xfId="10008" xr:uid="{00000000-0005-0000-0000-0000E63D0000}"/>
    <cellStyle name="Input 2 2 7 11 4" xfId="14258" xr:uid="{00000000-0005-0000-0000-0000E73D0000}"/>
    <cellStyle name="Input 2 2 7 11 5" xfId="20715" xr:uid="{00000000-0005-0000-0000-0000E83D0000}"/>
    <cellStyle name="Input 2 2 7 11 6" xfId="54355" xr:uid="{00000000-0005-0000-0000-0000E93D0000}"/>
    <cellStyle name="Input 2 2 7 110" xfId="52690" xr:uid="{00000000-0005-0000-0000-0000EA3D0000}"/>
    <cellStyle name="Input 2 2 7 111" xfId="52840" xr:uid="{00000000-0005-0000-0000-0000EB3D0000}"/>
    <cellStyle name="Input 2 2 7 112" xfId="18713" xr:uid="{00000000-0005-0000-0000-0000EC3D0000}"/>
    <cellStyle name="Input 2 2 7 113" xfId="53132" xr:uid="{00000000-0005-0000-0000-0000ED3D0000}"/>
    <cellStyle name="Input 2 2 7 12" xfId="2008" xr:uid="{00000000-0005-0000-0000-0000EE3D0000}"/>
    <cellStyle name="Input 2 2 7 12 2" xfId="6260" xr:uid="{00000000-0005-0000-0000-0000EF3D0000}"/>
    <cellStyle name="Input 2 2 7 12 3" xfId="10509" xr:uid="{00000000-0005-0000-0000-0000F03D0000}"/>
    <cellStyle name="Input 2 2 7 12 4" xfId="14758" xr:uid="{00000000-0005-0000-0000-0000F13D0000}"/>
    <cellStyle name="Input 2 2 7 12 5" xfId="21021" xr:uid="{00000000-0005-0000-0000-0000F23D0000}"/>
    <cellStyle name="Input 2 2 7 12 6" xfId="54505" xr:uid="{00000000-0005-0000-0000-0000F33D0000}"/>
    <cellStyle name="Input 2 2 7 13" xfId="2160" xr:uid="{00000000-0005-0000-0000-0000F43D0000}"/>
    <cellStyle name="Input 2 2 7 13 2" xfId="6412" xr:uid="{00000000-0005-0000-0000-0000F53D0000}"/>
    <cellStyle name="Input 2 2 7 13 3" xfId="10661" xr:uid="{00000000-0005-0000-0000-0000F63D0000}"/>
    <cellStyle name="Input 2 2 7 13 4" xfId="14910" xr:uid="{00000000-0005-0000-0000-0000F73D0000}"/>
    <cellStyle name="Input 2 2 7 13 5" xfId="19587" xr:uid="{00000000-0005-0000-0000-0000F83D0000}"/>
    <cellStyle name="Input 2 2 7 13 6" xfId="54654" xr:uid="{00000000-0005-0000-0000-0000F93D0000}"/>
    <cellStyle name="Input 2 2 7 14" xfId="2310" xr:uid="{00000000-0005-0000-0000-0000FA3D0000}"/>
    <cellStyle name="Input 2 2 7 14 2" xfId="6562" xr:uid="{00000000-0005-0000-0000-0000FB3D0000}"/>
    <cellStyle name="Input 2 2 7 14 3" xfId="10811" xr:uid="{00000000-0005-0000-0000-0000FC3D0000}"/>
    <cellStyle name="Input 2 2 7 14 4" xfId="15060" xr:uid="{00000000-0005-0000-0000-0000FD3D0000}"/>
    <cellStyle name="Input 2 2 7 14 5" xfId="21913" xr:uid="{00000000-0005-0000-0000-0000FE3D0000}"/>
    <cellStyle name="Input 2 2 7 14 6" xfId="54809" xr:uid="{00000000-0005-0000-0000-0000FF3D0000}"/>
    <cellStyle name="Input 2 2 7 15" xfId="2459" xr:uid="{00000000-0005-0000-0000-0000003E0000}"/>
    <cellStyle name="Input 2 2 7 15 2" xfId="6711" xr:uid="{00000000-0005-0000-0000-0000013E0000}"/>
    <cellStyle name="Input 2 2 7 15 3" xfId="10960" xr:uid="{00000000-0005-0000-0000-0000023E0000}"/>
    <cellStyle name="Input 2 2 7 15 4" xfId="15209" xr:uid="{00000000-0005-0000-0000-0000033E0000}"/>
    <cellStyle name="Input 2 2 7 15 5" xfId="22157" xr:uid="{00000000-0005-0000-0000-0000043E0000}"/>
    <cellStyle name="Input 2 2 7 15 6" xfId="54964" xr:uid="{00000000-0005-0000-0000-0000053E0000}"/>
    <cellStyle name="Input 2 2 7 16" xfId="2609" xr:uid="{00000000-0005-0000-0000-0000063E0000}"/>
    <cellStyle name="Input 2 2 7 16 2" xfId="6861" xr:uid="{00000000-0005-0000-0000-0000073E0000}"/>
    <cellStyle name="Input 2 2 7 16 3" xfId="11110" xr:uid="{00000000-0005-0000-0000-0000083E0000}"/>
    <cellStyle name="Input 2 2 7 16 4" xfId="15359" xr:uid="{00000000-0005-0000-0000-0000093E0000}"/>
    <cellStyle name="Input 2 2 7 16 5" xfId="22503" xr:uid="{00000000-0005-0000-0000-00000A3E0000}"/>
    <cellStyle name="Input 2 2 7 16 6" xfId="55115" xr:uid="{00000000-0005-0000-0000-00000B3E0000}"/>
    <cellStyle name="Input 2 2 7 17" xfId="2764" xr:uid="{00000000-0005-0000-0000-00000C3E0000}"/>
    <cellStyle name="Input 2 2 7 17 2" xfId="7016" xr:uid="{00000000-0005-0000-0000-00000D3E0000}"/>
    <cellStyle name="Input 2 2 7 17 3" xfId="11265" xr:uid="{00000000-0005-0000-0000-00000E3E0000}"/>
    <cellStyle name="Input 2 2 7 17 4" xfId="15514" xr:uid="{00000000-0005-0000-0000-00000F3E0000}"/>
    <cellStyle name="Input 2 2 7 17 5" xfId="22849" xr:uid="{00000000-0005-0000-0000-0000103E0000}"/>
    <cellStyle name="Input 2 2 7 17 6" xfId="55264" xr:uid="{00000000-0005-0000-0000-0000113E0000}"/>
    <cellStyle name="Input 2 2 7 18" xfId="2914" xr:uid="{00000000-0005-0000-0000-0000123E0000}"/>
    <cellStyle name="Input 2 2 7 18 2" xfId="7166" xr:uid="{00000000-0005-0000-0000-0000133E0000}"/>
    <cellStyle name="Input 2 2 7 18 3" xfId="11415" xr:uid="{00000000-0005-0000-0000-0000143E0000}"/>
    <cellStyle name="Input 2 2 7 18 4" xfId="15664" xr:uid="{00000000-0005-0000-0000-0000153E0000}"/>
    <cellStyle name="Input 2 2 7 18 5" xfId="23196" xr:uid="{00000000-0005-0000-0000-0000163E0000}"/>
    <cellStyle name="Input 2 2 7 18 6" xfId="55414" xr:uid="{00000000-0005-0000-0000-0000173E0000}"/>
    <cellStyle name="Input 2 2 7 19" xfId="3064" xr:uid="{00000000-0005-0000-0000-0000183E0000}"/>
    <cellStyle name="Input 2 2 7 19 2" xfId="7316" xr:uid="{00000000-0005-0000-0000-0000193E0000}"/>
    <cellStyle name="Input 2 2 7 19 3" xfId="11565" xr:uid="{00000000-0005-0000-0000-00001A3E0000}"/>
    <cellStyle name="Input 2 2 7 19 4" xfId="15814" xr:uid="{00000000-0005-0000-0000-00001B3E0000}"/>
    <cellStyle name="Input 2 2 7 19 5" xfId="21991" xr:uid="{00000000-0005-0000-0000-00001C3E0000}"/>
    <cellStyle name="Input 2 2 7 19 6" xfId="55563" xr:uid="{00000000-0005-0000-0000-00001D3E0000}"/>
    <cellStyle name="Input 2 2 7 2" xfId="558" xr:uid="{00000000-0005-0000-0000-00001E3E0000}"/>
    <cellStyle name="Input 2 2 7 2 10" xfId="3267" xr:uid="{00000000-0005-0000-0000-00001F3E0000}"/>
    <cellStyle name="Input 2 2 7 2 10 2" xfId="7519" xr:uid="{00000000-0005-0000-0000-0000203E0000}"/>
    <cellStyle name="Input 2 2 7 2 10 3" xfId="11768" xr:uid="{00000000-0005-0000-0000-0000213E0000}"/>
    <cellStyle name="Input 2 2 7 2 10 4" xfId="16017" xr:uid="{00000000-0005-0000-0000-0000223E0000}"/>
    <cellStyle name="Input 2 2 7 2 10 5" xfId="22207" xr:uid="{00000000-0005-0000-0000-0000233E0000}"/>
    <cellStyle name="Input 2 2 7 2 10 6" xfId="54559" xr:uid="{00000000-0005-0000-0000-0000243E0000}"/>
    <cellStyle name="Input 2 2 7 2 100" xfId="52192" xr:uid="{00000000-0005-0000-0000-0000253E0000}"/>
    <cellStyle name="Input 2 2 7 2 101" xfId="52445" xr:uid="{00000000-0005-0000-0000-0000263E0000}"/>
    <cellStyle name="Input 2 2 7 2 102" xfId="52595" xr:uid="{00000000-0005-0000-0000-0000273E0000}"/>
    <cellStyle name="Input 2 2 7 2 103" xfId="52744" xr:uid="{00000000-0005-0000-0000-0000283E0000}"/>
    <cellStyle name="Input 2 2 7 2 104" xfId="52894" xr:uid="{00000000-0005-0000-0000-0000293E0000}"/>
    <cellStyle name="Input 2 2 7 2 105" xfId="53356" xr:uid="{00000000-0005-0000-0000-00002A3E0000}"/>
    <cellStyle name="Input 2 2 7 2 11" xfId="3416" xr:uid="{00000000-0005-0000-0000-00002B3E0000}"/>
    <cellStyle name="Input 2 2 7 2 11 2" xfId="7668" xr:uid="{00000000-0005-0000-0000-00002C3E0000}"/>
    <cellStyle name="Input 2 2 7 2 11 3" xfId="11917" xr:uid="{00000000-0005-0000-0000-00002D3E0000}"/>
    <cellStyle name="Input 2 2 7 2 11 4" xfId="16166" xr:uid="{00000000-0005-0000-0000-00002E3E0000}"/>
    <cellStyle name="Input 2 2 7 2 11 5" xfId="22553" xr:uid="{00000000-0005-0000-0000-00002F3E0000}"/>
    <cellStyle name="Input 2 2 7 2 11 6" xfId="54708" xr:uid="{00000000-0005-0000-0000-0000303E0000}"/>
    <cellStyle name="Input 2 2 7 2 12" xfId="3566" xr:uid="{00000000-0005-0000-0000-0000313E0000}"/>
    <cellStyle name="Input 2 2 7 2 12 2" xfId="7818" xr:uid="{00000000-0005-0000-0000-0000323E0000}"/>
    <cellStyle name="Input 2 2 7 2 12 3" xfId="12067" xr:uid="{00000000-0005-0000-0000-0000333E0000}"/>
    <cellStyle name="Input 2 2 7 2 12 4" xfId="16316" xr:uid="{00000000-0005-0000-0000-0000343E0000}"/>
    <cellStyle name="Input 2 2 7 2 12 5" xfId="22899" xr:uid="{00000000-0005-0000-0000-0000353E0000}"/>
    <cellStyle name="Input 2 2 7 2 12 6" xfId="54863" xr:uid="{00000000-0005-0000-0000-0000363E0000}"/>
    <cellStyle name="Input 2 2 7 2 13" xfId="3716" xr:uid="{00000000-0005-0000-0000-0000373E0000}"/>
    <cellStyle name="Input 2 2 7 2 13 2" xfId="7968" xr:uid="{00000000-0005-0000-0000-0000383E0000}"/>
    <cellStyle name="Input 2 2 7 2 13 3" xfId="12217" xr:uid="{00000000-0005-0000-0000-0000393E0000}"/>
    <cellStyle name="Input 2 2 7 2 13 4" xfId="16466" xr:uid="{00000000-0005-0000-0000-00003A3E0000}"/>
    <cellStyle name="Input 2 2 7 2 13 5" xfId="23246" xr:uid="{00000000-0005-0000-0000-00003B3E0000}"/>
    <cellStyle name="Input 2 2 7 2 13 6" xfId="55018" xr:uid="{00000000-0005-0000-0000-00003C3E0000}"/>
    <cellStyle name="Input 2 2 7 2 14" xfId="3865" xr:uid="{00000000-0005-0000-0000-00003D3E0000}"/>
    <cellStyle name="Input 2 2 7 2 14 2" xfId="8117" xr:uid="{00000000-0005-0000-0000-00003E3E0000}"/>
    <cellStyle name="Input 2 2 7 2 14 3" xfId="12366" xr:uid="{00000000-0005-0000-0000-00003F3E0000}"/>
    <cellStyle name="Input 2 2 7 2 14 4" xfId="16615" xr:uid="{00000000-0005-0000-0000-0000403E0000}"/>
    <cellStyle name="Input 2 2 7 2 14 5" xfId="23521" xr:uid="{00000000-0005-0000-0000-0000413E0000}"/>
    <cellStyle name="Input 2 2 7 2 14 6" xfId="55169" xr:uid="{00000000-0005-0000-0000-0000423E0000}"/>
    <cellStyle name="Input 2 2 7 2 15" xfId="4014" xr:uid="{00000000-0005-0000-0000-0000433E0000}"/>
    <cellStyle name="Input 2 2 7 2 15 2" xfId="8266" xr:uid="{00000000-0005-0000-0000-0000443E0000}"/>
    <cellStyle name="Input 2 2 7 2 15 3" xfId="12515" xr:uid="{00000000-0005-0000-0000-0000453E0000}"/>
    <cellStyle name="Input 2 2 7 2 15 4" xfId="16764" xr:uid="{00000000-0005-0000-0000-0000463E0000}"/>
    <cellStyle name="Input 2 2 7 2 15 5" xfId="23867" xr:uid="{00000000-0005-0000-0000-0000473E0000}"/>
    <cellStyle name="Input 2 2 7 2 15 6" xfId="55318" xr:uid="{00000000-0005-0000-0000-0000483E0000}"/>
    <cellStyle name="Input 2 2 7 2 16" xfId="4214" xr:uid="{00000000-0005-0000-0000-0000493E0000}"/>
    <cellStyle name="Input 2 2 7 2 16 2" xfId="8466" xr:uid="{00000000-0005-0000-0000-00004A3E0000}"/>
    <cellStyle name="Input 2 2 7 2 16 3" xfId="12715" xr:uid="{00000000-0005-0000-0000-00004B3E0000}"/>
    <cellStyle name="Input 2 2 7 2 16 4" xfId="16964" xr:uid="{00000000-0005-0000-0000-00004C3E0000}"/>
    <cellStyle name="Input 2 2 7 2 16 5" xfId="24217" xr:uid="{00000000-0005-0000-0000-00004D3E0000}"/>
    <cellStyle name="Input 2 2 7 2 16 6" xfId="55468" xr:uid="{00000000-0005-0000-0000-00004E3E0000}"/>
    <cellStyle name="Input 2 2 7 2 17" xfId="4365" xr:uid="{00000000-0005-0000-0000-00004F3E0000}"/>
    <cellStyle name="Input 2 2 7 2 17 2" xfId="8617" xr:uid="{00000000-0005-0000-0000-0000503E0000}"/>
    <cellStyle name="Input 2 2 7 2 17 3" xfId="12866" xr:uid="{00000000-0005-0000-0000-0000513E0000}"/>
    <cellStyle name="Input 2 2 7 2 17 4" xfId="17115" xr:uid="{00000000-0005-0000-0000-0000523E0000}"/>
    <cellStyle name="Input 2 2 7 2 17 5" xfId="24563" xr:uid="{00000000-0005-0000-0000-0000533E0000}"/>
    <cellStyle name="Input 2 2 7 2 17 6" xfId="55617" xr:uid="{00000000-0005-0000-0000-0000543E0000}"/>
    <cellStyle name="Input 2 2 7 2 18" xfId="4468" xr:uid="{00000000-0005-0000-0000-0000553E0000}"/>
    <cellStyle name="Input 2 2 7 2 18 2" xfId="8720" xr:uid="{00000000-0005-0000-0000-0000563E0000}"/>
    <cellStyle name="Input 2 2 7 2 18 3" xfId="12969" xr:uid="{00000000-0005-0000-0000-0000573E0000}"/>
    <cellStyle name="Input 2 2 7 2 18 4" xfId="17218" xr:uid="{00000000-0005-0000-0000-0000583E0000}"/>
    <cellStyle name="Input 2 2 7 2 18 5" xfId="24838" xr:uid="{00000000-0005-0000-0000-0000593E0000}"/>
    <cellStyle name="Input 2 2 7 2 18 6" xfId="55839" xr:uid="{00000000-0005-0000-0000-00005A3E0000}"/>
    <cellStyle name="Input 2 2 7 2 19" xfId="4582" xr:uid="{00000000-0005-0000-0000-00005B3E0000}"/>
    <cellStyle name="Input 2 2 7 2 19 2" xfId="8834" xr:uid="{00000000-0005-0000-0000-00005C3E0000}"/>
    <cellStyle name="Input 2 2 7 2 19 3" xfId="13083" xr:uid="{00000000-0005-0000-0000-00005D3E0000}"/>
    <cellStyle name="Input 2 2 7 2 19 4" xfId="17332" xr:uid="{00000000-0005-0000-0000-00005E3E0000}"/>
    <cellStyle name="Input 2 2 7 2 19 5" xfId="24749" xr:uid="{00000000-0005-0000-0000-00005F3E0000}"/>
    <cellStyle name="Input 2 2 7 2 19 6" xfId="55991" xr:uid="{00000000-0005-0000-0000-0000603E0000}"/>
    <cellStyle name="Input 2 2 7 2 2" xfId="2062" xr:uid="{00000000-0005-0000-0000-0000613E0000}"/>
    <cellStyle name="Input 2 2 7 2 2 2" xfId="6314" xr:uid="{00000000-0005-0000-0000-0000623E0000}"/>
    <cellStyle name="Input 2 2 7 2 2 3" xfId="10563" xr:uid="{00000000-0005-0000-0000-0000633E0000}"/>
    <cellStyle name="Input 2 2 7 2 2 4" xfId="14812" xr:uid="{00000000-0005-0000-0000-0000643E0000}"/>
    <cellStyle name="Input 2 2 7 2 2 5" xfId="18617" xr:uid="{00000000-0005-0000-0000-0000653E0000}"/>
    <cellStyle name="Input 2 2 7 2 2 6" xfId="19244" xr:uid="{00000000-0005-0000-0000-0000663E0000}"/>
    <cellStyle name="Input 2 2 7 2 2 7" xfId="53511" xr:uid="{00000000-0005-0000-0000-0000673E0000}"/>
    <cellStyle name="Input 2 2 7 2 20" xfId="4737" xr:uid="{00000000-0005-0000-0000-0000683E0000}"/>
    <cellStyle name="Input 2 2 7 2 20 2" xfId="8989" xr:uid="{00000000-0005-0000-0000-0000693E0000}"/>
    <cellStyle name="Input 2 2 7 2 20 3" xfId="13238" xr:uid="{00000000-0005-0000-0000-00006A3E0000}"/>
    <cellStyle name="Input 2 2 7 2 20 4" xfId="17487" xr:uid="{00000000-0005-0000-0000-00006B3E0000}"/>
    <cellStyle name="Input 2 2 7 2 20 5" xfId="25524" xr:uid="{00000000-0005-0000-0000-00006C3E0000}"/>
    <cellStyle name="Input 2 2 7 2 20 6" xfId="56143" xr:uid="{00000000-0005-0000-0000-00006D3E0000}"/>
    <cellStyle name="Input 2 2 7 2 21" xfId="4887" xr:uid="{00000000-0005-0000-0000-00006E3E0000}"/>
    <cellStyle name="Input 2 2 7 2 21 2" xfId="9139" xr:uid="{00000000-0005-0000-0000-00006F3E0000}"/>
    <cellStyle name="Input 2 2 7 2 21 3" xfId="13388" xr:uid="{00000000-0005-0000-0000-0000703E0000}"/>
    <cellStyle name="Input 2 2 7 2 21 4" xfId="17637" xr:uid="{00000000-0005-0000-0000-0000713E0000}"/>
    <cellStyle name="Input 2 2 7 2 21 5" xfId="25870" xr:uid="{00000000-0005-0000-0000-0000723E0000}"/>
    <cellStyle name="Input 2 2 7 2 21 6" xfId="56292" xr:uid="{00000000-0005-0000-0000-0000733E0000}"/>
    <cellStyle name="Input 2 2 7 2 22" xfId="5079" xr:uid="{00000000-0005-0000-0000-0000743E0000}"/>
    <cellStyle name="Input 2 2 7 2 22 2" xfId="9331" xr:uid="{00000000-0005-0000-0000-0000753E0000}"/>
    <cellStyle name="Input 2 2 7 2 22 3" xfId="13580" xr:uid="{00000000-0005-0000-0000-0000763E0000}"/>
    <cellStyle name="Input 2 2 7 2 22 4" xfId="17829" xr:uid="{00000000-0005-0000-0000-0000773E0000}"/>
    <cellStyle name="Input 2 2 7 2 22 5" xfId="26216" xr:uid="{00000000-0005-0000-0000-0000783E0000}"/>
    <cellStyle name="Input 2 2 7 2 22 6" xfId="56448" xr:uid="{00000000-0005-0000-0000-0000793E0000}"/>
    <cellStyle name="Input 2 2 7 2 23" xfId="5189" xr:uid="{00000000-0005-0000-0000-00007A3E0000}"/>
    <cellStyle name="Input 2 2 7 2 23 2" xfId="9441" xr:uid="{00000000-0005-0000-0000-00007B3E0000}"/>
    <cellStyle name="Input 2 2 7 2 23 3" xfId="13690" xr:uid="{00000000-0005-0000-0000-00007C3E0000}"/>
    <cellStyle name="Input 2 2 7 2 23 4" xfId="17939" xr:uid="{00000000-0005-0000-0000-00007D3E0000}"/>
    <cellStyle name="Input 2 2 7 2 23 5" xfId="26561" xr:uid="{00000000-0005-0000-0000-00007E3E0000}"/>
    <cellStyle name="Input 2 2 7 2 23 6" xfId="56699" xr:uid="{00000000-0005-0000-0000-00007F3E0000}"/>
    <cellStyle name="Input 2 2 7 2 24" xfId="5301" xr:uid="{00000000-0005-0000-0000-0000803E0000}"/>
    <cellStyle name="Input 2 2 7 2 24 2" xfId="9553" xr:uid="{00000000-0005-0000-0000-0000813E0000}"/>
    <cellStyle name="Input 2 2 7 2 24 3" xfId="13802" xr:uid="{00000000-0005-0000-0000-0000823E0000}"/>
    <cellStyle name="Input 2 2 7 2 24 4" xfId="18051" xr:uid="{00000000-0005-0000-0000-0000833E0000}"/>
    <cellStyle name="Input 2 2 7 2 24 5" xfId="25428" xr:uid="{00000000-0005-0000-0000-0000843E0000}"/>
    <cellStyle name="Input 2 2 7 2 24 6" xfId="56858" xr:uid="{00000000-0005-0000-0000-0000853E0000}"/>
    <cellStyle name="Input 2 2 7 2 25" xfId="5452" xr:uid="{00000000-0005-0000-0000-0000863E0000}"/>
    <cellStyle name="Input 2 2 7 2 25 2" xfId="9704" xr:uid="{00000000-0005-0000-0000-0000873E0000}"/>
    <cellStyle name="Input 2 2 7 2 25 3" xfId="13953" xr:uid="{00000000-0005-0000-0000-0000883E0000}"/>
    <cellStyle name="Input 2 2 7 2 25 4" xfId="18202" xr:uid="{00000000-0005-0000-0000-0000893E0000}"/>
    <cellStyle name="Input 2 2 7 2 25 5" xfId="25354" xr:uid="{00000000-0005-0000-0000-00008A3E0000}"/>
    <cellStyle name="Input 2 2 7 2 25 6" xfId="57008" xr:uid="{00000000-0005-0000-0000-00008B3E0000}"/>
    <cellStyle name="Input 2 2 7 2 26" xfId="5607" xr:uid="{00000000-0005-0000-0000-00008C3E0000}"/>
    <cellStyle name="Input 2 2 7 2 26 2" xfId="9859" xr:uid="{00000000-0005-0000-0000-00008D3E0000}"/>
    <cellStyle name="Input 2 2 7 2 26 3" xfId="14108" xr:uid="{00000000-0005-0000-0000-00008E3E0000}"/>
    <cellStyle name="Input 2 2 7 2 26 4" xfId="18357" xr:uid="{00000000-0005-0000-0000-00008F3E0000}"/>
    <cellStyle name="Input 2 2 7 2 26 5" xfId="27269" xr:uid="{00000000-0005-0000-0000-0000903E0000}"/>
    <cellStyle name="Input 2 2 7 2 26 6" xfId="55737" xr:uid="{00000000-0005-0000-0000-0000913E0000}"/>
    <cellStyle name="Input 2 2 7 2 27" xfId="1607" xr:uid="{00000000-0005-0000-0000-0000923E0000}"/>
    <cellStyle name="Input 2 2 7 2 27 2" xfId="27612" xr:uid="{00000000-0005-0000-0000-0000933E0000}"/>
    <cellStyle name="Input 2 2 7 2 27 3" xfId="57276" xr:uid="{00000000-0005-0000-0000-0000943E0000}"/>
    <cellStyle name="Input 2 2 7 2 28" xfId="5859" xr:uid="{00000000-0005-0000-0000-0000953E0000}"/>
    <cellStyle name="Input 2 2 7 2 28 2" xfId="27953" xr:uid="{00000000-0005-0000-0000-0000963E0000}"/>
    <cellStyle name="Input 2 2 7 2 28 3" xfId="57425" xr:uid="{00000000-0005-0000-0000-0000973E0000}"/>
    <cellStyle name="Input 2 2 7 2 29" xfId="10108" xr:uid="{00000000-0005-0000-0000-0000983E0000}"/>
    <cellStyle name="Input 2 2 7 2 29 2" xfId="28294" xr:uid="{00000000-0005-0000-0000-0000993E0000}"/>
    <cellStyle name="Input 2 2 7 2 29 3" xfId="57575" xr:uid="{00000000-0005-0000-0000-00009A3E0000}"/>
    <cellStyle name="Input 2 2 7 2 3" xfId="2214" xr:uid="{00000000-0005-0000-0000-00009B3E0000}"/>
    <cellStyle name="Input 2 2 7 2 3 2" xfId="6466" xr:uid="{00000000-0005-0000-0000-00009C3E0000}"/>
    <cellStyle name="Input 2 2 7 2 3 3" xfId="10715" xr:uid="{00000000-0005-0000-0000-00009D3E0000}"/>
    <cellStyle name="Input 2 2 7 2 3 4" xfId="14964" xr:uid="{00000000-0005-0000-0000-00009E3E0000}"/>
    <cellStyle name="Input 2 2 7 2 3 5" xfId="18937" xr:uid="{00000000-0005-0000-0000-00009F3E0000}"/>
    <cellStyle name="Input 2 2 7 2 3 6" xfId="53660" xr:uid="{00000000-0005-0000-0000-0000A03E0000}"/>
    <cellStyle name="Input 2 2 7 2 30" xfId="14358" xr:uid="{00000000-0005-0000-0000-0000A13E0000}"/>
    <cellStyle name="Input 2 2 7 2 30 2" xfId="28635" xr:uid="{00000000-0005-0000-0000-0000A23E0000}"/>
    <cellStyle name="Input 2 2 7 2 31" xfId="18509" xr:uid="{00000000-0005-0000-0000-0000A33E0000}"/>
    <cellStyle name="Input 2 2 7 2 31 2" xfId="28976" xr:uid="{00000000-0005-0000-0000-0000A43E0000}"/>
    <cellStyle name="Input 2 2 7 2 32" xfId="29665" xr:uid="{00000000-0005-0000-0000-0000A53E0000}"/>
    <cellStyle name="Input 2 2 7 2 33" xfId="30999" xr:uid="{00000000-0005-0000-0000-0000A63E0000}"/>
    <cellStyle name="Input 2 2 7 2 34" xfId="31474" xr:uid="{00000000-0005-0000-0000-0000A73E0000}"/>
    <cellStyle name="Input 2 2 7 2 35" xfId="31814" xr:uid="{00000000-0005-0000-0000-0000A83E0000}"/>
    <cellStyle name="Input 2 2 7 2 36" xfId="32036" xr:uid="{00000000-0005-0000-0000-0000A93E0000}"/>
    <cellStyle name="Input 2 2 7 2 37" xfId="32377" xr:uid="{00000000-0005-0000-0000-0000AA3E0000}"/>
    <cellStyle name="Input 2 2 7 2 38" xfId="32718" xr:uid="{00000000-0005-0000-0000-0000AB3E0000}"/>
    <cellStyle name="Input 2 2 7 2 39" xfId="33219" xr:uid="{00000000-0005-0000-0000-0000AC3E0000}"/>
    <cellStyle name="Input 2 2 7 2 4" xfId="2364" xr:uid="{00000000-0005-0000-0000-0000AD3E0000}"/>
    <cellStyle name="Input 2 2 7 2 4 2" xfId="6616" xr:uid="{00000000-0005-0000-0000-0000AE3E0000}"/>
    <cellStyle name="Input 2 2 7 2 4 3" xfId="10865" xr:uid="{00000000-0005-0000-0000-0000AF3E0000}"/>
    <cellStyle name="Input 2 2 7 2 4 4" xfId="15114" xr:uid="{00000000-0005-0000-0000-0000B03E0000}"/>
    <cellStyle name="Input 2 2 7 2 4 5" xfId="20032" xr:uid="{00000000-0005-0000-0000-0000B13E0000}"/>
    <cellStyle name="Input 2 2 7 2 4 6" xfId="53782" xr:uid="{00000000-0005-0000-0000-0000B23E0000}"/>
    <cellStyle name="Input 2 2 7 2 40" xfId="33628" xr:uid="{00000000-0005-0000-0000-0000B33E0000}"/>
    <cellStyle name="Input 2 2 7 2 41" xfId="33085" xr:uid="{00000000-0005-0000-0000-0000B43E0000}"/>
    <cellStyle name="Input 2 2 7 2 42" xfId="34421" xr:uid="{00000000-0005-0000-0000-0000B53E0000}"/>
    <cellStyle name="Input 2 2 7 2 43" xfId="34767" xr:uid="{00000000-0005-0000-0000-0000B63E0000}"/>
    <cellStyle name="Input 2 2 7 2 44" xfId="35113" xr:uid="{00000000-0005-0000-0000-0000B73E0000}"/>
    <cellStyle name="Input 2 2 7 2 45" xfId="35460" xr:uid="{00000000-0005-0000-0000-0000B83E0000}"/>
    <cellStyle name="Input 2 2 7 2 46" xfId="35807" xr:uid="{00000000-0005-0000-0000-0000B93E0000}"/>
    <cellStyle name="Input 2 2 7 2 47" xfId="36153" xr:uid="{00000000-0005-0000-0000-0000BA3E0000}"/>
    <cellStyle name="Input 2 2 7 2 48" xfId="36499" xr:uid="{00000000-0005-0000-0000-0000BB3E0000}"/>
    <cellStyle name="Input 2 2 7 2 49" xfId="36845" xr:uid="{00000000-0005-0000-0000-0000BC3E0000}"/>
    <cellStyle name="Input 2 2 7 2 5" xfId="2513" xr:uid="{00000000-0005-0000-0000-0000BD3E0000}"/>
    <cellStyle name="Input 2 2 7 2 5 2" xfId="6765" xr:uid="{00000000-0005-0000-0000-0000BE3E0000}"/>
    <cellStyle name="Input 2 2 7 2 5 3" xfId="11014" xr:uid="{00000000-0005-0000-0000-0000BF3E0000}"/>
    <cellStyle name="Input 2 2 7 2 5 4" xfId="15263" xr:uid="{00000000-0005-0000-0000-0000C03E0000}"/>
    <cellStyle name="Input 2 2 7 2 5 5" xfId="20378" xr:uid="{00000000-0005-0000-0000-0000C13E0000}"/>
    <cellStyle name="Input 2 2 7 2 5 6" xfId="53888" xr:uid="{00000000-0005-0000-0000-0000C23E0000}"/>
    <cellStyle name="Input 2 2 7 2 50" xfId="37191" xr:uid="{00000000-0005-0000-0000-0000C33E0000}"/>
    <cellStyle name="Input 2 2 7 2 51" xfId="37537" xr:uid="{00000000-0005-0000-0000-0000C43E0000}"/>
    <cellStyle name="Input 2 2 7 2 52" xfId="37812" xr:uid="{00000000-0005-0000-0000-0000C53E0000}"/>
    <cellStyle name="Input 2 2 7 2 53" xfId="38159" xr:uid="{00000000-0005-0000-0000-0000C63E0000}"/>
    <cellStyle name="Input 2 2 7 2 54" xfId="38505" xr:uid="{00000000-0005-0000-0000-0000C73E0000}"/>
    <cellStyle name="Input 2 2 7 2 55" xfId="38851" xr:uid="{00000000-0005-0000-0000-0000C83E0000}"/>
    <cellStyle name="Input 2 2 7 2 56" xfId="39197" xr:uid="{00000000-0005-0000-0000-0000C93E0000}"/>
    <cellStyle name="Input 2 2 7 2 57" xfId="33415" xr:uid="{00000000-0005-0000-0000-0000CA3E0000}"/>
    <cellStyle name="Input 2 2 7 2 58" xfId="39499" xr:uid="{00000000-0005-0000-0000-0000CB3E0000}"/>
    <cellStyle name="Input 2 2 7 2 59" xfId="40025" xr:uid="{00000000-0005-0000-0000-0000CC3E0000}"/>
    <cellStyle name="Input 2 2 7 2 6" xfId="2663" xr:uid="{00000000-0005-0000-0000-0000CD3E0000}"/>
    <cellStyle name="Input 2 2 7 2 6 2" xfId="6915" xr:uid="{00000000-0005-0000-0000-0000CE3E0000}"/>
    <cellStyle name="Input 2 2 7 2 6 3" xfId="11164" xr:uid="{00000000-0005-0000-0000-0000CF3E0000}"/>
    <cellStyle name="Input 2 2 7 2 6 4" xfId="15413" xr:uid="{00000000-0005-0000-0000-0000D03E0000}"/>
    <cellStyle name="Input 2 2 7 2 6 5" xfId="20952" xr:uid="{00000000-0005-0000-0000-0000D13E0000}"/>
    <cellStyle name="Input 2 2 7 2 6 6" xfId="54038" xr:uid="{00000000-0005-0000-0000-0000D23E0000}"/>
    <cellStyle name="Input 2 2 7 2 60" xfId="40366" xr:uid="{00000000-0005-0000-0000-0000D33E0000}"/>
    <cellStyle name="Input 2 2 7 2 61" xfId="41143" xr:uid="{00000000-0005-0000-0000-0000D43E0000}"/>
    <cellStyle name="Input 2 2 7 2 62" xfId="41385" xr:uid="{00000000-0005-0000-0000-0000D53E0000}"/>
    <cellStyle name="Input 2 2 7 2 63" xfId="40977" xr:uid="{00000000-0005-0000-0000-0000D63E0000}"/>
    <cellStyle name="Input 2 2 7 2 64" xfId="41933" xr:uid="{00000000-0005-0000-0000-0000D73E0000}"/>
    <cellStyle name="Input 2 2 7 2 65" xfId="42279" xr:uid="{00000000-0005-0000-0000-0000D83E0000}"/>
    <cellStyle name="Input 2 2 7 2 66" xfId="42575" xr:uid="{00000000-0005-0000-0000-0000D93E0000}"/>
    <cellStyle name="Input 2 2 7 2 67" xfId="42860" xr:uid="{00000000-0005-0000-0000-0000DA3E0000}"/>
    <cellStyle name="Input 2 2 7 2 68" xfId="43201" xr:uid="{00000000-0005-0000-0000-0000DB3E0000}"/>
    <cellStyle name="Input 2 2 7 2 69" xfId="43542" xr:uid="{00000000-0005-0000-0000-0000DC3E0000}"/>
    <cellStyle name="Input 2 2 7 2 7" xfId="2818" xr:uid="{00000000-0005-0000-0000-0000DD3E0000}"/>
    <cellStyle name="Input 2 2 7 2 7 2" xfId="7070" xr:uid="{00000000-0005-0000-0000-0000DE3E0000}"/>
    <cellStyle name="Input 2 2 7 2 7 3" xfId="11319" xr:uid="{00000000-0005-0000-0000-0000DF3E0000}"/>
    <cellStyle name="Input 2 2 7 2 7 4" xfId="15568" xr:uid="{00000000-0005-0000-0000-0000E03E0000}"/>
    <cellStyle name="Input 2 2 7 2 7 5" xfId="21071" xr:uid="{00000000-0005-0000-0000-0000E13E0000}"/>
    <cellStyle name="Input 2 2 7 2 7 6" xfId="53211" xr:uid="{00000000-0005-0000-0000-0000E23E0000}"/>
    <cellStyle name="Input 2 2 7 2 70" xfId="44073" xr:uid="{00000000-0005-0000-0000-0000E33E0000}"/>
    <cellStyle name="Input 2 2 7 2 71" xfId="43908" xr:uid="{00000000-0005-0000-0000-0000E43E0000}"/>
    <cellStyle name="Input 2 2 7 2 72" xfId="44741" xr:uid="{00000000-0005-0000-0000-0000E53E0000}"/>
    <cellStyle name="Input 2 2 7 2 73" xfId="43823" xr:uid="{00000000-0005-0000-0000-0000E63E0000}"/>
    <cellStyle name="Input 2 2 7 2 74" xfId="45666" xr:uid="{00000000-0005-0000-0000-0000E73E0000}"/>
    <cellStyle name="Input 2 2 7 2 75" xfId="46120" xr:uid="{00000000-0005-0000-0000-0000E83E0000}"/>
    <cellStyle name="Input 2 2 7 2 76" xfId="45862" xr:uid="{00000000-0005-0000-0000-0000E93E0000}"/>
    <cellStyle name="Input 2 2 7 2 77" xfId="46943" xr:uid="{00000000-0005-0000-0000-0000EA3E0000}"/>
    <cellStyle name="Input 2 2 7 2 78" xfId="47288" xr:uid="{00000000-0005-0000-0000-0000EB3E0000}"/>
    <cellStyle name="Input 2 2 7 2 79" xfId="45644" xr:uid="{00000000-0005-0000-0000-0000EC3E0000}"/>
    <cellStyle name="Input 2 2 7 2 8" xfId="2968" xr:uid="{00000000-0005-0000-0000-0000ED3E0000}"/>
    <cellStyle name="Input 2 2 7 2 8 2" xfId="7220" xr:uid="{00000000-0005-0000-0000-0000EE3E0000}"/>
    <cellStyle name="Input 2 2 7 2 8 3" xfId="11469" xr:uid="{00000000-0005-0000-0000-0000EF3E0000}"/>
    <cellStyle name="Input 2 2 7 2 8 4" xfId="15718" xr:uid="{00000000-0005-0000-0000-0000F03E0000}"/>
    <cellStyle name="Input 2 2 7 2 8 5" xfId="20931" xr:uid="{00000000-0005-0000-0000-0000F13E0000}"/>
    <cellStyle name="Input 2 2 7 2 8 6" xfId="54259" xr:uid="{00000000-0005-0000-0000-0000F23E0000}"/>
    <cellStyle name="Input 2 2 7 2 80" xfId="48049" xr:uid="{00000000-0005-0000-0000-0000F33E0000}"/>
    <cellStyle name="Input 2 2 7 2 81" xfId="48419" xr:uid="{00000000-0005-0000-0000-0000F43E0000}"/>
    <cellStyle name="Input 2 2 7 2 82" xfId="48902" xr:uid="{00000000-0005-0000-0000-0000F53E0000}"/>
    <cellStyle name="Input 2 2 7 2 83" xfId="49217" xr:uid="{00000000-0005-0000-0000-0000F63E0000}"/>
    <cellStyle name="Input 2 2 7 2 84" xfId="49576" xr:uid="{00000000-0005-0000-0000-0000F73E0000}"/>
    <cellStyle name="Input 2 2 7 2 85" xfId="49915" xr:uid="{00000000-0005-0000-0000-0000F83E0000}"/>
    <cellStyle name="Input 2 2 7 2 86" xfId="50065" xr:uid="{00000000-0005-0000-0000-0000F93E0000}"/>
    <cellStyle name="Input 2 2 7 2 87" xfId="50214" xr:uid="{00000000-0005-0000-0000-0000FA3E0000}"/>
    <cellStyle name="Input 2 2 7 2 88" xfId="50364" xr:uid="{00000000-0005-0000-0000-0000FB3E0000}"/>
    <cellStyle name="Input 2 2 7 2 89" xfId="50513" xr:uid="{00000000-0005-0000-0000-0000FC3E0000}"/>
    <cellStyle name="Input 2 2 7 2 9" xfId="3118" xr:uid="{00000000-0005-0000-0000-0000FD3E0000}"/>
    <cellStyle name="Input 2 2 7 2 9 2" xfId="7370" xr:uid="{00000000-0005-0000-0000-0000FE3E0000}"/>
    <cellStyle name="Input 2 2 7 2 9 3" xfId="11619" xr:uid="{00000000-0005-0000-0000-0000FF3E0000}"/>
    <cellStyle name="Input 2 2 7 2 9 4" xfId="15868" xr:uid="{00000000-0005-0000-0000-0000003F0000}"/>
    <cellStyle name="Input 2 2 7 2 9 5" xfId="21657" xr:uid="{00000000-0005-0000-0000-0000013F0000}"/>
    <cellStyle name="Input 2 2 7 2 9 6" xfId="54409" xr:uid="{00000000-0005-0000-0000-0000023F0000}"/>
    <cellStyle name="Input 2 2 7 2 90" xfId="50662" xr:uid="{00000000-0005-0000-0000-0000033F0000}"/>
    <cellStyle name="Input 2 2 7 2 91" xfId="50812" xr:uid="{00000000-0005-0000-0000-0000043F0000}"/>
    <cellStyle name="Input 2 2 7 2 92" xfId="50961" xr:uid="{00000000-0005-0000-0000-0000053F0000}"/>
    <cellStyle name="Input 2 2 7 2 93" xfId="51126" xr:uid="{00000000-0005-0000-0000-0000063F0000}"/>
    <cellStyle name="Input 2 2 7 2 94" xfId="51282" xr:uid="{00000000-0005-0000-0000-0000073F0000}"/>
    <cellStyle name="Input 2 2 7 2 95" xfId="51432" xr:uid="{00000000-0005-0000-0000-0000083F0000}"/>
    <cellStyle name="Input 2 2 7 2 96" xfId="51582" xr:uid="{00000000-0005-0000-0000-0000093F0000}"/>
    <cellStyle name="Input 2 2 7 2 97" xfId="51732" xr:uid="{00000000-0005-0000-0000-00000A3F0000}"/>
    <cellStyle name="Input 2 2 7 2 98" xfId="51887" xr:uid="{00000000-0005-0000-0000-00000B3F0000}"/>
    <cellStyle name="Input 2 2 7 2 99" xfId="52042" xr:uid="{00000000-0005-0000-0000-00000C3F0000}"/>
    <cellStyle name="Input 2 2 7 20" xfId="3213" xr:uid="{00000000-0005-0000-0000-00000D3F0000}"/>
    <cellStyle name="Input 2 2 7 20 2" xfId="7465" xr:uid="{00000000-0005-0000-0000-00000E3F0000}"/>
    <cellStyle name="Input 2 2 7 20 3" xfId="11714" xr:uid="{00000000-0005-0000-0000-00000F3F0000}"/>
    <cellStyle name="Input 2 2 7 20 4" xfId="15963" xr:uid="{00000000-0005-0000-0000-0000103F0000}"/>
    <cellStyle name="Input 2 2 7 20 5" xfId="23817" xr:uid="{00000000-0005-0000-0000-0000113F0000}"/>
    <cellStyle name="Input 2 2 7 20 6" xfId="55785" xr:uid="{00000000-0005-0000-0000-0000123F0000}"/>
    <cellStyle name="Input 2 2 7 21" xfId="3362" xr:uid="{00000000-0005-0000-0000-0000133F0000}"/>
    <cellStyle name="Input 2 2 7 21 2" xfId="7614" xr:uid="{00000000-0005-0000-0000-0000143F0000}"/>
    <cellStyle name="Input 2 2 7 21 3" xfId="11863" xr:uid="{00000000-0005-0000-0000-0000153F0000}"/>
    <cellStyle name="Input 2 2 7 21 4" xfId="16112" xr:uid="{00000000-0005-0000-0000-0000163F0000}"/>
    <cellStyle name="Input 2 2 7 21 5" xfId="24167" xr:uid="{00000000-0005-0000-0000-0000173F0000}"/>
    <cellStyle name="Input 2 2 7 21 6" xfId="55937" xr:uid="{00000000-0005-0000-0000-0000183F0000}"/>
    <cellStyle name="Input 2 2 7 22" xfId="3512" xr:uid="{00000000-0005-0000-0000-0000193F0000}"/>
    <cellStyle name="Input 2 2 7 22 2" xfId="7764" xr:uid="{00000000-0005-0000-0000-00001A3F0000}"/>
    <cellStyle name="Input 2 2 7 22 3" xfId="12013" xr:uid="{00000000-0005-0000-0000-00001B3F0000}"/>
    <cellStyle name="Input 2 2 7 22 4" xfId="16262" xr:uid="{00000000-0005-0000-0000-00001C3F0000}"/>
    <cellStyle name="Input 2 2 7 22 5" xfId="24513" xr:uid="{00000000-0005-0000-0000-00001D3F0000}"/>
    <cellStyle name="Input 2 2 7 22 6" xfId="56089" xr:uid="{00000000-0005-0000-0000-00001E3F0000}"/>
    <cellStyle name="Input 2 2 7 23" xfId="3662" xr:uid="{00000000-0005-0000-0000-00001F3F0000}"/>
    <cellStyle name="Input 2 2 7 23 2" xfId="7914" xr:uid="{00000000-0005-0000-0000-0000203F0000}"/>
    <cellStyle name="Input 2 2 7 23 3" xfId="12163" xr:uid="{00000000-0005-0000-0000-0000213F0000}"/>
    <cellStyle name="Input 2 2 7 23 4" xfId="16412" xr:uid="{00000000-0005-0000-0000-0000223F0000}"/>
    <cellStyle name="Input 2 2 7 23 5" xfId="21999" xr:uid="{00000000-0005-0000-0000-0000233F0000}"/>
    <cellStyle name="Input 2 2 7 23 6" xfId="56238" xr:uid="{00000000-0005-0000-0000-0000243F0000}"/>
    <cellStyle name="Input 2 2 7 24" xfId="3811" xr:uid="{00000000-0005-0000-0000-0000253F0000}"/>
    <cellStyle name="Input 2 2 7 24 2" xfId="8063" xr:uid="{00000000-0005-0000-0000-0000263F0000}"/>
    <cellStyle name="Input 2 2 7 24 3" xfId="12312" xr:uid="{00000000-0005-0000-0000-0000273F0000}"/>
    <cellStyle name="Input 2 2 7 24 4" xfId="16561" xr:uid="{00000000-0005-0000-0000-0000283F0000}"/>
    <cellStyle name="Input 2 2 7 24 5" xfId="23467" xr:uid="{00000000-0005-0000-0000-0000293F0000}"/>
    <cellStyle name="Input 2 2 7 24 6" xfId="56394" xr:uid="{00000000-0005-0000-0000-00002A3F0000}"/>
    <cellStyle name="Input 2 2 7 25" xfId="3960" xr:uid="{00000000-0005-0000-0000-00002B3F0000}"/>
    <cellStyle name="Input 2 2 7 25 2" xfId="8212" xr:uid="{00000000-0005-0000-0000-00002C3F0000}"/>
    <cellStyle name="Input 2 2 7 25 3" xfId="12461" xr:uid="{00000000-0005-0000-0000-00002D3F0000}"/>
    <cellStyle name="Input 2 2 7 25 4" xfId="16710" xr:uid="{00000000-0005-0000-0000-00002E3F0000}"/>
    <cellStyle name="Input 2 2 7 25 5" xfId="25474" xr:uid="{00000000-0005-0000-0000-00002F3F0000}"/>
    <cellStyle name="Input 2 2 7 25 6" xfId="56544" xr:uid="{00000000-0005-0000-0000-0000303F0000}"/>
    <cellStyle name="Input 2 2 7 26" xfId="4160" xr:uid="{00000000-0005-0000-0000-0000313F0000}"/>
    <cellStyle name="Input 2 2 7 26 2" xfId="8412" xr:uid="{00000000-0005-0000-0000-0000323F0000}"/>
    <cellStyle name="Input 2 2 7 26 3" xfId="12661" xr:uid="{00000000-0005-0000-0000-0000333F0000}"/>
    <cellStyle name="Input 2 2 7 26 4" xfId="16910" xr:uid="{00000000-0005-0000-0000-0000343F0000}"/>
    <cellStyle name="Input 2 2 7 26 5" xfId="25820" xr:uid="{00000000-0005-0000-0000-0000353F0000}"/>
    <cellStyle name="Input 2 2 7 26 6" xfId="56591" xr:uid="{00000000-0005-0000-0000-0000363F0000}"/>
    <cellStyle name="Input 2 2 7 27" xfId="4311" xr:uid="{00000000-0005-0000-0000-0000373F0000}"/>
    <cellStyle name="Input 2 2 7 27 2" xfId="8563" xr:uid="{00000000-0005-0000-0000-0000383F0000}"/>
    <cellStyle name="Input 2 2 7 27 3" xfId="12812" xr:uid="{00000000-0005-0000-0000-0000393F0000}"/>
    <cellStyle name="Input 2 2 7 27 4" xfId="17061" xr:uid="{00000000-0005-0000-0000-00003A3F0000}"/>
    <cellStyle name="Input 2 2 7 27 5" xfId="26166" xr:uid="{00000000-0005-0000-0000-00003B3F0000}"/>
    <cellStyle name="Input 2 2 7 27 6" xfId="56645" xr:uid="{00000000-0005-0000-0000-00003C3F0000}"/>
    <cellStyle name="Input 2 2 7 28" xfId="4114" xr:uid="{00000000-0005-0000-0000-00003D3F0000}"/>
    <cellStyle name="Input 2 2 7 28 2" xfId="8366" xr:uid="{00000000-0005-0000-0000-00003E3F0000}"/>
    <cellStyle name="Input 2 2 7 28 3" xfId="12615" xr:uid="{00000000-0005-0000-0000-00003F3F0000}"/>
    <cellStyle name="Input 2 2 7 28 4" xfId="16864" xr:uid="{00000000-0005-0000-0000-0000403F0000}"/>
    <cellStyle name="Input 2 2 7 28 5" xfId="26511" xr:uid="{00000000-0005-0000-0000-0000413F0000}"/>
    <cellStyle name="Input 2 2 7 28 6" xfId="56804" xr:uid="{00000000-0005-0000-0000-0000423F0000}"/>
    <cellStyle name="Input 2 2 7 29" xfId="4683" xr:uid="{00000000-0005-0000-0000-0000433F0000}"/>
    <cellStyle name="Input 2 2 7 29 2" xfId="8935" xr:uid="{00000000-0005-0000-0000-0000443F0000}"/>
    <cellStyle name="Input 2 2 7 29 3" xfId="13184" xr:uid="{00000000-0005-0000-0000-0000453F0000}"/>
    <cellStyle name="Input 2 2 7 29 4" xfId="17433" xr:uid="{00000000-0005-0000-0000-0000463F0000}"/>
    <cellStyle name="Input 2 2 7 29 5" xfId="25228" xr:uid="{00000000-0005-0000-0000-0000473F0000}"/>
    <cellStyle name="Input 2 2 7 29 6" xfId="56954" xr:uid="{00000000-0005-0000-0000-0000483F0000}"/>
    <cellStyle name="Input 2 2 7 3" xfId="1655" xr:uid="{00000000-0005-0000-0000-0000493F0000}"/>
    <cellStyle name="Input 2 2 7 3 10" xfId="3315" xr:uid="{00000000-0005-0000-0000-00004A3F0000}"/>
    <cellStyle name="Input 2 2 7 3 10 2" xfId="7567" xr:uid="{00000000-0005-0000-0000-00004B3F0000}"/>
    <cellStyle name="Input 2 2 7 3 10 3" xfId="11816" xr:uid="{00000000-0005-0000-0000-00004C3F0000}"/>
    <cellStyle name="Input 2 2 7 3 10 4" xfId="16065" xr:uid="{00000000-0005-0000-0000-00004D3F0000}"/>
    <cellStyle name="Input 2 2 7 3 10 5" xfId="22254" xr:uid="{00000000-0005-0000-0000-00004E3F0000}"/>
    <cellStyle name="Input 2 2 7 3 10 6" xfId="54607" xr:uid="{00000000-0005-0000-0000-00004F3F0000}"/>
    <cellStyle name="Input 2 2 7 3 100" xfId="52240" xr:uid="{00000000-0005-0000-0000-0000503F0000}"/>
    <cellStyle name="Input 2 2 7 3 101" xfId="52493" xr:uid="{00000000-0005-0000-0000-0000513F0000}"/>
    <cellStyle name="Input 2 2 7 3 102" xfId="52643" xr:uid="{00000000-0005-0000-0000-0000523F0000}"/>
    <cellStyle name="Input 2 2 7 3 103" xfId="52792" xr:uid="{00000000-0005-0000-0000-0000533F0000}"/>
    <cellStyle name="Input 2 2 7 3 104" xfId="52942" xr:uid="{00000000-0005-0000-0000-0000543F0000}"/>
    <cellStyle name="Input 2 2 7 3 105" xfId="53404" xr:uid="{00000000-0005-0000-0000-0000553F0000}"/>
    <cellStyle name="Input 2 2 7 3 11" xfId="3464" xr:uid="{00000000-0005-0000-0000-0000563F0000}"/>
    <cellStyle name="Input 2 2 7 3 11 2" xfId="7716" xr:uid="{00000000-0005-0000-0000-0000573F0000}"/>
    <cellStyle name="Input 2 2 7 3 11 3" xfId="11965" xr:uid="{00000000-0005-0000-0000-0000583F0000}"/>
    <cellStyle name="Input 2 2 7 3 11 4" xfId="16214" xr:uid="{00000000-0005-0000-0000-0000593F0000}"/>
    <cellStyle name="Input 2 2 7 3 11 5" xfId="22600" xr:uid="{00000000-0005-0000-0000-00005A3F0000}"/>
    <cellStyle name="Input 2 2 7 3 11 6" xfId="54756" xr:uid="{00000000-0005-0000-0000-00005B3F0000}"/>
    <cellStyle name="Input 2 2 7 3 12" xfId="3614" xr:uid="{00000000-0005-0000-0000-00005C3F0000}"/>
    <cellStyle name="Input 2 2 7 3 12 2" xfId="7866" xr:uid="{00000000-0005-0000-0000-00005D3F0000}"/>
    <cellStyle name="Input 2 2 7 3 12 3" xfId="12115" xr:uid="{00000000-0005-0000-0000-00005E3F0000}"/>
    <cellStyle name="Input 2 2 7 3 12 4" xfId="16364" xr:uid="{00000000-0005-0000-0000-00005F3F0000}"/>
    <cellStyle name="Input 2 2 7 3 12 5" xfId="22946" xr:uid="{00000000-0005-0000-0000-0000603F0000}"/>
    <cellStyle name="Input 2 2 7 3 12 6" xfId="54911" xr:uid="{00000000-0005-0000-0000-0000613F0000}"/>
    <cellStyle name="Input 2 2 7 3 13" xfId="3764" xr:uid="{00000000-0005-0000-0000-0000623F0000}"/>
    <cellStyle name="Input 2 2 7 3 13 2" xfId="8016" xr:uid="{00000000-0005-0000-0000-0000633F0000}"/>
    <cellStyle name="Input 2 2 7 3 13 3" xfId="12265" xr:uid="{00000000-0005-0000-0000-0000643F0000}"/>
    <cellStyle name="Input 2 2 7 3 13 4" xfId="16514" xr:uid="{00000000-0005-0000-0000-0000653F0000}"/>
    <cellStyle name="Input 2 2 7 3 13 5" xfId="23293" xr:uid="{00000000-0005-0000-0000-0000663F0000}"/>
    <cellStyle name="Input 2 2 7 3 13 6" xfId="55066" xr:uid="{00000000-0005-0000-0000-0000673F0000}"/>
    <cellStyle name="Input 2 2 7 3 14" xfId="3913" xr:uid="{00000000-0005-0000-0000-0000683F0000}"/>
    <cellStyle name="Input 2 2 7 3 14 2" xfId="8165" xr:uid="{00000000-0005-0000-0000-0000693F0000}"/>
    <cellStyle name="Input 2 2 7 3 14 3" xfId="12414" xr:uid="{00000000-0005-0000-0000-00006A3F0000}"/>
    <cellStyle name="Input 2 2 7 3 14 4" xfId="16663" xr:uid="{00000000-0005-0000-0000-00006B3F0000}"/>
    <cellStyle name="Input 2 2 7 3 14 5" xfId="23568" xr:uid="{00000000-0005-0000-0000-00006C3F0000}"/>
    <cellStyle name="Input 2 2 7 3 14 6" xfId="55217" xr:uid="{00000000-0005-0000-0000-00006D3F0000}"/>
    <cellStyle name="Input 2 2 7 3 15" xfId="4062" xr:uid="{00000000-0005-0000-0000-00006E3F0000}"/>
    <cellStyle name="Input 2 2 7 3 15 2" xfId="8314" xr:uid="{00000000-0005-0000-0000-00006F3F0000}"/>
    <cellStyle name="Input 2 2 7 3 15 3" xfId="12563" xr:uid="{00000000-0005-0000-0000-0000703F0000}"/>
    <cellStyle name="Input 2 2 7 3 15 4" xfId="16812" xr:uid="{00000000-0005-0000-0000-0000713F0000}"/>
    <cellStyle name="Input 2 2 7 3 15 5" xfId="23914" xr:uid="{00000000-0005-0000-0000-0000723F0000}"/>
    <cellStyle name="Input 2 2 7 3 15 6" xfId="55366" xr:uid="{00000000-0005-0000-0000-0000733F0000}"/>
    <cellStyle name="Input 2 2 7 3 16" xfId="4262" xr:uid="{00000000-0005-0000-0000-0000743F0000}"/>
    <cellStyle name="Input 2 2 7 3 16 2" xfId="8514" xr:uid="{00000000-0005-0000-0000-0000753F0000}"/>
    <cellStyle name="Input 2 2 7 3 16 3" xfId="12763" xr:uid="{00000000-0005-0000-0000-0000763F0000}"/>
    <cellStyle name="Input 2 2 7 3 16 4" xfId="17012" xr:uid="{00000000-0005-0000-0000-0000773F0000}"/>
    <cellStyle name="Input 2 2 7 3 16 5" xfId="24264" xr:uid="{00000000-0005-0000-0000-0000783F0000}"/>
    <cellStyle name="Input 2 2 7 3 16 6" xfId="55516" xr:uid="{00000000-0005-0000-0000-0000793F0000}"/>
    <cellStyle name="Input 2 2 7 3 17" xfId="4413" xr:uid="{00000000-0005-0000-0000-00007A3F0000}"/>
    <cellStyle name="Input 2 2 7 3 17 2" xfId="8665" xr:uid="{00000000-0005-0000-0000-00007B3F0000}"/>
    <cellStyle name="Input 2 2 7 3 17 3" xfId="12914" xr:uid="{00000000-0005-0000-0000-00007C3F0000}"/>
    <cellStyle name="Input 2 2 7 3 17 4" xfId="17163" xr:uid="{00000000-0005-0000-0000-00007D3F0000}"/>
    <cellStyle name="Input 2 2 7 3 17 5" xfId="24610" xr:uid="{00000000-0005-0000-0000-00007E3F0000}"/>
    <cellStyle name="Input 2 2 7 3 17 6" xfId="55665" xr:uid="{00000000-0005-0000-0000-00007F3F0000}"/>
    <cellStyle name="Input 2 2 7 3 18" xfId="4516" xr:uid="{00000000-0005-0000-0000-0000803F0000}"/>
    <cellStyle name="Input 2 2 7 3 18 2" xfId="8768" xr:uid="{00000000-0005-0000-0000-0000813F0000}"/>
    <cellStyle name="Input 2 2 7 3 18 3" xfId="13017" xr:uid="{00000000-0005-0000-0000-0000823F0000}"/>
    <cellStyle name="Input 2 2 7 3 18 4" xfId="17266" xr:uid="{00000000-0005-0000-0000-0000833F0000}"/>
    <cellStyle name="Input 2 2 7 3 18 5" xfId="24885" xr:uid="{00000000-0005-0000-0000-0000843F0000}"/>
    <cellStyle name="Input 2 2 7 3 18 6" xfId="55887" xr:uid="{00000000-0005-0000-0000-0000853F0000}"/>
    <cellStyle name="Input 2 2 7 3 19" xfId="4630" xr:uid="{00000000-0005-0000-0000-0000863F0000}"/>
    <cellStyle name="Input 2 2 7 3 19 2" xfId="8882" xr:uid="{00000000-0005-0000-0000-0000873F0000}"/>
    <cellStyle name="Input 2 2 7 3 19 3" xfId="13131" xr:uid="{00000000-0005-0000-0000-0000883F0000}"/>
    <cellStyle name="Input 2 2 7 3 19 4" xfId="17380" xr:uid="{00000000-0005-0000-0000-0000893F0000}"/>
    <cellStyle name="Input 2 2 7 3 19 5" xfId="25356" xr:uid="{00000000-0005-0000-0000-00008A3F0000}"/>
    <cellStyle name="Input 2 2 7 3 19 6" xfId="56039" xr:uid="{00000000-0005-0000-0000-00008B3F0000}"/>
    <cellStyle name="Input 2 2 7 3 2" xfId="2110" xr:uid="{00000000-0005-0000-0000-00008C3F0000}"/>
    <cellStyle name="Input 2 2 7 3 2 2" xfId="6362" xr:uid="{00000000-0005-0000-0000-00008D3F0000}"/>
    <cellStyle name="Input 2 2 7 3 2 3" xfId="10611" xr:uid="{00000000-0005-0000-0000-00008E3F0000}"/>
    <cellStyle name="Input 2 2 7 3 2 4" xfId="14860" xr:uid="{00000000-0005-0000-0000-00008F3F0000}"/>
    <cellStyle name="Input 2 2 7 3 2 5" xfId="19291" xr:uid="{00000000-0005-0000-0000-0000903F0000}"/>
    <cellStyle name="Input 2 2 7 3 2 6" xfId="53559" xr:uid="{00000000-0005-0000-0000-0000913F0000}"/>
    <cellStyle name="Input 2 2 7 3 20" xfId="4785" xr:uid="{00000000-0005-0000-0000-0000923F0000}"/>
    <cellStyle name="Input 2 2 7 3 20 2" xfId="9037" xr:uid="{00000000-0005-0000-0000-0000933F0000}"/>
    <cellStyle name="Input 2 2 7 3 20 3" xfId="13286" xr:uid="{00000000-0005-0000-0000-0000943F0000}"/>
    <cellStyle name="Input 2 2 7 3 20 4" xfId="17535" xr:uid="{00000000-0005-0000-0000-0000953F0000}"/>
    <cellStyle name="Input 2 2 7 3 20 5" xfId="25571" xr:uid="{00000000-0005-0000-0000-0000963F0000}"/>
    <cellStyle name="Input 2 2 7 3 20 6" xfId="56191" xr:uid="{00000000-0005-0000-0000-0000973F0000}"/>
    <cellStyle name="Input 2 2 7 3 21" xfId="4935" xr:uid="{00000000-0005-0000-0000-0000983F0000}"/>
    <cellStyle name="Input 2 2 7 3 21 2" xfId="9187" xr:uid="{00000000-0005-0000-0000-0000993F0000}"/>
    <cellStyle name="Input 2 2 7 3 21 3" xfId="13436" xr:uid="{00000000-0005-0000-0000-00009A3F0000}"/>
    <cellStyle name="Input 2 2 7 3 21 4" xfId="17685" xr:uid="{00000000-0005-0000-0000-00009B3F0000}"/>
    <cellStyle name="Input 2 2 7 3 21 5" xfId="25917" xr:uid="{00000000-0005-0000-0000-00009C3F0000}"/>
    <cellStyle name="Input 2 2 7 3 21 6" xfId="56340" xr:uid="{00000000-0005-0000-0000-00009D3F0000}"/>
    <cellStyle name="Input 2 2 7 3 22" xfId="5127" xr:uid="{00000000-0005-0000-0000-00009E3F0000}"/>
    <cellStyle name="Input 2 2 7 3 22 2" xfId="9379" xr:uid="{00000000-0005-0000-0000-00009F3F0000}"/>
    <cellStyle name="Input 2 2 7 3 22 3" xfId="13628" xr:uid="{00000000-0005-0000-0000-0000A03F0000}"/>
    <cellStyle name="Input 2 2 7 3 22 4" xfId="17877" xr:uid="{00000000-0005-0000-0000-0000A13F0000}"/>
    <cellStyle name="Input 2 2 7 3 22 5" xfId="26263" xr:uid="{00000000-0005-0000-0000-0000A23F0000}"/>
    <cellStyle name="Input 2 2 7 3 22 6" xfId="56496" xr:uid="{00000000-0005-0000-0000-0000A33F0000}"/>
    <cellStyle name="Input 2 2 7 3 23" xfId="5237" xr:uid="{00000000-0005-0000-0000-0000A43F0000}"/>
    <cellStyle name="Input 2 2 7 3 23 2" xfId="9489" xr:uid="{00000000-0005-0000-0000-0000A53F0000}"/>
    <cellStyle name="Input 2 2 7 3 23 3" xfId="13738" xr:uid="{00000000-0005-0000-0000-0000A63F0000}"/>
    <cellStyle name="Input 2 2 7 3 23 4" xfId="17987" xr:uid="{00000000-0005-0000-0000-0000A73F0000}"/>
    <cellStyle name="Input 2 2 7 3 23 5" xfId="26608" xr:uid="{00000000-0005-0000-0000-0000A83F0000}"/>
    <cellStyle name="Input 2 2 7 3 23 6" xfId="56747" xr:uid="{00000000-0005-0000-0000-0000A93F0000}"/>
    <cellStyle name="Input 2 2 7 3 24" xfId="5349" xr:uid="{00000000-0005-0000-0000-0000AA3F0000}"/>
    <cellStyle name="Input 2 2 7 3 24 2" xfId="9601" xr:uid="{00000000-0005-0000-0000-0000AB3F0000}"/>
    <cellStyle name="Input 2 2 7 3 24 3" xfId="13850" xr:uid="{00000000-0005-0000-0000-0000AC3F0000}"/>
    <cellStyle name="Input 2 2 7 3 24 4" xfId="18099" xr:uid="{00000000-0005-0000-0000-0000AD3F0000}"/>
    <cellStyle name="Input 2 2 7 3 24 5" xfId="26808" xr:uid="{00000000-0005-0000-0000-0000AE3F0000}"/>
    <cellStyle name="Input 2 2 7 3 24 6" xfId="56906" xr:uid="{00000000-0005-0000-0000-0000AF3F0000}"/>
    <cellStyle name="Input 2 2 7 3 25" xfId="5500" xr:uid="{00000000-0005-0000-0000-0000B03F0000}"/>
    <cellStyle name="Input 2 2 7 3 25 2" xfId="9752" xr:uid="{00000000-0005-0000-0000-0000B13F0000}"/>
    <cellStyle name="Input 2 2 7 3 25 3" xfId="14001" xr:uid="{00000000-0005-0000-0000-0000B23F0000}"/>
    <cellStyle name="Input 2 2 7 3 25 4" xfId="18250" xr:uid="{00000000-0005-0000-0000-0000B33F0000}"/>
    <cellStyle name="Input 2 2 7 3 25 5" xfId="27137" xr:uid="{00000000-0005-0000-0000-0000B43F0000}"/>
    <cellStyle name="Input 2 2 7 3 25 6" xfId="57056" xr:uid="{00000000-0005-0000-0000-0000B53F0000}"/>
    <cellStyle name="Input 2 2 7 3 26" xfId="5655" xr:uid="{00000000-0005-0000-0000-0000B63F0000}"/>
    <cellStyle name="Input 2 2 7 3 26 2" xfId="9907" xr:uid="{00000000-0005-0000-0000-0000B73F0000}"/>
    <cellStyle name="Input 2 2 7 3 26 3" xfId="14156" xr:uid="{00000000-0005-0000-0000-0000B83F0000}"/>
    <cellStyle name="Input 2 2 7 3 26 4" xfId="18405" xr:uid="{00000000-0005-0000-0000-0000B93F0000}"/>
    <cellStyle name="Input 2 2 7 3 26 5" xfId="27316" xr:uid="{00000000-0005-0000-0000-0000BA3F0000}"/>
    <cellStyle name="Input 2 2 7 3 26 6" xfId="57174" xr:uid="{00000000-0005-0000-0000-0000BB3F0000}"/>
    <cellStyle name="Input 2 2 7 3 27" xfId="5907" xr:uid="{00000000-0005-0000-0000-0000BC3F0000}"/>
    <cellStyle name="Input 2 2 7 3 27 2" xfId="27659" xr:uid="{00000000-0005-0000-0000-0000BD3F0000}"/>
    <cellStyle name="Input 2 2 7 3 27 3" xfId="57324" xr:uid="{00000000-0005-0000-0000-0000BE3F0000}"/>
    <cellStyle name="Input 2 2 7 3 28" xfId="10156" xr:uid="{00000000-0005-0000-0000-0000BF3F0000}"/>
    <cellStyle name="Input 2 2 7 3 28 2" xfId="28000" xr:uid="{00000000-0005-0000-0000-0000C03F0000}"/>
    <cellStyle name="Input 2 2 7 3 28 3" xfId="57473" xr:uid="{00000000-0005-0000-0000-0000C13F0000}"/>
    <cellStyle name="Input 2 2 7 3 29" xfId="14406" xr:uid="{00000000-0005-0000-0000-0000C23F0000}"/>
    <cellStyle name="Input 2 2 7 3 29 2" xfId="28341" xr:uid="{00000000-0005-0000-0000-0000C33F0000}"/>
    <cellStyle name="Input 2 2 7 3 29 3" xfId="57623" xr:uid="{00000000-0005-0000-0000-0000C43F0000}"/>
    <cellStyle name="Input 2 2 7 3 3" xfId="2262" xr:uid="{00000000-0005-0000-0000-0000C53F0000}"/>
    <cellStyle name="Input 2 2 7 3 3 2" xfId="6514" xr:uid="{00000000-0005-0000-0000-0000C63F0000}"/>
    <cellStyle name="Input 2 2 7 3 3 3" xfId="10763" xr:uid="{00000000-0005-0000-0000-0000C73F0000}"/>
    <cellStyle name="Input 2 2 7 3 3 4" xfId="15012" xr:uid="{00000000-0005-0000-0000-0000C83F0000}"/>
    <cellStyle name="Input 2 2 7 3 3 5" xfId="19525" xr:uid="{00000000-0005-0000-0000-0000C93F0000}"/>
    <cellStyle name="Input 2 2 7 3 3 6" xfId="53708" xr:uid="{00000000-0005-0000-0000-0000CA3F0000}"/>
    <cellStyle name="Input 2 2 7 3 30" xfId="18665" xr:uid="{00000000-0005-0000-0000-0000CB3F0000}"/>
    <cellStyle name="Input 2 2 7 3 30 2" xfId="28682" xr:uid="{00000000-0005-0000-0000-0000CC3F0000}"/>
    <cellStyle name="Input 2 2 7 3 31" xfId="29023" xr:uid="{00000000-0005-0000-0000-0000CD3F0000}"/>
    <cellStyle name="Input 2 2 7 3 32" xfId="29384" xr:uid="{00000000-0005-0000-0000-0000CE3F0000}"/>
    <cellStyle name="Input 2 2 7 3 33" xfId="31224" xr:uid="{00000000-0005-0000-0000-0000CF3F0000}"/>
    <cellStyle name="Input 2 2 7 3 34" xfId="31521" xr:uid="{00000000-0005-0000-0000-0000D03F0000}"/>
    <cellStyle name="Input 2 2 7 3 35" xfId="31861" xr:uid="{00000000-0005-0000-0000-0000D13F0000}"/>
    <cellStyle name="Input 2 2 7 3 36" xfId="32083" xr:uid="{00000000-0005-0000-0000-0000D23F0000}"/>
    <cellStyle name="Input 2 2 7 3 37" xfId="32424" xr:uid="{00000000-0005-0000-0000-0000D33F0000}"/>
    <cellStyle name="Input 2 2 7 3 38" xfId="32765" xr:uid="{00000000-0005-0000-0000-0000D43F0000}"/>
    <cellStyle name="Input 2 2 7 3 39" xfId="33411" xr:uid="{00000000-0005-0000-0000-0000D53F0000}"/>
    <cellStyle name="Input 2 2 7 3 4" xfId="2412" xr:uid="{00000000-0005-0000-0000-0000D63F0000}"/>
    <cellStyle name="Input 2 2 7 3 4 2" xfId="6664" xr:uid="{00000000-0005-0000-0000-0000D73F0000}"/>
    <cellStyle name="Input 2 2 7 3 4 3" xfId="10913" xr:uid="{00000000-0005-0000-0000-0000D83F0000}"/>
    <cellStyle name="Input 2 2 7 3 4 4" xfId="15162" xr:uid="{00000000-0005-0000-0000-0000D93F0000}"/>
    <cellStyle name="Input 2 2 7 3 4 5" xfId="20079" xr:uid="{00000000-0005-0000-0000-0000DA3F0000}"/>
    <cellStyle name="Input 2 2 7 3 4 6" xfId="53830" xr:uid="{00000000-0005-0000-0000-0000DB3F0000}"/>
    <cellStyle name="Input 2 2 7 3 40" xfId="33675" xr:uid="{00000000-0005-0000-0000-0000DC3F0000}"/>
    <cellStyle name="Input 2 2 7 3 41" xfId="34252" xr:uid="{00000000-0005-0000-0000-0000DD3F0000}"/>
    <cellStyle name="Input 2 2 7 3 42" xfId="34468" xr:uid="{00000000-0005-0000-0000-0000DE3F0000}"/>
    <cellStyle name="Input 2 2 7 3 43" xfId="34814" xr:uid="{00000000-0005-0000-0000-0000DF3F0000}"/>
    <cellStyle name="Input 2 2 7 3 44" xfId="35160" xr:uid="{00000000-0005-0000-0000-0000E03F0000}"/>
    <cellStyle name="Input 2 2 7 3 45" xfId="35507" xr:uid="{00000000-0005-0000-0000-0000E13F0000}"/>
    <cellStyle name="Input 2 2 7 3 46" xfId="35854" xr:uid="{00000000-0005-0000-0000-0000E23F0000}"/>
    <cellStyle name="Input 2 2 7 3 47" xfId="36200" xr:uid="{00000000-0005-0000-0000-0000E33F0000}"/>
    <cellStyle name="Input 2 2 7 3 48" xfId="36546" xr:uid="{00000000-0005-0000-0000-0000E43F0000}"/>
    <cellStyle name="Input 2 2 7 3 49" xfId="36892" xr:uid="{00000000-0005-0000-0000-0000E53F0000}"/>
    <cellStyle name="Input 2 2 7 3 5" xfId="2561" xr:uid="{00000000-0005-0000-0000-0000E63F0000}"/>
    <cellStyle name="Input 2 2 7 3 5 2" xfId="6813" xr:uid="{00000000-0005-0000-0000-0000E73F0000}"/>
    <cellStyle name="Input 2 2 7 3 5 3" xfId="11062" xr:uid="{00000000-0005-0000-0000-0000E83F0000}"/>
    <cellStyle name="Input 2 2 7 3 5 4" xfId="15311" xr:uid="{00000000-0005-0000-0000-0000E93F0000}"/>
    <cellStyle name="Input 2 2 7 3 5 5" xfId="20425" xr:uid="{00000000-0005-0000-0000-0000EA3F0000}"/>
    <cellStyle name="Input 2 2 7 3 5 6" xfId="53936" xr:uid="{00000000-0005-0000-0000-0000EB3F0000}"/>
    <cellStyle name="Input 2 2 7 3 50" xfId="37238" xr:uid="{00000000-0005-0000-0000-0000EC3F0000}"/>
    <cellStyle name="Input 2 2 7 3 51" xfId="37584" xr:uid="{00000000-0005-0000-0000-0000ED3F0000}"/>
    <cellStyle name="Input 2 2 7 3 52" xfId="37859" xr:uid="{00000000-0005-0000-0000-0000EE3F0000}"/>
    <cellStyle name="Input 2 2 7 3 53" xfId="38206" xr:uid="{00000000-0005-0000-0000-0000EF3F0000}"/>
    <cellStyle name="Input 2 2 7 3 54" xfId="38552" xr:uid="{00000000-0005-0000-0000-0000F03F0000}"/>
    <cellStyle name="Input 2 2 7 3 55" xfId="38898" xr:uid="{00000000-0005-0000-0000-0000F13F0000}"/>
    <cellStyle name="Input 2 2 7 3 56" xfId="39244" xr:uid="{00000000-0005-0000-0000-0000F23F0000}"/>
    <cellStyle name="Input 2 2 7 3 57" xfId="39711" xr:uid="{00000000-0005-0000-0000-0000F33F0000}"/>
    <cellStyle name="Input 2 2 7 3 58" xfId="39894" xr:uid="{00000000-0005-0000-0000-0000F43F0000}"/>
    <cellStyle name="Input 2 2 7 3 59" xfId="40072" xr:uid="{00000000-0005-0000-0000-0000F53F0000}"/>
    <cellStyle name="Input 2 2 7 3 6" xfId="2711" xr:uid="{00000000-0005-0000-0000-0000F63F0000}"/>
    <cellStyle name="Input 2 2 7 3 6 2" xfId="6963" xr:uid="{00000000-0005-0000-0000-0000F73F0000}"/>
    <cellStyle name="Input 2 2 7 3 6 3" xfId="11212" xr:uid="{00000000-0005-0000-0000-0000F83F0000}"/>
    <cellStyle name="Input 2 2 7 3 6 4" xfId="15461" xr:uid="{00000000-0005-0000-0000-0000F93F0000}"/>
    <cellStyle name="Input 2 2 7 3 6 5" xfId="20928" xr:uid="{00000000-0005-0000-0000-0000FA3F0000}"/>
    <cellStyle name="Input 2 2 7 3 6 6" xfId="54086" xr:uid="{00000000-0005-0000-0000-0000FB3F0000}"/>
    <cellStyle name="Input 2 2 7 3 60" xfId="40413" xr:uid="{00000000-0005-0000-0000-0000FC3F0000}"/>
    <cellStyle name="Input 2 2 7 3 61" xfId="40837" xr:uid="{00000000-0005-0000-0000-0000FD3F0000}"/>
    <cellStyle name="Input 2 2 7 3 62" xfId="41362" xr:uid="{00000000-0005-0000-0000-0000FE3F0000}"/>
    <cellStyle name="Input 2 2 7 3 63" xfId="41482" xr:uid="{00000000-0005-0000-0000-0000FF3F0000}"/>
    <cellStyle name="Input 2 2 7 3 64" xfId="41980" xr:uid="{00000000-0005-0000-0000-000000400000}"/>
    <cellStyle name="Input 2 2 7 3 65" xfId="42326" xr:uid="{00000000-0005-0000-0000-000001400000}"/>
    <cellStyle name="Input 2 2 7 3 66" xfId="41225" xr:uid="{00000000-0005-0000-0000-000002400000}"/>
    <cellStyle name="Input 2 2 7 3 67" xfId="42907" xr:uid="{00000000-0005-0000-0000-000003400000}"/>
    <cellStyle name="Input 2 2 7 3 68" xfId="43248" xr:uid="{00000000-0005-0000-0000-000004400000}"/>
    <cellStyle name="Input 2 2 7 3 69" xfId="43589" xr:uid="{00000000-0005-0000-0000-000005400000}"/>
    <cellStyle name="Input 2 2 7 3 7" xfId="2866" xr:uid="{00000000-0005-0000-0000-000006400000}"/>
    <cellStyle name="Input 2 2 7 3 7 2" xfId="7118" xr:uid="{00000000-0005-0000-0000-000007400000}"/>
    <cellStyle name="Input 2 2 7 3 7 3" xfId="11367" xr:uid="{00000000-0005-0000-0000-000008400000}"/>
    <cellStyle name="Input 2 2 7 3 7 4" xfId="15616" xr:uid="{00000000-0005-0000-0000-000009400000}"/>
    <cellStyle name="Input 2 2 7 3 7 5" xfId="21118" xr:uid="{00000000-0005-0000-0000-00000A400000}"/>
    <cellStyle name="Input 2 2 7 3 7 6" xfId="54204" xr:uid="{00000000-0005-0000-0000-00000B400000}"/>
    <cellStyle name="Input 2 2 7 3 70" xfId="44120" xr:uid="{00000000-0005-0000-0000-00000C400000}"/>
    <cellStyle name="Input 2 2 7 3 71" xfId="44321" xr:uid="{00000000-0005-0000-0000-00000D400000}"/>
    <cellStyle name="Input 2 2 7 3 72" xfId="44788" xr:uid="{00000000-0005-0000-0000-00000E400000}"/>
    <cellStyle name="Input 2 2 7 3 73" xfId="45000" xr:uid="{00000000-0005-0000-0000-00000F400000}"/>
    <cellStyle name="Input 2 2 7 3 74" xfId="45586" xr:uid="{00000000-0005-0000-0000-000010400000}"/>
    <cellStyle name="Input 2 2 7 3 75" xfId="46167" xr:uid="{00000000-0005-0000-0000-000011400000}"/>
    <cellStyle name="Input 2 2 7 3 76" xfId="45781" xr:uid="{00000000-0005-0000-0000-000012400000}"/>
    <cellStyle name="Input 2 2 7 3 77" xfId="46990" xr:uid="{00000000-0005-0000-0000-000013400000}"/>
    <cellStyle name="Input 2 2 7 3 78" xfId="47335" xr:uid="{00000000-0005-0000-0000-000014400000}"/>
    <cellStyle name="Input 2 2 7 3 79" xfId="47535" xr:uid="{00000000-0005-0000-0000-000015400000}"/>
    <cellStyle name="Input 2 2 7 3 8" xfId="3016" xr:uid="{00000000-0005-0000-0000-000016400000}"/>
    <cellStyle name="Input 2 2 7 3 8 2" xfId="7268" xr:uid="{00000000-0005-0000-0000-000017400000}"/>
    <cellStyle name="Input 2 2 7 3 8 3" xfId="11517" xr:uid="{00000000-0005-0000-0000-000018400000}"/>
    <cellStyle name="Input 2 2 7 3 8 4" xfId="15766" xr:uid="{00000000-0005-0000-0000-000019400000}"/>
    <cellStyle name="Input 2 2 7 3 8 5" xfId="21591" xr:uid="{00000000-0005-0000-0000-00001A400000}"/>
    <cellStyle name="Input 2 2 7 3 8 6" xfId="54307" xr:uid="{00000000-0005-0000-0000-00001B400000}"/>
    <cellStyle name="Input 2 2 7 3 80" xfId="48096" xr:uid="{00000000-0005-0000-0000-00001C400000}"/>
    <cellStyle name="Input 2 2 7 3 81" xfId="48583" xr:uid="{00000000-0005-0000-0000-00001D400000}"/>
    <cellStyle name="Input 2 2 7 3 82" xfId="48949" xr:uid="{00000000-0005-0000-0000-00001E400000}"/>
    <cellStyle name="Input 2 2 7 3 83" xfId="48518" xr:uid="{00000000-0005-0000-0000-00001F400000}"/>
    <cellStyle name="Input 2 2 7 3 84" xfId="49803" xr:uid="{00000000-0005-0000-0000-000020400000}"/>
    <cellStyle name="Input 2 2 7 3 85" xfId="49963" xr:uid="{00000000-0005-0000-0000-000021400000}"/>
    <cellStyle name="Input 2 2 7 3 86" xfId="50113" xr:uid="{00000000-0005-0000-0000-000022400000}"/>
    <cellStyle name="Input 2 2 7 3 87" xfId="50262" xr:uid="{00000000-0005-0000-0000-000023400000}"/>
    <cellStyle name="Input 2 2 7 3 88" xfId="50412" xr:uid="{00000000-0005-0000-0000-000024400000}"/>
    <cellStyle name="Input 2 2 7 3 89" xfId="50561" xr:uid="{00000000-0005-0000-0000-000025400000}"/>
    <cellStyle name="Input 2 2 7 3 9" xfId="3166" xr:uid="{00000000-0005-0000-0000-000026400000}"/>
    <cellStyle name="Input 2 2 7 3 9 2" xfId="7418" xr:uid="{00000000-0005-0000-0000-000027400000}"/>
    <cellStyle name="Input 2 2 7 3 9 3" xfId="11667" xr:uid="{00000000-0005-0000-0000-000028400000}"/>
    <cellStyle name="Input 2 2 7 3 9 4" xfId="15916" xr:uid="{00000000-0005-0000-0000-000029400000}"/>
    <cellStyle name="Input 2 2 7 3 9 5" xfId="21742" xr:uid="{00000000-0005-0000-0000-00002A400000}"/>
    <cellStyle name="Input 2 2 7 3 9 6" xfId="54457" xr:uid="{00000000-0005-0000-0000-00002B400000}"/>
    <cellStyle name="Input 2 2 7 3 90" xfId="50710" xr:uid="{00000000-0005-0000-0000-00002C400000}"/>
    <cellStyle name="Input 2 2 7 3 91" xfId="50860" xr:uid="{00000000-0005-0000-0000-00002D400000}"/>
    <cellStyle name="Input 2 2 7 3 92" xfId="51009" xr:uid="{00000000-0005-0000-0000-00002E400000}"/>
    <cellStyle name="Input 2 2 7 3 93" xfId="51174" xr:uid="{00000000-0005-0000-0000-00002F400000}"/>
    <cellStyle name="Input 2 2 7 3 94" xfId="51330" xr:uid="{00000000-0005-0000-0000-000030400000}"/>
    <cellStyle name="Input 2 2 7 3 95" xfId="51480" xr:uid="{00000000-0005-0000-0000-000031400000}"/>
    <cellStyle name="Input 2 2 7 3 96" xfId="51630" xr:uid="{00000000-0005-0000-0000-000032400000}"/>
    <cellStyle name="Input 2 2 7 3 97" xfId="51780" xr:uid="{00000000-0005-0000-0000-000033400000}"/>
    <cellStyle name="Input 2 2 7 3 98" xfId="51935" xr:uid="{00000000-0005-0000-0000-000034400000}"/>
    <cellStyle name="Input 2 2 7 3 99" xfId="52090" xr:uid="{00000000-0005-0000-0000-000035400000}"/>
    <cellStyle name="Input 2 2 7 30" xfId="4833" xr:uid="{00000000-0005-0000-0000-000036400000}"/>
    <cellStyle name="Input 2 2 7 30 2" xfId="9085" xr:uid="{00000000-0005-0000-0000-000037400000}"/>
    <cellStyle name="Input 2 2 7 30 3" xfId="13334" xr:uid="{00000000-0005-0000-0000-000038400000}"/>
    <cellStyle name="Input 2 2 7 30 4" xfId="17583" xr:uid="{00000000-0005-0000-0000-000039400000}"/>
    <cellStyle name="Input 2 2 7 30 5" xfId="26552" xr:uid="{00000000-0005-0000-0000-00003A400000}"/>
    <cellStyle name="Input 2 2 7 30 6" xfId="57105" xr:uid="{00000000-0005-0000-0000-00003B400000}"/>
    <cellStyle name="Input 2 2 7 31" xfId="5025" xr:uid="{00000000-0005-0000-0000-00003C400000}"/>
    <cellStyle name="Input 2 2 7 31 2" xfId="9277" xr:uid="{00000000-0005-0000-0000-00003D400000}"/>
    <cellStyle name="Input 2 2 7 31 3" xfId="13526" xr:uid="{00000000-0005-0000-0000-00003E400000}"/>
    <cellStyle name="Input 2 2 7 31 4" xfId="17775" xr:uid="{00000000-0005-0000-0000-00003F400000}"/>
    <cellStyle name="Input 2 2 7 31 5" xfId="27219" xr:uid="{00000000-0005-0000-0000-000040400000}"/>
    <cellStyle name="Input 2 2 7 31 6" xfId="55703" xr:uid="{00000000-0005-0000-0000-000041400000}"/>
    <cellStyle name="Input 2 2 7 32" xfId="5004" xr:uid="{00000000-0005-0000-0000-000042400000}"/>
    <cellStyle name="Input 2 2 7 32 2" xfId="9256" xr:uid="{00000000-0005-0000-0000-000043400000}"/>
    <cellStyle name="Input 2 2 7 32 3" xfId="13505" xr:uid="{00000000-0005-0000-0000-000044400000}"/>
    <cellStyle name="Input 2 2 7 32 4" xfId="17754" xr:uid="{00000000-0005-0000-0000-000045400000}"/>
    <cellStyle name="Input 2 2 7 32 5" xfId="27562" xr:uid="{00000000-0005-0000-0000-000046400000}"/>
    <cellStyle name="Input 2 2 7 32 6" xfId="57222" xr:uid="{00000000-0005-0000-0000-000047400000}"/>
    <cellStyle name="Input 2 2 7 33" xfId="5398" xr:uid="{00000000-0005-0000-0000-000048400000}"/>
    <cellStyle name="Input 2 2 7 33 2" xfId="9650" xr:uid="{00000000-0005-0000-0000-000049400000}"/>
    <cellStyle name="Input 2 2 7 33 3" xfId="13899" xr:uid="{00000000-0005-0000-0000-00004A400000}"/>
    <cellStyle name="Input 2 2 7 33 4" xfId="18148" xr:uid="{00000000-0005-0000-0000-00004B400000}"/>
    <cellStyle name="Input 2 2 7 33 5" xfId="27903" xr:uid="{00000000-0005-0000-0000-00004C400000}"/>
    <cellStyle name="Input 2 2 7 33 6" xfId="57371" xr:uid="{00000000-0005-0000-0000-00004D400000}"/>
    <cellStyle name="Input 2 2 7 34" xfId="5553" xr:uid="{00000000-0005-0000-0000-00004E400000}"/>
    <cellStyle name="Input 2 2 7 34 2" xfId="9805" xr:uid="{00000000-0005-0000-0000-00004F400000}"/>
    <cellStyle name="Input 2 2 7 34 3" xfId="14054" xr:uid="{00000000-0005-0000-0000-000050400000}"/>
    <cellStyle name="Input 2 2 7 34 4" xfId="18303" xr:uid="{00000000-0005-0000-0000-000051400000}"/>
    <cellStyle name="Input 2 2 7 34 5" xfId="28244" xr:uid="{00000000-0005-0000-0000-000052400000}"/>
    <cellStyle name="Input 2 2 7 34 6" xfId="57521" xr:uid="{00000000-0005-0000-0000-000053400000}"/>
    <cellStyle name="Input 2 2 7 35" xfId="1453" xr:uid="{00000000-0005-0000-0000-000054400000}"/>
    <cellStyle name="Input 2 2 7 35 2" xfId="28585" xr:uid="{00000000-0005-0000-0000-000055400000}"/>
    <cellStyle name="Input 2 2 7 36" xfId="5705" xr:uid="{00000000-0005-0000-0000-000056400000}"/>
    <cellStyle name="Input 2 2 7 36 2" xfId="28926" xr:uid="{00000000-0005-0000-0000-000057400000}"/>
    <cellStyle name="Input 2 2 7 37" xfId="9954" xr:uid="{00000000-0005-0000-0000-000058400000}"/>
    <cellStyle name="Input 2 2 7 37 2" xfId="29452" xr:uid="{00000000-0005-0000-0000-000059400000}"/>
    <cellStyle name="Input 2 2 7 38" xfId="14204" xr:uid="{00000000-0005-0000-0000-00005A400000}"/>
    <cellStyle name="Input 2 2 7 38 2" xfId="31205" xr:uid="{00000000-0005-0000-0000-00005B400000}"/>
    <cellStyle name="Input 2 2 7 39" xfId="18460" xr:uid="{00000000-0005-0000-0000-00005C400000}"/>
    <cellStyle name="Input 2 2 7 39 2" xfId="31424" xr:uid="{00000000-0005-0000-0000-00005D400000}"/>
    <cellStyle name="Input 2 2 7 4" xfId="1702" xr:uid="{00000000-0005-0000-0000-00005E400000}"/>
    <cellStyle name="Input 2 2 7 4 10" xfId="22306" xr:uid="{00000000-0005-0000-0000-00005F400000}"/>
    <cellStyle name="Input 2 2 7 4 11" xfId="22652" xr:uid="{00000000-0005-0000-0000-000060400000}"/>
    <cellStyle name="Input 2 2 7 4 12" xfId="22998" xr:uid="{00000000-0005-0000-0000-000061400000}"/>
    <cellStyle name="Input 2 2 7 4 13" xfId="23345" xr:uid="{00000000-0005-0000-0000-000062400000}"/>
    <cellStyle name="Input 2 2 7 4 14" xfId="23620" xr:uid="{00000000-0005-0000-0000-000063400000}"/>
    <cellStyle name="Input 2 2 7 4 15" xfId="23966" xr:uid="{00000000-0005-0000-0000-000064400000}"/>
    <cellStyle name="Input 2 2 7 4 16" xfId="24316" xr:uid="{00000000-0005-0000-0000-000065400000}"/>
    <cellStyle name="Input 2 2 7 4 17" xfId="24662" xr:uid="{00000000-0005-0000-0000-000066400000}"/>
    <cellStyle name="Input 2 2 7 4 18" xfId="24937" xr:uid="{00000000-0005-0000-0000-000067400000}"/>
    <cellStyle name="Input 2 2 7 4 19" xfId="21699" xr:uid="{00000000-0005-0000-0000-000068400000}"/>
    <cellStyle name="Input 2 2 7 4 2" xfId="5954" xr:uid="{00000000-0005-0000-0000-000069400000}"/>
    <cellStyle name="Input 2 2 7 4 2 2" xfId="19343" xr:uid="{00000000-0005-0000-0000-00006A400000}"/>
    <cellStyle name="Input 2 2 7 4 20" xfId="25623" xr:uid="{00000000-0005-0000-0000-00006B400000}"/>
    <cellStyle name="Input 2 2 7 4 21" xfId="25969" xr:uid="{00000000-0005-0000-0000-00006C400000}"/>
    <cellStyle name="Input 2 2 7 4 22" xfId="26315" xr:uid="{00000000-0005-0000-0000-00006D400000}"/>
    <cellStyle name="Input 2 2 7 4 23" xfId="26660" xr:uid="{00000000-0005-0000-0000-00006E400000}"/>
    <cellStyle name="Input 2 2 7 4 24" xfId="26860" xr:uid="{00000000-0005-0000-0000-00006F400000}"/>
    <cellStyle name="Input 2 2 7 4 25" xfId="26517" xr:uid="{00000000-0005-0000-0000-000070400000}"/>
    <cellStyle name="Input 2 2 7 4 26" xfId="27368" xr:uid="{00000000-0005-0000-0000-000071400000}"/>
    <cellStyle name="Input 2 2 7 4 27" xfId="27711" xr:uid="{00000000-0005-0000-0000-000072400000}"/>
    <cellStyle name="Input 2 2 7 4 28" xfId="28052" xr:uid="{00000000-0005-0000-0000-000073400000}"/>
    <cellStyle name="Input 2 2 7 4 29" xfId="28393" xr:uid="{00000000-0005-0000-0000-000074400000}"/>
    <cellStyle name="Input 2 2 7 4 3" xfId="10203" xr:uid="{00000000-0005-0000-0000-000075400000}"/>
    <cellStyle name="Input 2 2 7 4 3 2" xfId="18925" xr:uid="{00000000-0005-0000-0000-000076400000}"/>
    <cellStyle name="Input 2 2 7 4 30" xfId="28734" xr:uid="{00000000-0005-0000-0000-000077400000}"/>
    <cellStyle name="Input 2 2 7 4 31" xfId="29075" xr:uid="{00000000-0005-0000-0000-000078400000}"/>
    <cellStyle name="Input 2 2 7 4 32" xfId="29551" xr:uid="{00000000-0005-0000-0000-000079400000}"/>
    <cellStyle name="Input 2 2 7 4 33" xfId="31268" xr:uid="{00000000-0005-0000-0000-00007A400000}"/>
    <cellStyle name="Input 2 2 7 4 34" xfId="31573" xr:uid="{00000000-0005-0000-0000-00007B400000}"/>
    <cellStyle name="Input 2 2 7 4 35" xfId="31913" xr:uid="{00000000-0005-0000-0000-00007C400000}"/>
    <cellStyle name="Input 2 2 7 4 36" xfId="32135" xr:uid="{00000000-0005-0000-0000-00007D400000}"/>
    <cellStyle name="Input 2 2 7 4 37" xfId="32476" xr:uid="{00000000-0005-0000-0000-00007E400000}"/>
    <cellStyle name="Input 2 2 7 4 38" xfId="32817" xr:uid="{00000000-0005-0000-0000-00007F400000}"/>
    <cellStyle name="Input 2 2 7 4 39" xfId="33318" xr:uid="{00000000-0005-0000-0000-000080400000}"/>
    <cellStyle name="Input 2 2 7 4 4" xfId="14453" xr:uid="{00000000-0005-0000-0000-000081400000}"/>
    <cellStyle name="Input 2 2 7 4 4 2" xfId="20131" xr:uid="{00000000-0005-0000-0000-000082400000}"/>
    <cellStyle name="Input 2 2 7 4 40" xfId="33727" xr:uid="{00000000-0005-0000-0000-000083400000}"/>
    <cellStyle name="Input 2 2 7 4 41" xfId="34024" xr:uid="{00000000-0005-0000-0000-000084400000}"/>
    <cellStyle name="Input 2 2 7 4 42" xfId="34520" xr:uid="{00000000-0005-0000-0000-000085400000}"/>
    <cellStyle name="Input 2 2 7 4 43" xfId="34866" xr:uid="{00000000-0005-0000-0000-000086400000}"/>
    <cellStyle name="Input 2 2 7 4 44" xfId="35212" xr:uid="{00000000-0005-0000-0000-000087400000}"/>
    <cellStyle name="Input 2 2 7 4 45" xfId="35559" xr:uid="{00000000-0005-0000-0000-000088400000}"/>
    <cellStyle name="Input 2 2 7 4 46" xfId="35906" xr:uid="{00000000-0005-0000-0000-000089400000}"/>
    <cellStyle name="Input 2 2 7 4 47" xfId="36252" xr:uid="{00000000-0005-0000-0000-00008A400000}"/>
    <cellStyle name="Input 2 2 7 4 48" xfId="36598" xr:uid="{00000000-0005-0000-0000-00008B400000}"/>
    <cellStyle name="Input 2 2 7 4 49" xfId="36944" xr:uid="{00000000-0005-0000-0000-00008C400000}"/>
    <cellStyle name="Input 2 2 7 4 5" xfId="18563" xr:uid="{00000000-0005-0000-0000-00008D400000}"/>
    <cellStyle name="Input 2 2 7 4 5 2" xfId="20477" xr:uid="{00000000-0005-0000-0000-00008E400000}"/>
    <cellStyle name="Input 2 2 7 4 50" xfId="37290" xr:uid="{00000000-0005-0000-0000-00008F400000}"/>
    <cellStyle name="Input 2 2 7 4 51" xfId="37636" xr:uid="{00000000-0005-0000-0000-000090400000}"/>
    <cellStyle name="Input 2 2 7 4 52" xfId="37911" xr:uid="{00000000-0005-0000-0000-000091400000}"/>
    <cellStyle name="Input 2 2 7 4 53" xfId="38258" xr:uid="{00000000-0005-0000-0000-000092400000}"/>
    <cellStyle name="Input 2 2 7 4 54" xfId="38604" xr:uid="{00000000-0005-0000-0000-000093400000}"/>
    <cellStyle name="Input 2 2 7 4 55" xfId="38950" xr:uid="{00000000-0005-0000-0000-000094400000}"/>
    <cellStyle name="Input 2 2 7 4 56" xfId="39296" xr:uid="{00000000-0005-0000-0000-000095400000}"/>
    <cellStyle name="Input 2 2 7 4 57" xfId="34325" xr:uid="{00000000-0005-0000-0000-000096400000}"/>
    <cellStyle name="Input 2 2 7 4 58" xfId="39565" xr:uid="{00000000-0005-0000-0000-000097400000}"/>
    <cellStyle name="Input 2 2 7 4 59" xfId="40124" xr:uid="{00000000-0005-0000-0000-000098400000}"/>
    <cellStyle name="Input 2 2 7 4 6" xfId="20826" xr:uid="{00000000-0005-0000-0000-000099400000}"/>
    <cellStyle name="Input 2 2 7 4 60" xfId="40465" xr:uid="{00000000-0005-0000-0000-00009A400000}"/>
    <cellStyle name="Input 2 2 7 4 61" xfId="41018" xr:uid="{00000000-0005-0000-0000-00009B400000}"/>
    <cellStyle name="Input 2 2 7 4 62" xfId="41264" xr:uid="{00000000-0005-0000-0000-00009C400000}"/>
    <cellStyle name="Input 2 2 7 4 63" xfId="41189" xr:uid="{00000000-0005-0000-0000-00009D400000}"/>
    <cellStyle name="Input 2 2 7 4 64" xfId="42032" xr:uid="{00000000-0005-0000-0000-00009E400000}"/>
    <cellStyle name="Input 2 2 7 4 65" xfId="42378" xr:uid="{00000000-0005-0000-0000-00009F400000}"/>
    <cellStyle name="Input 2 2 7 4 66" xfId="42617" xr:uid="{00000000-0005-0000-0000-0000A0400000}"/>
    <cellStyle name="Input 2 2 7 4 67" xfId="42959" xr:uid="{00000000-0005-0000-0000-0000A1400000}"/>
    <cellStyle name="Input 2 2 7 4 68" xfId="43300" xr:uid="{00000000-0005-0000-0000-0000A2400000}"/>
    <cellStyle name="Input 2 2 7 4 69" xfId="43641" xr:uid="{00000000-0005-0000-0000-0000A3400000}"/>
    <cellStyle name="Input 2 2 7 4 7" xfId="21170" xr:uid="{00000000-0005-0000-0000-0000A4400000}"/>
    <cellStyle name="Input 2 2 7 4 70" xfId="44172" xr:uid="{00000000-0005-0000-0000-0000A5400000}"/>
    <cellStyle name="Input 2 2 7 4 71" xfId="43921" xr:uid="{00000000-0005-0000-0000-0000A6400000}"/>
    <cellStyle name="Input 2 2 7 4 72" xfId="44840" xr:uid="{00000000-0005-0000-0000-0000A7400000}"/>
    <cellStyle name="Input 2 2 7 4 73" xfId="45116" xr:uid="{00000000-0005-0000-0000-0000A8400000}"/>
    <cellStyle name="Input 2 2 7 4 74" xfId="45633" xr:uid="{00000000-0005-0000-0000-0000A9400000}"/>
    <cellStyle name="Input 2 2 7 4 75" xfId="46219" xr:uid="{00000000-0005-0000-0000-0000AA400000}"/>
    <cellStyle name="Input 2 2 7 4 76" xfId="46697" xr:uid="{00000000-0005-0000-0000-0000AB400000}"/>
    <cellStyle name="Input 2 2 7 4 77" xfId="47042" xr:uid="{00000000-0005-0000-0000-0000AC400000}"/>
    <cellStyle name="Input 2 2 7 4 78" xfId="47387" xr:uid="{00000000-0005-0000-0000-0000AD400000}"/>
    <cellStyle name="Input 2 2 7 4 79" xfId="47811" xr:uid="{00000000-0005-0000-0000-0000AE400000}"/>
    <cellStyle name="Input 2 2 7 4 8" xfId="19528" xr:uid="{00000000-0005-0000-0000-0000AF400000}"/>
    <cellStyle name="Input 2 2 7 4 80" xfId="48148" xr:uid="{00000000-0005-0000-0000-0000B0400000}"/>
    <cellStyle name="Input 2 2 7 4 81" xfId="48345" xr:uid="{00000000-0005-0000-0000-0000B1400000}"/>
    <cellStyle name="Input 2 2 7 4 82" xfId="49001" xr:uid="{00000000-0005-0000-0000-0000B2400000}"/>
    <cellStyle name="Input 2 2 7 4 83" xfId="49180" xr:uid="{00000000-0005-0000-0000-0000B3400000}"/>
    <cellStyle name="Input 2 2 7 4 84" xfId="49340" xr:uid="{00000000-0005-0000-0000-0000B4400000}"/>
    <cellStyle name="Input 2 2 7 4 85" xfId="53302" xr:uid="{00000000-0005-0000-0000-0000B5400000}"/>
    <cellStyle name="Input 2 2 7 4 9" xfId="21461" xr:uid="{00000000-0005-0000-0000-0000B6400000}"/>
    <cellStyle name="Input 2 2 7 40" xfId="31764" xr:uid="{00000000-0005-0000-0000-0000B7400000}"/>
    <cellStyle name="Input 2 2 7 41" xfId="31236" xr:uid="{00000000-0005-0000-0000-0000B8400000}"/>
    <cellStyle name="Input 2 2 7 42" xfId="32327" xr:uid="{00000000-0005-0000-0000-0000B9400000}"/>
    <cellStyle name="Input 2 2 7 43" xfId="32668" xr:uid="{00000000-0005-0000-0000-0000BA400000}"/>
    <cellStyle name="Input 2 2 7 44" xfId="33421" xr:uid="{00000000-0005-0000-0000-0000BB400000}"/>
    <cellStyle name="Input 2 2 7 45" xfId="33578" xr:uid="{00000000-0005-0000-0000-0000BC400000}"/>
    <cellStyle name="Input 2 2 7 46" xfId="33055" xr:uid="{00000000-0005-0000-0000-0000BD400000}"/>
    <cellStyle name="Input 2 2 7 47" xfId="34371" xr:uid="{00000000-0005-0000-0000-0000BE400000}"/>
    <cellStyle name="Input 2 2 7 48" xfId="34717" xr:uid="{00000000-0005-0000-0000-0000BF400000}"/>
    <cellStyle name="Input 2 2 7 49" xfId="35063" xr:uid="{00000000-0005-0000-0000-0000C0400000}"/>
    <cellStyle name="Input 2 2 7 5" xfId="1749" xr:uid="{00000000-0005-0000-0000-0000C1400000}"/>
    <cellStyle name="Input 2 2 7 5 10" xfId="22359" xr:uid="{00000000-0005-0000-0000-0000C2400000}"/>
    <cellStyle name="Input 2 2 7 5 11" xfId="22705" xr:uid="{00000000-0005-0000-0000-0000C3400000}"/>
    <cellStyle name="Input 2 2 7 5 12" xfId="23051" xr:uid="{00000000-0005-0000-0000-0000C4400000}"/>
    <cellStyle name="Input 2 2 7 5 13" xfId="23398" xr:uid="{00000000-0005-0000-0000-0000C5400000}"/>
    <cellStyle name="Input 2 2 7 5 14" xfId="23673" xr:uid="{00000000-0005-0000-0000-0000C6400000}"/>
    <cellStyle name="Input 2 2 7 5 15" xfId="24019" xr:uid="{00000000-0005-0000-0000-0000C7400000}"/>
    <cellStyle name="Input 2 2 7 5 16" xfId="24369" xr:uid="{00000000-0005-0000-0000-0000C8400000}"/>
    <cellStyle name="Input 2 2 7 5 17" xfId="24715" xr:uid="{00000000-0005-0000-0000-0000C9400000}"/>
    <cellStyle name="Input 2 2 7 5 18" xfId="24990" xr:uid="{00000000-0005-0000-0000-0000CA400000}"/>
    <cellStyle name="Input 2 2 7 5 19" xfId="25255" xr:uid="{00000000-0005-0000-0000-0000CB400000}"/>
    <cellStyle name="Input 2 2 7 5 2" xfId="6001" xr:uid="{00000000-0005-0000-0000-0000CC400000}"/>
    <cellStyle name="Input 2 2 7 5 2 2" xfId="19396" xr:uid="{00000000-0005-0000-0000-0000CD400000}"/>
    <cellStyle name="Input 2 2 7 5 20" xfId="25676" xr:uid="{00000000-0005-0000-0000-0000CE400000}"/>
    <cellStyle name="Input 2 2 7 5 21" xfId="26022" xr:uid="{00000000-0005-0000-0000-0000CF400000}"/>
    <cellStyle name="Input 2 2 7 5 22" xfId="26368" xr:uid="{00000000-0005-0000-0000-0000D0400000}"/>
    <cellStyle name="Input 2 2 7 5 23" xfId="26712" xr:uid="{00000000-0005-0000-0000-0000D1400000}"/>
    <cellStyle name="Input 2 2 7 5 24" xfId="26913" xr:uid="{00000000-0005-0000-0000-0000D2400000}"/>
    <cellStyle name="Input 2 2 7 5 25" xfId="27093" xr:uid="{00000000-0005-0000-0000-0000D3400000}"/>
    <cellStyle name="Input 2 2 7 5 26" xfId="27421" xr:uid="{00000000-0005-0000-0000-0000D4400000}"/>
    <cellStyle name="Input 2 2 7 5 27" xfId="27764" xr:uid="{00000000-0005-0000-0000-0000D5400000}"/>
    <cellStyle name="Input 2 2 7 5 28" xfId="28105" xr:uid="{00000000-0005-0000-0000-0000D6400000}"/>
    <cellStyle name="Input 2 2 7 5 29" xfId="28446" xr:uid="{00000000-0005-0000-0000-0000D7400000}"/>
    <cellStyle name="Input 2 2 7 5 3" xfId="10250" xr:uid="{00000000-0005-0000-0000-0000D8400000}"/>
    <cellStyle name="Input 2 2 7 5 3 2" xfId="19838" xr:uid="{00000000-0005-0000-0000-0000D9400000}"/>
    <cellStyle name="Input 2 2 7 5 30" xfId="28787" xr:uid="{00000000-0005-0000-0000-0000DA400000}"/>
    <cellStyle name="Input 2 2 7 5 31" xfId="29128" xr:uid="{00000000-0005-0000-0000-0000DB400000}"/>
    <cellStyle name="Input 2 2 7 5 32" xfId="29417" xr:uid="{00000000-0005-0000-0000-0000DC400000}"/>
    <cellStyle name="Input 2 2 7 5 33" xfId="31186" xr:uid="{00000000-0005-0000-0000-0000DD400000}"/>
    <cellStyle name="Input 2 2 7 5 34" xfId="31626" xr:uid="{00000000-0005-0000-0000-0000DE400000}"/>
    <cellStyle name="Input 2 2 7 5 35" xfId="31966" xr:uid="{00000000-0005-0000-0000-0000DF400000}"/>
    <cellStyle name="Input 2 2 7 5 36" xfId="32188" xr:uid="{00000000-0005-0000-0000-0000E0400000}"/>
    <cellStyle name="Input 2 2 7 5 37" xfId="32529" xr:uid="{00000000-0005-0000-0000-0000E1400000}"/>
    <cellStyle name="Input 2 2 7 5 38" xfId="32870" xr:uid="{00000000-0005-0000-0000-0000E2400000}"/>
    <cellStyle name="Input 2 2 7 5 39" xfId="33437" xr:uid="{00000000-0005-0000-0000-0000E3400000}"/>
    <cellStyle name="Input 2 2 7 5 4" xfId="14500" xr:uid="{00000000-0005-0000-0000-0000E4400000}"/>
    <cellStyle name="Input 2 2 7 5 4 2" xfId="20184" xr:uid="{00000000-0005-0000-0000-0000E5400000}"/>
    <cellStyle name="Input 2 2 7 5 40" xfId="33780" xr:uid="{00000000-0005-0000-0000-0000E6400000}"/>
    <cellStyle name="Input 2 2 7 5 41" xfId="34058" xr:uid="{00000000-0005-0000-0000-0000E7400000}"/>
    <cellStyle name="Input 2 2 7 5 42" xfId="34573" xr:uid="{00000000-0005-0000-0000-0000E8400000}"/>
    <cellStyle name="Input 2 2 7 5 43" xfId="34919" xr:uid="{00000000-0005-0000-0000-0000E9400000}"/>
    <cellStyle name="Input 2 2 7 5 44" xfId="35265" xr:uid="{00000000-0005-0000-0000-0000EA400000}"/>
    <cellStyle name="Input 2 2 7 5 45" xfId="35612" xr:uid="{00000000-0005-0000-0000-0000EB400000}"/>
    <cellStyle name="Input 2 2 7 5 46" xfId="35959" xr:uid="{00000000-0005-0000-0000-0000EC400000}"/>
    <cellStyle name="Input 2 2 7 5 47" xfId="36305" xr:uid="{00000000-0005-0000-0000-0000ED400000}"/>
    <cellStyle name="Input 2 2 7 5 48" xfId="36651" xr:uid="{00000000-0005-0000-0000-0000EE400000}"/>
    <cellStyle name="Input 2 2 7 5 49" xfId="36997" xr:uid="{00000000-0005-0000-0000-0000EF400000}"/>
    <cellStyle name="Input 2 2 7 5 5" xfId="20530" xr:uid="{00000000-0005-0000-0000-0000F0400000}"/>
    <cellStyle name="Input 2 2 7 5 50" xfId="37343" xr:uid="{00000000-0005-0000-0000-0000F1400000}"/>
    <cellStyle name="Input 2 2 7 5 51" xfId="37689" xr:uid="{00000000-0005-0000-0000-0000F2400000}"/>
    <cellStyle name="Input 2 2 7 5 52" xfId="37964" xr:uid="{00000000-0005-0000-0000-0000F3400000}"/>
    <cellStyle name="Input 2 2 7 5 53" xfId="38311" xr:uid="{00000000-0005-0000-0000-0000F4400000}"/>
    <cellStyle name="Input 2 2 7 5 54" xfId="38657" xr:uid="{00000000-0005-0000-0000-0000F5400000}"/>
    <cellStyle name="Input 2 2 7 5 55" xfId="39003" xr:uid="{00000000-0005-0000-0000-0000F6400000}"/>
    <cellStyle name="Input 2 2 7 5 56" xfId="39349" xr:uid="{00000000-0005-0000-0000-0000F7400000}"/>
    <cellStyle name="Input 2 2 7 5 57" xfId="39618" xr:uid="{00000000-0005-0000-0000-0000F8400000}"/>
    <cellStyle name="Input 2 2 7 5 58" xfId="39855" xr:uid="{00000000-0005-0000-0000-0000F9400000}"/>
    <cellStyle name="Input 2 2 7 5 59" xfId="40177" xr:uid="{00000000-0005-0000-0000-0000FA400000}"/>
    <cellStyle name="Input 2 2 7 5 6" xfId="20823" xr:uid="{00000000-0005-0000-0000-0000FB400000}"/>
    <cellStyle name="Input 2 2 7 5 60" xfId="40518" xr:uid="{00000000-0005-0000-0000-0000FC400000}"/>
    <cellStyle name="Input 2 2 7 5 61" xfId="40872" xr:uid="{00000000-0005-0000-0000-0000FD400000}"/>
    <cellStyle name="Input 2 2 7 5 62" xfId="41261" xr:uid="{00000000-0005-0000-0000-0000FE400000}"/>
    <cellStyle name="Input 2 2 7 5 63" xfId="41739" xr:uid="{00000000-0005-0000-0000-0000FF400000}"/>
    <cellStyle name="Input 2 2 7 5 64" xfId="42085" xr:uid="{00000000-0005-0000-0000-000000410000}"/>
    <cellStyle name="Input 2 2 7 5 65" xfId="42431" xr:uid="{00000000-0005-0000-0000-000001410000}"/>
    <cellStyle name="Input 2 2 7 5 66" xfId="41521" xr:uid="{00000000-0005-0000-0000-000002410000}"/>
    <cellStyle name="Input 2 2 7 5 67" xfId="43012" xr:uid="{00000000-0005-0000-0000-000003410000}"/>
    <cellStyle name="Input 2 2 7 5 68" xfId="43353" xr:uid="{00000000-0005-0000-0000-000004410000}"/>
    <cellStyle name="Input 2 2 7 5 69" xfId="43694" xr:uid="{00000000-0005-0000-0000-000005410000}"/>
    <cellStyle name="Input 2 2 7 5 7" xfId="21223" xr:uid="{00000000-0005-0000-0000-000006410000}"/>
    <cellStyle name="Input 2 2 7 5 70" xfId="44225" xr:uid="{00000000-0005-0000-0000-000007410000}"/>
    <cellStyle name="Input 2 2 7 5 71" xfId="44550" xr:uid="{00000000-0005-0000-0000-000008410000}"/>
    <cellStyle name="Input 2 2 7 5 72" xfId="44893" xr:uid="{00000000-0005-0000-0000-000009410000}"/>
    <cellStyle name="Input 2 2 7 5 73" xfId="45314" xr:uid="{00000000-0005-0000-0000-00000A410000}"/>
    <cellStyle name="Input 2 2 7 5 74" xfId="45928" xr:uid="{00000000-0005-0000-0000-00000B410000}"/>
    <cellStyle name="Input 2 2 7 5 75" xfId="46272" xr:uid="{00000000-0005-0000-0000-00000C410000}"/>
    <cellStyle name="Input 2 2 7 5 76" xfId="46750" xr:uid="{00000000-0005-0000-0000-00000D410000}"/>
    <cellStyle name="Input 2 2 7 5 77" xfId="47095" xr:uid="{00000000-0005-0000-0000-00000E410000}"/>
    <cellStyle name="Input 2 2 7 5 78" xfId="47440" xr:uid="{00000000-0005-0000-0000-00000F410000}"/>
    <cellStyle name="Input 2 2 7 5 79" xfId="47864" xr:uid="{00000000-0005-0000-0000-000010410000}"/>
    <cellStyle name="Input 2 2 7 5 8" xfId="21491" xr:uid="{00000000-0005-0000-0000-000011410000}"/>
    <cellStyle name="Input 2 2 7 5 80" xfId="48201" xr:uid="{00000000-0005-0000-0000-000012410000}"/>
    <cellStyle name="Input 2 2 7 5 81" xfId="48721" xr:uid="{00000000-0005-0000-0000-000013410000}"/>
    <cellStyle name="Input 2 2 7 5 82" xfId="49054" xr:uid="{00000000-0005-0000-0000-000014410000}"/>
    <cellStyle name="Input 2 2 7 5 83" xfId="49598" xr:uid="{00000000-0005-0000-0000-000015410000}"/>
    <cellStyle name="Input 2 2 7 5 84" xfId="49767" xr:uid="{00000000-0005-0000-0000-000016410000}"/>
    <cellStyle name="Input 2 2 7 5 85" xfId="19041" xr:uid="{00000000-0005-0000-0000-000017410000}"/>
    <cellStyle name="Input 2 2 7 5 86" xfId="53457" xr:uid="{00000000-0005-0000-0000-000018410000}"/>
    <cellStyle name="Input 2 2 7 5 9" xfId="22013" xr:uid="{00000000-0005-0000-0000-000019410000}"/>
    <cellStyle name="Input 2 2 7 50" xfId="35410" xr:uid="{00000000-0005-0000-0000-00001A410000}"/>
    <cellStyle name="Input 2 2 7 51" xfId="35757" xr:uid="{00000000-0005-0000-0000-00001B410000}"/>
    <cellStyle name="Input 2 2 7 52" xfId="36103" xr:uid="{00000000-0005-0000-0000-00001C410000}"/>
    <cellStyle name="Input 2 2 7 53" xfId="36449" xr:uid="{00000000-0005-0000-0000-00001D410000}"/>
    <cellStyle name="Input 2 2 7 54" xfId="36795" xr:uid="{00000000-0005-0000-0000-00001E410000}"/>
    <cellStyle name="Input 2 2 7 55" xfId="37141" xr:uid="{00000000-0005-0000-0000-00001F410000}"/>
    <cellStyle name="Input 2 2 7 56" xfId="37487" xr:uid="{00000000-0005-0000-0000-000020410000}"/>
    <cellStyle name="Input 2 2 7 57" xfId="33259" xr:uid="{00000000-0005-0000-0000-000021410000}"/>
    <cellStyle name="Input 2 2 7 58" xfId="38109" xr:uid="{00000000-0005-0000-0000-000022410000}"/>
    <cellStyle name="Input 2 2 7 59" xfId="38455" xr:uid="{00000000-0005-0000-0000-000023410000}"/>
    <cellStyle name="Input 2 2 7 6" xfId="1797" xr:uid="{00000000-0005-0000-0000-000024410000}"/>
    <cellStyle name="Input 2 2 7 6 2" xfId="6049" xr:uid="{00000000-0005-0000-0000-000025410000}"/>
    <cellStyle name="Input 2 2 7 6 3" xfId="10298" xr:uid="{00000000-0005-0000-0000-000026410000}"/>
    <cellStyle name="Input 2 2 7 6 4" xfId="14548" xr:uid="{00000000-0005-0000-0000-000027410000}"/>
    <cellStyle name="Input 2 2 7 6 5" xfId="18984" xr:uid="{00000000-0005-0000-0000-000028410000}"/>
    <cellStyle name="Input 2 2 7 6 6" xfId="53606" xr:uid="{00000000-0005-0000-0000-000029410000}"/>
    <cellStyle name="Input 2 2 7 60" xfId="38801" xr:uid="{00000000-0005-0000-0000-00002A410000}"/>
    <cellStyle name="Input 2 2 7 61" xfId="39147" xr:uid="{00000000-0005-0000-0000-00002B410000}"/>
    <cellStyle name="Input 2 2 7 62" xfId="37735" xr:uid="{00000000-0005-0000-0000-00002C410000}"/>
    <cellStyle name="Input 2 2 7 63" xfId="39603" xr:uid="{00000000-0005-0000-0000-00002D410000}"/>
    <cellStyle name="Input 2 2 7 64" xfId="39975" xr:uid="{00000000-0005-0000-0000-00002E410000}"/>
    <cellStyle name="Input 2 2 7 65" xfId="40316" xr:uid="{00000000-0005-0000-0000-00002F410000}"/>
    <cellStyle name="Input 2 2 7 66" xfId="40911" xr:uid="{00000000-0005-0000-0000-000030410000}"/>
    <cellStyle name="Input 2 2 7 67" xfId="40631" xr:uid="{00000000-0005-0000-0000-000031410000}"/>
    <cellStyle name="Input 2 2 7 68" xfId="41643" xr:uid="{00000000-0005-0000-0000-000032410000}"/>
    <cellStyle name="Input 2 2 7 69" xfId="41883" xr:uid="{00000000-0005-0000-0000-000033410000}"/>
    <cellStyle name="Input 2 2 7 7" xfId="1844" xr:uid="{00000000-0005-0000-0000-000034410000}"/>
    <cellStyle name="Input 2 2 7 7 2" xfId="6096" xr:uid="{00000000-0005-0000-0000-000035410000}"/>
    <cellStyle name="Input 2 2 7 7 3" xfId="10345" xr:uid="{00000000-0005-0000-0000-000036410000}"/>
    <cellStyle name="Input 2 2 7 7 4" xfId="14595" xr:uid="{00000000-0005-0000-0000-000037410000}"/>
    <cellStyle name="Input 2 2 7 7 5" xfId="19194" xr:uid="{00000000-0005-0000-0000-000038410000}"/>
    <cellStyle name="Input 2 2 7 7 6" xfId="53175" xr:uid="{00000000-0005-0000-0000-000039410000}"/>
    <cellStyle name="Input 2 2 7 70" xfId="42229" xr:uid="{00000000-0005-0000-0000-00003A410000}"/>
    <cellStyle name="Input 2 2 7 71" xfId="41472" xr:uid="{00000000-0005-0000-0000-00003B410000}"/>
    <cellStyle name="Input 2 2 7 72" xfId="42810" xr:uid="{00000000-0005-0000-0000-00003C410000}"/>
    <cellStyle name="Input 2 2 7 73" xfId="43151" xr:uid="{00000000-0005-0000-0000-00003D410000}"/>
    <cellStyle name="Input 2 2 7 74" xfId="43492" xr:uid="{00000000-0005-0000-0000-00003E410000}"/>
    <cellStyle name="Input 2 2 7 75" xfId="44023" xr:uid="{00000000-0005-0000-0000-00003F410000}"/>
    <cellStyle name="Input 2 2 7 76" xfId="44466" xr:uid="{00000000-0005-0000-0000-000040410000}"/>
    <cellStyle name="Input 2 2 7 77" xfId="44691" xr:uid="{00000000-0005-0000-0000-000041410000}"/>
    <cellStyle name="Input 2 2 7 78" xfId="44999" xr:uid="{00000000-0005-0000-0000-000042410000}"/>
    <cellStyle name="Input 2 2 7 79" xfId="45746" xr:uid="{00000000-0005-0000-0000-000043410000}"/>
    <cellStyle name="Input 2 2 7 8" xfId="1891" xr:uid="{00000000-0005-0000-0000-000044410000}"/>
    <cellStyle name="Input 2 2 7 8 2" xfId="6143" xr:uid="{00000000-0005-0000-0000-000045410000}"/>
    <cellStyle name="Input 2 2 7 8 3" xfId="10392" xr:uid="{00000000-0005-0000-0000-000046410000}"/>
    <cellStyle name="Input 2 2 7 8 4" xfId="14642" xr:uid="{00000000-0005-0000-0000-000047410000}"/>
    <cellStyle name="Input 2 2 7 8 5" xfId="19585" xr:uid="{00000000-0005-0000-0000-000048410000}"/>
    <cellStyle name="Input 2 2 7 8 6" xfId="53984" xr:uid="{00000000-0005-0000-0000-000049410000}"/>
    <cellStyle name="Input 2 2 7 80" xfId="46070" xr:uid="{00000000-0005-0000-0000-00004A410000}"/>
    <cellStyle name="Input 2 2 7 81" xfId="46382" xr:uid="{00000000-0005-0000-0000-00004B410000}"/>
    <cellStyle name="Input 2 2 7 82" xfId="46893" xr:uid="{00000000-0005-0000-0000-00004C410000}"/>
    <cellStyle name="Input 2 2 7 83" xfId="47238" xr:uid="{00000000-0005-0000-0000-00004D410000}"/>
    <cellStyle name="Input 2 2 7 84" xfId="47546" xr:uid="{00000000-0005-0000-0000-00004E410000}"/>
    <cellStyle name="Input 2 2 7 85" xfId="47999" xr:uid="{00000000-0005-0000-0000-00004F410000}"/>
    <cellStyle name="Input 2 2 7 86" xfId="48430" xr:uid="{00000000-0005-0000-0000-000050410000}"/>
    <cellStyle name="Input 2 2 7 87" xfId="48852" xr:uid="{00000000-0005-0000-0000-000051410000}"/>
    <cellStyle name="Input 2 2 7 88" xfId="49498" xr:uid="{00000000-0005-0000-0000-000052410000}"/>
    <cellStyle name="Input 2 2 7 89" xfId="49149" xr:uid="{00000000-0005-0000-0000-000053410000}"/>
    <cellStyle name="Input 2 2 7 9" xfId="1550" xr:uid="{00000000-0005-0000-0000-000054410000}"/>
    <cellStyle name="Input 2 2 7 9 2" xfId="5802" xr:uid="{00000000-0005-0000-0000-000055410000}"/>
    <cellStyle name="Input 2 2 7 9 3" xfId="10051" xr:uid="{00000000-0005-0000-0000-000056410000}"/>
    <cellStyle name="Input 2 2 7 9 4" xfId="14301" xr:uid="{00000000-0005-0000-0000-000057410000}"/>
    <cellStyle name="Input 2 2 7 9 5" xfId="19982" xr:uid="{00000000-0005-0000-0000-000058410000}"/>
    <cellStyle name="Input 2 2 7 9 6" xfId="54133" xr:uid="{00000000-0005-0000-0000-000059410000}"/>
    <cellStyle name="Input 2 2 7 90" xfId="49861" xr:uid="{00000000-0005-0000-0000-00005A410000}"/>
    <cellStyle name="Input 2 2 7 91" xfId="50011" xr:uid="{00000000-0005-0000-0000-00005B410000}"/>
    <cellStyle name="Input 2 2 7 92" xfId="50160" xr:uid="{00000000-0005-0000-0000-00005C410000}"/>
    <cellStyle name="Input 2 2 7 93" xfId="50310" xr:uid="{00000000-0005-0000-0000-00005D410000}"/>
    <cellStyle name="Input 2 2 7 94" xfId="50459" xr:uid="{00000000-0005-0000-0000-00005E410000}"/>
    <cellStyle name="Input 2 2 7 95" xfId="50608" xr:uid="{00000000-0005-0000-0000-00005F410000}"/>
    <cellStyle name="Input 2 2 7 96" xfId="50758" xr:uid="{00000000-0005-0000-0000-000060410000}"/>
    <cellStyle name="Input 2 2 7 97" xfId="50907" xr:uid="{00000000-0005-0000-0000-000061410000}"/>
    <cellStyle name="Input 2 2 7 98" xfId="51072" xr:uid="{00000000-0005-0000-0000-000062410000}"/>
    <cellStyle name="Input 2 2 7 99" xfId="51228" xr:uid="{00000000-0005-0000-0000-000063410000}"/>
    <cellStyle name="Input 2 2 70" xfId="30668" xr:uid="{00000000-0005-0000-0000-000064410000}"/>
    <cellStyle name="Input 2 2 71" xfId="30675" xr:uid="{00000000-0005-0000-0000-000065410000}"/>
    <cellStyle name="Input 2 2 72" xfId="30628" xr:uid="{00000000-0005-0000-0000-000066410000}"/>
    <cellStyle name="Input 2 2 73" xfId="30692" xr:uid="{00000000-0005-0000-0000-000067410000}"/>
    <cellStyle name="Input 2 2 74" xfId="30581" xr:uid="{00000000-0005-0000-0000-000068410000}"/>
    <cellStyle name="Input 2 2 75" xfId="30704" xr:uid="{00000000-0005-0000-0000-000069410000}"/>
    <cellStyle name="Input 2 2 76" xfId="30710" xr:uid="{00000000-0005-0000-0000-00006A410000}"/>
    <cellStyle name="Input 2 2 77" xfId="30717" xr:uid="{00000000-0005-0000-0000-00006B410000}"/>
    <cellStyle name="Input 2 2 78" xfId="30722" xr:uid="{00000000-0005-0000-0000-00006C410000}"/>
    <cellStyle name="Input 2 2 79" xfId="30615" xr:uid="{00000000-0005-0000-0000-00006D410000}"/>
    <cellStyle name="Input 2 2 8" xfId="559" xr:uid="{00000000-0005-0000-0000-00006E410000}"/>
    <cellStyle name="Input 2 2 8 10" xfId="1934" xr:uid="{00000000-0005-0000-0000-00006F410000}"/>
    <cellStyle name="Input 2 2 8 10 2" xfId="6186" xr:uid="{00000000-0005-0000-0000-000070410000}"/>
    <cellStyle name="Input 2 2 8 10 3" xfId="10435" xr:uid="{00000000-0005-0000-0000-000071410000}"/>
    <cellStyle name="Input 2 2 8 10 4" xfId="14685" xr:uid="{00000000-0005-0000-0000-000072410000}"/>
    <cellStyle name="Input 2 2 8 10 5" xfId="20323" xr:uid="{00000000-0005-0000-0000-000073410000}"/>
    <cellStyle name="Input 2 2 8 10 6" xfId="54188" xr:uid="{00000000-0005-0000-0000-000074410000}"/>
    <cellStyle name="Input 2 2 8 100" xfId="51373" xr:uid="{00000000-0005-0000-0000-000075410000}"/>
    <cellStyle name="Input 2 2 8 101" xfId="51523" xr:uid="{00000000-0005-0000-0000-000076410000}"/>
    <cellStyle name="Input 2 2 8 102" xfId="51673" xr:uid="{00000000-0005-0000-0000-000077410000}"/>
    <cellStyle name="Input 2 2 8 103" xfId="51828" xr:uid="{00000000-0005-0000-0000-000078410000}"/>
    <cellStyle name="Input 2 2 8 104" xfId="51983" xr:uid="{00000000-0005-0000-0000-000079410000}"/>
    <cellStyle name="Input 2 2 8 105" xfId="52133" xr:uid="{00000000-0005-0000-0000-00007A410000}"/>
    <cellStyle name="Input 2 2 8 106" xfId="52283" xr:uid="{00000000-0005-0000-0000-00007B410000}"/>
    <cellStyle name="Input 2 2 8 107" xfId="52331" xr:uid="{00000000-0005-0000-0000-00007C410000}"/>
    <cellStyle name="Input 2 2 8 108" xfId="52386" xr:uid="{00000000-0005-0000-0000-00007D410000}"/>
    <cellStyle name="Input 2 2 8 109" xfId="52536" xr:uid="{00000000-0005-0000-0000-00007E410000}"/>
    <cellStyle name="Input 2 2 8 11" xfId="1502" xr:uid="{00000000-0005-0000-0000-00007F410000}"/>
    <cellStyle name="Input 2 2 8 11 2" xfId="5754" xr:uid="{00000000-0005-0000-0000-000080410000}"/>
    <cellStyle name="Input 2 2 8 11 3" xfId="10003" xr:uid="{00000000-0005-0000-0000-000081410000}"/>
    <cellStyle name="Input 2 2 8 11 4" xfId="14253" xr:uid="{00000000-0005-0000-0000-000082410000}"/>
    <cellStyle name="Input 2 2 8 11 5" xfId="20785" xr:uid="{00000000-0005-0000-0000-000083410000}"/>
    <cellStyle name="Input 2 2 8 11 6" xfId="54350" xr:uid="{00000000-0005-0000-0000-000084410000}"/>
    <cellStyle name="Input 2 2 8 110" xfId="52685" xr:uid="{00000000-0005-0000-0000-000085410000}"/>
    <cellStyle name="Input 2 2 8 111" xfId="52835" xr:uid="{00000000-0005-0000-0000-000086410000}"/>
    <cellStyle name="Input 2 2 8 112" xfId="18708" xr:uid="{00000000-0005-0000-0000-000087410000}"/>
    <cellStyle name="Input 2 2 8 113" xfId="53127" xr:uid="{00000000-0005-0000-0000-000088410000}"/>
    <cellStyle name="Input 2 2 8 12" xfId="2003" xr:uid="{00000000-0005-0000-0000-000089410000}"/>
    <cellStyle name="Input 2 2 8 12 2" xfId="6255" xr:uid="{00000000-0005-0000-0000-00008A410000}"/>
    <cellStyle name="Input 2 2 8 12 3" xfId="10504" xr:uid="{00000000-0005-0000-0000-00008B410000}"/>
    <cellStyle name="Input 2 2 8 12 4" xfId="14753" xr:uid="{00000000-0005-0000-0000-00008C410000}"/>
    <cellStyle name="Input 2 2 8 12 5" xfId="21016" xr:uid="{00000000-0005-0000-0000-00008D410000}"/>
    <cellStyle name="Input 2 2 8 12 6" xfId="54500" xr:uid="{00000000-0005-0000-0000-00008E410000}"/>
    <cellStyle name="Input 2 2 8 13" xfId="2155" xr:uid="{00000000-0005-0000-0000-00008F410000}"/>
    <cellStyle name="Input 2 2 8 13 2" xfId="6407" xr:uid="{00000000-0005-0000-0000-000090410000}"/>
    <cellStyle name="Input 2 2 8 13 3" xfId="10656" xr:uid="{00000000-0005-0000-0000-000091410000}"/>
    <cellStyle name="Input 2 2 8 13 4" xfId="14905" xr:uid="{00000000-0005-0000-0000-000092410000}"/>
    <cellStyle name="Input 2 2 8 13 5" xfId="18927" xr:uid="{00000000-0005-0000-0000-000093410000}"/>
    <cellStyle name="Input 2 2 8 13 6" xfId="54649" xr:uid="{00000000-0005-0000-0000-000094410000}"/>
    <cellStyle name="Input 2 2 8 14" xfId="2305" xr:uid="{00000000-0005-0000-0000-000095410000}"/>
    <cellStyle name="Input 2 2 8 14 2" xfId="6557" xr:uid="{00000000-0005-0000-0000-000096410000}"/>
    <cellStyle name="Input 2 2 8 14 3" xfId="10806" xr:uid="{00000000-0005-0000-0000-000097410000}"/>
    <cellStyle name="Input 2 2 8 14 4" xfId="15055" xr:uid="{00000000-0005-0000-0000-000098410000}"/>
    <cellStyle name="Input 2 2 8 14 5" xfId="21936" xr:uid="{00000000-0005-0000-0000-000099410000}"/>
    <cellStyle name="Input 2 2 8 14 6" xfId="54804" xr:uid="{00000000-0005-0000-0000-00009A410000}"/>
    <cellStyle name="Input 2 2 8 15" xfId="2454" xr:uid="{00000000-0005-0000-0000-00009B410000}"/>
    <cellStyle name="Input 2 2 8 15 2" xfId="6706" xr:uid="{00000000-0005-0000-0000-00009C410000}"/>
    <cellStyle name="Input 2 2 8 15 3" xfId="10955" xr:uid="{00000000-0005-0000-0000-00009D410000}"/>
    <cellStyle name="Input 2 2 8 15 4" xfId="15204" xr:uid="{00000000-0005-0000-0000-00009E410000}"/>
    <cellStyle name="Input 2 2 8 15 5" xfId="22152" xr:uid="{00000000-0005-0000-0000-00009F410000}"/>
    <cellStyle name="Input 2 2 8 15 6" xfId="54959" xr:uid="{00000000-0005-0000-0000-0000A0410000}"/>
    <cellStyle name="Input 2 2 8 16" xfId="2604" xr:uid="{00000000-0005-0000-0000-0000A1410000}"/>
    <cellStyle name="Input 2 2 8 16 2" xfId="6856" xr:uid="{00000000-0005-0000-0000-0000A2410000}"/>
    <cellStyle name="Input 2 2 8 16 3" xfId="11105" xr:uid="{00000000-0005-0000-0000-0000A3410000}"/>
    <cellStyle name="Input 2 2 8 16 4" xfId="15354" xr:uid="{00000000-0005-0000-0000-0000A4410000}"/>
    <cellStyle name="Input 2 2 8 16 5" xfId="22498" xr:uid="{00000000-0005-0000-0000-0000A5410000}"/>
    <cellStyle name="Input 2 2 8 16 6" xfId="55110" xr:uid="{00000000-0005-0000-0000-0000A6410000}"/>
    <cellStyle name="Input 2 2 8 17" xfId="2759" xr:uid="{00000000-0005-0000-0000-0000A7410000}"/>
    <cellStyle name="Input 2 2 8 17 2" xfId="7011" xr:uid="{00000000-0005-0000-0000-0000A8410000}"/>
    <cellStyle name="Input 2 2 8 17 3" xfId="11260" xr:uid="{00000000-0005-0000-0000-0000A9410000}"/>
    <cellStyle name="Input 2 2 8 17 4" xfId="15509" xr:uid="{00000000-0005-0000-0000-0000AA410000}"/>
    <cellStyle name="Input 2 2 8 17 5" xfId="22844" xr:uid="{00000000-0005-0000-0000-0000AB410000}"/>
    <cellStyle name="Input 2 2 8 17 6" xfId="55259" xr:uid="{00000000-0005-0000-0000-0000AC410000}"/>
    <cellStyle name="Input 2 2 8 18" xfId="2909" xr:uid="{00000000-0005-0000-0000-0000AD410000}"/>
    <cellStyle name="Input 2 2 8 18 2" xfId="7161" xr:uid="{00000000-0005-0000-0000-0000AE410000}"/>
    <cellStyle name="Input 2 2 8 18 3" xfId="11410" xr:uid="{00000000-0005-0000-0000-0000AF410000}"/>
    <cellStyle name="Input 2 2 8 18 4" xfId="15659" xr:uid="{00000000-0005-0000-0000-0000B0410000}"/>
    <cellStyle name="Input 2 2 8 18 5" xfId="23191" xr:uid="{00000000-0005-0000-0000-0000B1410000}"/>
    <cellStyle name="Input 2 2 8 18 6" xfId="55409" xr:uid="{00000000-0005-0000-0000-0000B2410000}"/>
    <cellStyle name="Input 2 2 8 19" xfId="3059" xr:uid="{00000000-0005-0000-0000-0000B3410000}"/>
    <cellStyle name="Input 2 2 8 19 2" xfId="7311" xr:uid="{00000000-0005-0000-0000-0000B4410000}"/>
    <cellStyle name="Input 2 2 8 19 3" xfId="11560" xr:uid="{00000000-0005-0000-0000-0000B5410000}"/>
    <cellStyle name="Input 2 2 8 19 4" xfId="15809" xr:uid="{00000000-0005-0000-0000-0000B6410000}"/>
    <cellStyle name="Input 2 2 8 19 5" xfId="21462" xr:uid="{00000000-0005-0000-0000-0000B7410000}"/>
    <cellStyle name="Input 2 2 8 19 6" xfId="55558" xr:uid="{00000000-0005-0000-0000-0000B8410000}"/>
    <cellStyle name="Input 2 2 8 2" xfId="560" xr:uid="{00000000-0005-0000-0000-0000B9410000}"/>
    <cellStyle name="Input 2 2 8 2 10" xfId="3262" xr:uid="{00000000-0005-0000-0000-0000BA410000}"/>
    <cellStyle name="Input 2 2 8 2 10 2" xfId="7514" xr:uid="{00000000-0005-0000-0000-0000BB410000}"/>
    <cellStyle name="Input 2 2 8 2 10 3" xfId="11763" xr:uid="{00000000-0005-0000-0000-0000BC410000}"/>
    <cellStyle name="Input 2 2 8 2 10 4" xfId="16012" xr:uid="{00000000-0005-0000-0000-0000BD410000}"/>
    <cellStyle name="Input 2 2 8 2 10 5" xfId="22202" xr:uid="{00000000-0005-0000-0000-0000BE410000}"/>
    <cellStyle name="Input 2 2 8 2 10 6" xfId="54554" xr:uid="{00000000-0005-0000-0000-0000BF410000}"/>
    <cellStyle name="Input 2 2 8 2 100" xfId="52187" xr:uid="{00000000-0005-0000-0000-0000C0410000}"/>
    <cellStyle name="Input 2 2 8 2 101" xfId="52440" xr:uid="{00000000-0005-0000-0000-0000C1410000}"/>
    <cellStyle name="Input 2 2 8 2 102" xfId="52590" xr:uid="{00000000-0005-0000-0000-0000C2410000}"/>
    <cellStyle name="Input 2 2 8 2 103" xfId="52739" xr:uid="{00000000-0005-0000-0000-0000C3410000}"/>
    <cellStyle name="Input 2 2 8 2 104" xfId="52889" xr:uid="{00000000-0005-0000-0000-0000C4410000}"/>
    <cellStyle name="Input 2 2 8 2 105" xfId="53351" xr:uid="{00000000-0005-0000-0000-0000C5410000}"/>
    <cellStyle name="Input 2 2 8 2 11" xfId="3411" xr:uid="{00000000-0005-0000-0000-0000C6410000}"/>
    <cellStyle name="Input 2 2 8 2 11 2" xfId="7663" xr:uid="{00000000-0005-0000-0000-0000C7410000}"/>
    <cellStyle name="Input 2 2 8 2 11 3" xfId="11912" xr:uid="{00000000-0005-0000-0000-0000C8410000}"/>
    <cellStyle name="Input 2 2 8 2 11 4" xfId="16161" xr:uid="{00000000-0005-0000-0000-0000C9410000}"/>
    <cellStyle name="Input 2 2 8 2 11 5" xfId="22548" xr:uid="{00000000-0005-0000-0000-0000CA410000}"/>
    <cellStyle name="Input 2 2 8 2 11 6" xfId="54703" xr:uid="{00000000-0005-0000-0000-0000CB410000}"/>
    <cellStyle name="Input 2 2 8 2 12" xfId="3561" xr:uid="{00000000-0005-0000-0000-0000CC410000}"/>
    <cellStyle name="Input 2 2 8 2 12 2" xfId="7813" xr:uid="{00000000-0005-0000-0000-0000CD410000}"/>
    <cellStyle name="Input 2 2 8 2 12 3" xfId="12062" xr:uid="{00000000-0005-0000-0000-0000CE410000}"/>
    <cellStyle name="Input 2 2 8 2 12 4" xfId="16311" xr:uid="{00000000-0005-0000-0000-0000CF410000}"/>
    <cellStyle name="Input 2 2 8 2 12 5" xfId="22894" xr:uid="{00000000-0005-0000-0000-0000D0410000}"/>
    <cellStyle name="Input 2 2 8 2 12 6" xfId="54858" xr:uid="{00000000-0005-0000-0000-0000D1410000}"/>
    <cellStyle name="Input 2 2 8 2 13" xfId="3711" xr:uid="{00000000-0005-0000-0000-0000D2410000}"/>
    <cellStyle name="Input 2 2 8 2 13 2" xfId="7963" xr:uid="{00000000-0005-0000-0000-0000D3410000}"/>
    <cellStyle name="Input 2 2 8 2 13 3" xfId="12212" xr:uid="{00000000-0005-0000-0000-0000D4410000}"/>
    <cellStyle name="Input 2 2 8 2 13 4" xfId="16461" xr:uid="{00000000-0005-0000-0000-0000D5410000}"/>
    <cellStyle name="Input 2 2 8 2 13 5" xfId="23241" xr:uid="{00000000-0005-0000-0000-0000D6410000}"/>
    <cellStyle name="Input 2 2 8 2 13 6" xfId="55013" xr:uid="{00000000-0005-0000-0000-0000D7410000}"/>
    <cellStyle name="Input 2 2 8 2 14" xfId="3860" xr:uid="{00000000-0005-0000-0000-0000D8410000}"/>
    <cellStyle name="Input 2 2 8 2 14 2" xfId="8112" xr:uid="{00000000-0005-0000-0000-0000D9410000}"/>
    <cellStyle name="Input 2 2 8 2 14 3" xfId="12361" xr:uid="{00000000-0005-0000-0000-0000DA410000}"/>
    <cellStyle name="Input 2 2 8 2 14 4" xfId="16610" xr:uid="{00000000-0005-0000-0000-0000DB410000}"/>
    <cellStyle name="Input 2 2 8 2 14 5" xfId="23516" xr:uid="{00000000-0005-0000-0000-0000DC410000}"/>
    <cellStyle name="Input 2 2 8 2 14 6" xfId="55164" xr:uid="{00000000-0005-0000-0000-0000DD410000}"/>
    <cellStyle name="Input 2 2 8 2 15" xfId="4009" xr:uid="{00000000-0005-0000-0000-0000DE410000}"/>
    <cellStyle name="Input 2 2 8 2 15 2" xfId="8261" xr:uid="{00000000-0005-0000-0000-0000DF410000}"/>
    <cellStyle name="Input 2 2 8 2 15 3" xfId="12510" xr:uid="{00000000-0005-0000-0000-0000E0410000}"/>
    <cellStyle name="Input 2 2 8 2 15 4" xfId="16759" xr:uid="{00000000-0005-0000-0000-0000E1410000}"/>
    <cellStyle name="Input 2 2 8 2 15 5" xfId="23862" xr:uid="{00000000-0005-0000-0000-0000E2410000}"/>
    <cellStyle name="Input 2 2 8 2 15 6" xfId="55313" xr:uid="{00000000-0005-0000-0000-0000E3410000}"/>
    <cellStyle name="Input 2 2 8 2 16" xfId="4209" xr:uid="{00000000-0005-0000-0000-0000E4410000}"/>
    <cellStyle name="Input 2 2 8 2 16 2" xfId="8461" xr:uid="{00000000-0005-0000-0000-0000E5410000}"/>
    <cellStyle name="Input 2 2 8 2 16 3" xfId="12710" xr:uid="{00000000-0005-0000-0000-0000E6410000}"/>
    <cellStyle name="Input 2 2 8 2 16 4" xfId="16959" xr:uid="{00000000-0005-0000-0000-0000E7410000}"/>
    <cellStyle name="Input 2 2 8 2 16 5" xfId="24212" xr:uid="{00000000-0005-0000-0000-0000E8410000}"/>
    <cellStyle name="Input 2 2 8 2 16 6" xfId="55463" xr:uid="{00000000-0005-0000-0000-0000E9410000}"/>
    <cellStyle name="Input 2 2 8 2 17" xfId="4360" xr:uid="{00000000-0005-0000-0000-0000EA410000}"/>
    <cellStyle name="Input 2 2 8 2 17 2" xfId="8612" xr:uid="{00000000-0005-0000-0000-0000EB410000}"/>
    <cellStyle name="Input 2 2 8 2 17 3" xfId="12861" xr:uid="{00000000-0005-0000-0000-0000EC410000}"/>
    <cellStyle name="Input 2 2 8 2 17 4" xfId="17110" xr:uid="{00000000-0005-0000-0000-0000ED410000}"/>
    <cellStyle name="Input 2 2 8 2 17 5" xfId="24558" xr:uid="{00000000-0005-0000-0000-0000EE410000}"/>
    <cellStyle name="Input 2 2 8 2 17 6" xfId="55612" xr:uid="{00000000-0005-0000-0000-0000EF410000}"/>
    <cellStyle name="Input 2 2 8 2 18" xfId="4463" xr:uid="{00000000-0005-0000-0000-0000F0410000}"/>
    <cellStyle name="Input 2 2 8 2 18 2" xfId="8715" xr:uid="{00000000-0005-0000-0000-0000F1410000}"/>
    <cellStyle name="Input 2 2 8 2 18 3" xfId="12964" xr:uid="{00000000-0005-0000-0000-0000F2410000}"/>
    <cellStyle name="Input 2 2 8 2 18 4" xfId="17213" xr:uid="{00000000-0005-0000-0000-0000F3410000}"/>
    <cellStyle name="Input 2 2 8 2 18 5" xfId="24833" xr:uid="{00000000-0005-0000-0000-0000F4410000}"/>
    <cellStyle name="Input 2 2 8 2 18 6" xfId="55834" xr:uid="{00000000-0005-0000-0000-0000F5410000}"/>
    <cellStyle name="Input 2 2 8 2 19" xfId="4577" xr:uid="{00000000-0005-0000-0000-0000F6410000}"/>
    <cellStyle name="Input 2 2 8 2 19 2" xfId="8829" xr:uid="{00000000-0005-0000-0000-0000F7410000}"/>
    <cellStyle name="Input 2 2 8 2 19 3" xfId="13078" xr:uid="{00000000-0005-0000-0000-0000F8410000}"/>
    <cellStyle name="Input 2 2 8 2 19 4" xfId="17327" xr:uid="{00000000-0005-0000-0000-0000F9410000}"/>
    <cellStyle name="Input 2 2 8 2 19 5" xfId="24785" xr:uid="{00000000-0005-0000-0000-0000FA410000}"/>
    <cellStyle name="Input 2 2 8 2 19 6" xfId="55986" xr:uid="{00000000-0005-0000-0000-0000FB410000}"/>
    <cellStyle name="Input 2 2 8 2 2" xfId="2057" xr:uid="{00000000-0005-0000-0000-0000FC410000}"/>
    <cellStyle name="Input 2 2 8 2 2 2" xfId="6309" xr:uid="{00000000-0005-0000-0000-0000FD410000}"/>
    <cellStyle name="Input 2 2 8 2 2 3" xfId="10558" xr:uid="{00000000-0005-0000-0000-0000FE410000}"/>
    <cellStyle name="Input 2 2 8 2 2 4" xfId="14807" xr:uid="{00000000-0005-0000-0000-0000FF410000}"/>
    <cellStyle name="Input 2 2 8 2 2 5" xfId="18612" xr:uid="{00000000-0005-0000-0000-000000420000}"/>
    <cellStyle name="Input 2 2 8 2 2 6" xfId="19239" xr:uid="{00000000-0005-0000-0000-000001420000}"/>
    <cellStyle name="Input 2 2 8 2 2 7" xfId="53506" xr:uid="{00000000-0005-0000-0000-000002420000}"/>
    <cellStyle name="Input 2 2 8 2 20" xfId="4732" xr:uid="{00000000-0005-0000-0000-000003420000}"/>
    <cellStyle name="Input 2 2 8 2 20 2" xfId="8984" xr:uid="{00000000-0005-0000-0000-000004420000}"/>
    <cellStyle name="Input 2 2 8 2 20 3" xfId="13233" xr:uid="{00000000-0005-0000-0000-000005420000}"/>
    <cellStyle name="Input 2 2 8 2 20 4" xfId="17482" xr:uid="{00000000-0005-0000-0000-000006420000}"/>
    <cellStyle name="Input 2 2 8 2 20 5" xfId="25519" xr:uid="{00000000-0005-0000-0000-000007420000}"/>
    <cellStyle name="Input 2 2 8 2 20 6" xfId="56138" xr:uid="{00000000-0005-0000-0000-000008420000}"/>
    <cellStyle name="Input 2 2 8 2 21" xfId="4882" xr:uid="{00000000-0005-0000-0000-000009420000}"/>
    <cellStyle name="Input 2 2 8 2 21 2" xfId="9134" xr:uid="{00000000-0005-0000-0000-00000A420000}"/>
    <cellStyle name="Input 2 2 8 2 21 3" xfId="13383" xr:uid="{00000000-0005-0000-0000-00000B420000}"/>
    <cellStyle name="Input 2 2 8 2 21 4" xfId="17632" xr:uid="{00000000-0005-0000-0000-00000C420000}"/>
    <cellStyle name="Input 2 2 8 2 21 5" xfId="25865" xr:uid="{00000000-0005-0000-0000-00000D420000}"/>
    <cellStyle name="Input 2 2 8 2 21 6" xfId="56287" xr:uid="{00000000-0005-0000-0000-00000E420000}"/>
    <cellStyle name="Input 2 2 8 2 22" xfId="5074" xr:uid="{00000000-0005-0000-0000-00000F420000}"/>
    <cellStyle name="Input 2 2 8 2 22 2" xfId="9326" xr:uid="{00000000-0005-0000-0000-000010420000}"/>
    <cellStyle name="Input 2 2 8 2 22 3" xfId="13575" xr:uid="{00000000-0005-0000-0000-000011420000}"/>
    <cellStyle name="Input 2 2 8 2 22 4" xfId="17824" xr:uid="{00000000-0005-0000-0000-000012420000}"/>
    <cellStyle name="Input 2 2 8 2 22 5" xfId="26211" xr:uid="{00000000-0005-0000-0000-000013420000}"/>
    <cellStyle name="Input 2 2 8 2 22 6" xfId="56443" xr:uid="{00000000-0005-0000-0000-000014420000}"/>
    <cellStyle name="Input 2 2 8 2 23" xfId="5184" xr:uid="{00000000-0005-0000-0000-000015420000}"/>
    <cellStyle name="Input 2 2 8 2 23 2" xfId="9436" xr:uid="{00000000-0005-0000-0000-000016420000}"/>
    <cellStyle name="Input 2 2 8 2 23 3" xfId="13685" xr:uid="{00000000-0005-0000-0000-000017420000}"/>
    <cellStyle name="Input 2 2 8 2 23 4" xfId="17934" xr:uid="{00000000-0005-0000-0000-000018420000}"/>
    <cellStyle name="Input 2 2 8 2 23 5" xfId="26556" xr:uid="{00000000-0005-0000-0000-000019420000}"/>
    <cellStyle name="Input 2 2 8 2 23 6" xfId="56694" xr:uid="{00000000-0005-0000-0000-00001A420000}"/>
    <cellStyle name="Input 2 2 8 2 24" xfId="5296" xr:uid="{00000000-0005-0000-0000-00001B420000}"/>
    <cellStyle name="Input 2 2 8 2 24 2" xfId="9548" xr:uid="{00000000-0005-0000-0000-00001C420000}"/>
    <cellStyle name="Input 2 2 8 2 24 3" xfId="13797" xr:uid="{00000000-0005-0000-0000-00001D420000}"/>
    <cellStyle name="Input 2 2 8 2 24 4" xfId="18046" xr:uid="{00000000-0005-0000-0000-00001E420000}"/>
    <cellStyle name="Input 2 2 8 2 24 5" xfId="25268" xr:uid="{00000000-0005-0000-0000-00001F420000}"/>
    <cellStyle name="Input 2 2 8 2 24 6" xfId="56853" xr:uid="{00000000-0005-0000-0000-000020420000}"/>
    <cellStyle name="Input 2 2 8 2 25" xfId="5447" xr:uid="{00000000-0005-0000-0000-000021420000}"/>
    <cellStyle name="Input 2 2 8 2 25 2" xfId="9699" xr:uid="{00000000-0005-0000-0000-000022420000}"/>
    <cellStyle name="Input 2 2 8 2 25 3" xfId="13948" xr:uid="{00000000-0005-0000-0000-000023420000}"/>
    <cellStyle name="Input 2 2 8 2 25 4" xfId="18197" xr:uid="{00000000-0005-0000-0000-000024420000}"/>
    <cellStyle name="Input 2 2 8 2 25 5" xfId="26781" xr:uid="{00000000-0005-0000-0000-000025420000}"/>
    <cellStyle name="Input 2 2 8 2 25 6" xfId="57003" xr:uid="{00000000-0005-0000-0000-000026420000}"/>
    <cellStyle name="Input 2 2 8 2 26" xfId="5602" xr:uid="{00000000-0005-0000-0000-000027420000}"/>
    <cellStyle name="Input 2 2 8 2 26 2" xfId="9854" xr:uid="{00000000-0005-0000-0000-000028420000}"/>
    <cellStyle name="Input 2 2 8 2 26 3" xfId="14103" xr:uid="{00000000-0005-0000-0000-000029420000}"/>
    <cellStyle name="Input 2 2 8 2 26 4" xfId="18352" xr:uid="{00000000-0005-0000-0000-00002A420000}"/>
    <cellStyle name="Input 2 2 8 2 26 5" xfId="27264" xr:uid="{00000000-0005-0000-0000-00002B420000}"/>
    <cellStyle name="Input 2 2 8 2 26 6" xfId="55729" xr:uid="{00000000-0005-0000-0000-00002C420000}"/>
    <cellStyle name="Input 2 2 8 2 27" xfId="1602" xr:uid="{00000000-0005-0000-0000-00002D420000}"/>
    <cellStyle name="Input 2 2 8 2 27 2" xfId="27607" xr:uid="{00000000-0005-0000-0000-00002E420000}"/>
    <cellStyle name="Input 2 2 8 2 27 3" xfId="57271" xr:uid="{00000000-0005-0000-0000-00002F420000}"/>
    <cellStyle name="Input 2 2 8 2 28" xfId="5854" xr:uid="{00000000-0005-0000-0000-000030420000}"/>
    <cellStyle name="Input 2 2 8 2 28 2" xfId="27948" xr:uid="{00000000-0005-0000-0000-000031420000}"/>
    <cellStyle name="Input 2 2 8 2 28 3" xfId="57420" xr:uid="{00000000-0005-0000-0000-000032420000}"/>
    <cellStyle name="Input 2 2 8 2 29" xfId="10103" xr:uid="{00000000-0005-0000-0000-000033420000}"/>
    <cellStyle name="Input 2 2 8 2 29 2" xfId="28289" xr:uid="{00000000-0005-0000-0000-000034420000}"/>
    <cellStyle name="Input 2 2 8 2 29 3" xfId="57570" xr:uid="{00000000-0005-0000-0000-000035420000}"/>
    <cellStyle name="Input 2 2 8 2 3" xfId="2209" xr:uid="{00000000-0005-0000-0000-000036420000}"/>
    <cellStyle name="Input 2 2 8 2 3 2" xfId="6461" xr:uid="{00000000-0005-0000-0000-000037420000}"/>
    <cellStyle name="Input 2 2 8 2 3 3" xfId="10710" xr:uid="{00000000-0005-0000-0000-000038420000}"/>
    <cellStyle name="Input 2 2 8 2 3 4" xfId="14959" xr:uid="{00000000-0005-0000-0000-000039420000}"/>
    <cellStyle name="Input 2 2 8 2 3 5" xfId="18758" xr:uid="{00000000-0005-0000-0000-00003A420000}"/>
    <cellStyle name="Input 2 2 8 2 3 6" xfId="53655" xr:uid="{00000000-0005-0000-0000-00003B420000}"/>
    <cellStyle name="Input 2 2 8 2 30" xfId="14353" xr:uid="{00000000-0005-0000-0000-00003C420000}"/>
    <cellStyle name="Input 2 2 8 2 30 2" xfId="28630" xr:uid="{00000000-0005-0000-0000-00003D420000}"/>
    <cellStyle name="Input 2 2 8 2 31" xfId="18504" xr:uid="{00000000-0005-0000-0000-00003E420000}"/>
    <cellStyle name="Input 2 2 8 2 31 2" xfId="28971" xr:uid="{00000000-0005-0000-0000-00003F420000}"/>
    <cellStyle name="Input 2 2 8 2 32" xfId="29635" xr:uid="{00000000-0005-0000-0000-000040420000}"/>
    <cellStyle name="Input 2 2 8 2 33" xfId="30970" xr:uid="{00000000-0005-0000-0000-000041420000}"/>
    <cellStyle name="Input 2 2 8 2 34" xfId="31469" xr:uid="{00000000-0005-0000-0000-000042420000}"/>
    <cellStyle name="Input 2 2 8 2 35" xfId="31809" xr:uid="{00000000-0005-0000-0000-000043420000}"/>
    <cellStyle name="Input 2 2 8 2 36" xfId="32031" xr:uid="{00000000-0005-0000-0000-000044420000}"/>
    <cellStyle name="Input 2 2 8 2 37" xfId="32372" xr:uid="{00000000-0005-0000-0000-000045420000}"/>
    <cellStyle name="Input 2 2 8 2 38" xfId="32713" xr:uid="{00000000-0005-0000-0000-000046420000}"/>
    <cellStyle name="Input 2 2 8 2 39" xfId="33160" xr:uid="{00000000-0005-0000-0000-000047420000}"/>
    <cellStyle name="Input 2 2 8 2 4" xfId="2359" xr:uid="{00000000-0005-0000-0000-000048420000}"/>
    <cellStyle name="Input 2 2 8 2 4 2" xfId="6611" xr:uid="{00000000-0005-0000-0000-000049420000}"/>
    <cellStyle name="Input 2 2 8 2 4 3" xfId="10860" xr:uid="{00000000-0005-0000-0000-00004A420000}"/>
    <cellStyle name="Input 2 2 8 2 4 4" xfId="15109" xr:uid="{00000000-0005-0000-0000-00004B420000}"/>
    <cellStyle name="Input 2 2 8 2 4 5" xfId="20027" xr:uid="{00000000-0005-0000-0000-00004C420000}"/>
    <cellStyle name="Input 2 2 8 2 4 6" xfId="53777" xr:uid="{00000000-0005-0000-0000-00004D420000}"/>
    <cellStyle name="Input 2 2 8 2 40" xfId="33623" xr:uid="{00000000-0005-0000-0000-00004E420000}"/>
    <cellStyle name="Input 2 2 8 2 41" xfId="34108" xr:uid="{00000000-0005-0000-0000-00004F420000}"/>
    <cellStyle name="Input 2 2 8 2 42" xfId="34416" xr:uid="{00000000-0005-0000-0000-000050420000}"/>
    <cellStyle name="Input 2 2 8 2 43" xfId="34762" xr:uid="{00000000-0005-0000-0000-000051420000}"/>
    <cellStyle name="Input 2 2 8 2 44" xfId="35108" xr:uid="{00000000-0005-0000-0000-000052420000}"/>
    <cellStyle name="Input 2 2 8 2 45" xfId="35455" xr:uid="{00000000-0005-0000-0000-000053420000}"/>
    <cellStyle name="Input 2 2 8 2 46" xfId="35802" xr:uid="{00000000-0005-0000-0000-000054420000}"/>
    <cellStyle name="Input 2 2 8 2 47" xfId="36148" xr:uid="{00000000-0005-0000-0000-000055420000}"/>
    <cellStyle name="Input 2 2 8 2 48" xfId="36494" xr:uid="{00000000-0005-0000-0000-000056420000}"/>
    <cellStyle name="Input 2 2 8 2 49" xfId="36840" xr:uid="{00000000-0005-0000-0000-000057420000}"/>
    <cellStyle name="Input 2 2 8 2 5" xfId="2508" xr:uid="{00000000-0005-0000-0000-000058420000}"/>
    <cellStyle name="Input 2 2 8 2 5 2" xfId="6760" xr:uid="{00000000-0005-0000-0000-000059420000}"/>
    <cellStyle name="Input 2 2 8 2 5 3" xfId="11009" xr:uid="{00000000-0005-0000-0000-00005A420000}"/>
    <cellStyle name="Input 2 2 8 2 5 4" xfId="15258" xr:uid="{00000000-0005-0000-0000-00005B420000}"/>
    <cellStyle name="Input 2 2 8 2 5 5" xfId="20373" xr:uid="{00000000-0005-0000-0000-00005C420000}"/>
    <cellStyle name="Input 2 2 8 2 5 6" xfId="53883" xr:uid="{00000000-0005-0000-0000-00005D420000}"/>
    <cellStyle name="Input 2 2 8 2 50" xfId="37186" xr:uid="{00000000-0005-0000-0000-00005E420000}"/>
    <cellStyle name="Input 2 2 8 2 51" xfId="37532" xr:uid="{00000000-0005-0000-0000-00005F420000}"/>
    <cellStyle name="Input 2 2 8 2 52" xfId="37807" xr:uid="{00000000-0005-0000-0000-000060420000}"/>
    <cellStyle name="Input 2 2 8 2 53" xfId="38154" xr:uid="{00000000-0005-0000-0000-000061420000}"/>
    <cellStyle name="Input 2 2 8 2 54" xfId="38500" xr:uid="{00000000-0005-0000-0000-000062420000}"/>
    <cellStyle name="Input 2 2 8 2 55" xfId="38846" xr:uid="{00000000-0005-0000-0000-000063420000}"/>
    <cellStyle name="Input 2 2 8 2 56" xfId="39192" xr:uid="{00000000-0005-0000-0000-000064420000}"/>
    <cellStyle name="Input 2 2 8 2 57" xfId="37778" xr:uid="{00000000-0005-0000-0000-000065420000}"/>
    <cellStyle name="Input 2 2 8 2 58" xfId="39680" xr:uid="{00000000-0005-0000-0000-000066420000}"/>
    <cellStyle name="Input 2 2 8 2 59" xfId="40020" xr:uid="{00000000-0005-0000-0000-000067420000}"/>
    <cellStyle name="Input 2 2 8 2 6" xfId="2658" xr:uid="{00000000-0005-0000-0000-000068420000}"/>
    <cellStyle name="Input 2 2 8 2 6 2" xfId="6910" xr:uid="{00000000-0005-0000-0000-000069420000}"/>
    <cellStyle name="Input 2 2 8 2 6 3" xfId="11159" xr:uid="{00000000-0005-0000-0000-00006A420000}"/>
    <cellStyle name="Input 2 2 8 2 6 4" xfId="15408" xr:uid="{00000000-0005-0000-0000-00006B420000}"/>
    <cellStyle name="Input 2 2 8 2 6 5" xfId="20917" xr:uid="{00000000-0005-0000-0000-00006C420000}"/>
    <cellStyle name="Input 2 2 8 2 6 6" xfId="54033" xr:uid="{00000000-0005-0000-0000-00006D420000}"/>
    <cellStyle name="Input 2 2 8 2 60" xfId="40361" xr:uid="{00000000-0005-0000-0000-00006E420000}"/>
    <cellStyle name="Input 2 2 8 2 61" xfId="41108" xr:uid="{00000000-0005-0000-0000-00006F420000}"/>
    <cellStyle name="Input 2 2 8 2 62" xfId="41351" xr:uid="{00000000-0005-0000-0000-000070420000}"/>
    <cellStyle name="Input 2 2 8 2 63" xfId="40851" xr:uid="{00000000-0005-0000-0000-000071420000}"/>
    <cellStyle name="Input 2 2 8 2 64" xfId="41928" xr:uid="{00000000-0005-0000-0000-000072420000}"/>
    <cellStyle name="Input 2 2 8 2 65" xfId="42274" xr:uid="{00000000-0005-0000-0000-000073420000}"/>
    <cellStyle name="Input 2 2 8 2 66" xfId="42582" xr:uid="{00000000-0005-0000-0000-000074420000}"/>
    <cellStyle name="Input 2 2 8 2 67" xfId="42855" xr:uid="{00000000-0005-0000-0000-000075420000}"/>
    <cellStyle name="Input 2 2 8 2 68" xfId="43196" xr:uid="{00000000-0005-0000-0000-000076420000}"/>
    <cellStyle name="Input 2 2 8 2 69" xfId="43537" xr:uid="{00000000-0005-0000-0000-000077420000}"/>
    <cellStyle name="Input 2 2 8 2 7" xfId="2813" xr:uid="{00000000-0005-0000-0000-000078420000}"/>
    <cellStyle name="Input 2 2 8 2 7 2" xfId="7065" xr:uid="{00000000-0005-0000-0000-000079420000}"/>
    <cellStyle name="Input 2 2 8 2 7 3" xfId="11314" xr:uid="{00000000-0005-0000-0000-00007A420000}"/>
    <cellStyle name="Input 2 2 8 2 7 4" xfId="15563" xr:uid="{00000000-0005-0000-0000-00007B420000}"/>
    <cellStyle name="Input 2 2 8 2 7 5" xfId="21066" xr:uid="{00000000-0005-0000-0000-00007C420000}"/>
    <cellStyle name="Input 2 2 8 2 7 6" xfId="53206" xr:uid="{00000000-0005-0000-0000-00007D420000}"/>
    <cellStyle name="Input 2 2 8 2 70" xfId="44068" xr:uid="{00000000-0005-0000-0000-00007E420000}"/>
    <cellStyle name="Input 2 2 8 2 71" xfId="43903" xr:uid="{00000000-0005-0000-0000-00007F420000}"/>
    <cellStyle name="Input 2 2 8 2 72" xfId="44736" xr:uid="{00000000-0005-0000-0000-000080420000}"/>
    <cellStyle name="Input 2 2 8 2 73" xfId="44645" xr:uid="{00000000-0005-0000-0000-000081420000}"/>
    <cellStyle name="Input 2 2 8 2 74" xfId="45652" xr:uid="{00000000-0005-0000-0000-000082420000}"/>
    <cellStyle name="Input 2 2 8 2 75" xfId="46115" xr:uid="{00000000-0005-0000-0000-000083420000}"/>
    <cellStyle name="Input 2 2 8 2 76" xfId="46521" xr:uid="{00000000-0005-0000-0000-000084420000}"/>
    <cellStyle name="Input 2 2 8 2 77" xfId="46938" xr:uid="{00000000-0005-0000-0000-000085420000}"/>
    <cellStyle name="Input 2 2 8 2 78" xfId="47283" xr:uid="{00000000-0005-0000-0000-000086420000}"/>
    <cellStyle name="Input 2 2 8 2 79" xfId="47656" xr:uid="{00000000-0005-0000-0000-000087420000}"/>
    <cellStyle name="Input 2 2 8 2 8" xfId="2963" xr:uid="{00000000-0005-0000-0000-000088420000}"/>
    <cellStyle name="Input 2 2 8 2 8 2" xfId="7215" xr:uid="{00000000-0005-0000-0000-000089420000}"/>
    <cellStyle name="Input 2 2 8 2 8 3" xfId="11464" xr:uid="{00000000-0005-0000-0000-00008A420000}"/>
    <cellStyle name="Input 2 2 8 2 8 4" xfId="15713" xr:uid="{00000000-0005-0000-0000-00008B420000}"/>
    <cellStyle name="Input 2 2 8 2 8 5" xfId="19700" xr:uid="{00000000-0005-0000-0000-00008C420000}"/>
    <cellStyle name="Input 2 2 8 2 8 6" xfId="54254" xr:uid="{00000000-0005-0000-0000-00008D420000}"/>
    <cellStyle name="Input 2 2 8 2 80" xfId="48044" xr:uid="{00000000-0005-0000-0000-00008E420000}"/>
    <cellStyle name="Input 2 2 8 2 81" xfId="48437" xr:uid="{00000000-0005-0000-0000-00008F420000}"/>
    <cellStyle name="Input 2 2 8 2 82" xfId="48897" xr:uid="{00000000-0005-0000-0000-000090420000}"/>
    <cellStyle name="Input 2 2 8 2 83" xfId="49201" xr:uid="{00000000-0005-0000-0000-000091420000}"/>
    <cellStyle name="Input 2 2 8 2 84" xfId="48640" xr:uid="{00000000-0005-0000-0000-000092420000}"/>
    <cellStyle name="Input 2 2 8 2 85" xfId="49910" xr:uid="{00000000-0005-0000-0000-000093420000}"/>
    <cellStyle name="Input 2 2 8 2 86" xfId="50060" xr:uid="{00000000-0005-0000-0000-000094420000}"/>
    <cellStyle name="Input 2 2 8 2 87" xfId="50209" xr:uid="{00000000-0005-0000-0000-000095420000}"/>
    <cellStyle name="Input 2 2 8 2 88" xfId="50359" xr:uid="{00000000-0005-0000-0000-000096420000}"/>
    <cellStyle name="Input 2 2 8 2 89" xfId="50508" xr:uid="{00000000-0005-0000-0000-000097420000}"/>
    <cellStyle name="Input 2 2 8 2 9" xfId="3113" xr:uid="{00000000-0005-0000-0000-000098420000}"/>
    <cellStyle name="Input 2 2 8 2 9 2" xfId="7365" xr:uid="{00000000-0005-0000-0000-000099420000}"/>
    <cellStyle name="Input 2 2 8 2 9 3" xfId="11614" xr:uid="{00000000-0005-0000-0000-00009A420000}"/>
    <cellStyle name="Input 2 2 8 2 9 4" xfId="15863" xr:uid="{00000000-0005-0000-0000-00009B420000}"/>
    <cellStyle name="Input 2 2 8 2 9 5" xfId="21338" xr:uid="{00000000-0005-0000-0000-00009C420000}"/>
    <cellStyle name="Input 2 2 8 2 9 6" xfId="54404" xr:uid="{00000000-0005-0000-0000-00009D420000}"/>
    <cellStyle name="Input 2 2 8 2 90" xfId="50657" xr:uid="{00000000-0005-0000-0000-00009E420000}"/>
    <cellStyle name="Input 2 2 8 2 91" xfId="50807" xr:uid="{00000000-0005-0000-0000-00009F420000}"/>
    <cellStyle name="Input 2 2 8 2 92" xfId="50956" xr:uid="{00000000-0005-0000-0000-0000A0420000}"/>
    <cellStyle name="Input 2 2 8 2 93" xfId="51121" xr:uid="{00000000-0005-0000-0000-0000A1420000}"/>
    <cellStyle name="Input 2 2 8 2 94" xfId="51277" xr:uid="{00000000-0005-0000-0000-0000A2420000}"/>
    <cellStyle name="Input 2 2 8 2 95" xfId="51427" xr:uid="{00000000-0005-0000-0000-0000A3420000}"/>
    <cellStyle name="Input 2 2 8 2 96" xfId="51577" xr:uid="{00000000-0005-0000-0000-0000A4420000}"/>
    <cellStyle name="Input 2 2 8 2 97" xfId="51727" xr:uid="{00000000-0005-0000-0000-0000A5420000}"/>
    <cellStyle name="Input 2 2 8 2 98" xfId="51882" xr:uid="{00000000-0005-0000-0000-0000A6420000}"/>
    <cellStyle name="Input 2 2 8 2 99" xfId="52037" xr:uid="{00000000-0005-0000-0000-0000A7420000}"/>
    <cellStyle name="Input 2 2 8 20" xfId="3208" xr:uid="{00000000-0005-0000-0000-0000A8420000}"/>
    <cellStyle name="Input 2 2 8 20 2" xfId="7460" xr:uid="{00000000-0005-0000-0000-0000A9420000}"/>
    <cellStyle name="Input 2 2 8 20 3" xfId="11709" xr:uid="{00000000-0005-0000-0000-0000AA420000}"/>
    <cellStyle name="Input 2 2 8 20 4" xfId="15958" xr:uid="{00000000-0005-0000-0000-0000AB420000}"/>
    <cellStyle name="Input 2 2 8 20 5" xfId="23812" xr:uid="{00000000-0005-0000-0000-0000AC420000}"/>
    <cellStyle name="Input 2 2 8 20 6" xfId="55780" xr:uid="{00000000-0005-0000-0000-0000AD420000}"/>
    <cellStyle name="Input 2 2 8 21" xfId="3357" xr:uid="{00000000-0005-0000-0000-0000AE420000}"/>
    <cellStyle name="Input 2 2 8 21 2" xfId="7609" xr:uid="{00000000-0005-0000-0000-0000AF420000}"/>
    <cellStyle name="Input 2 2 8 21 3" xfId="11858" xr:uid="{00000000-0005-0000-0000-0000B0420000}"/>
    <cellStyle name="Input 2 2 8 21 4" xfId="16107" xr:uid="{00000000-0005-0000-0000-0000B1420000}"/>
    <cellStyle name="Input 2 2 8 21 5" xfId="24162" xr:uid="{00000000-0005-0000-0000-0000B2420000}"/>
    <cellStyle name="Input 2 2 8 21 6" xfId="55932" xr:uid="{00000000-0005-0000-0000-0000B3420000}"/>
    <cellStyle name="Input 2 2 8 22" xfId="3507" xr:uid="{00000000-0005-0000-0000-0000B4420000}"/>
    <cellStyle name="Input 2 2 8 22 2" xfId="7759" xr:uid="{00000000-0005-0000-0000-0000B5420000}"/>
    <cellStyle name="Input 2 2 8 22 3" xfId="12008" xr:uid="{00000000-0005-0000-0000-0000B6420000}"/>
    <cellStyle name="Input 2 2 8 22 4" xfId="16257" xr:uid="{00000000-0005-0000-0000-0000B7420000}"/>
    <cellStyle name="Input 2 2 8 22 5" xfId="24508" xr:uid="{00000000-0005-0000-0000-0000B8420000}"/>
    <cellStyle name="Input 2 2 8 22 6" xfId="56084" xr:uid="{00000000-0005-0000-0000-0000B9420000}"/>
    <cellStyle name="Input 2 2 8 23" xfId="3657" xr:uid="{00000000-0005-0000-0000-0000BA420000}"/>
    <cellStyle name="Input 2 2 8 23 2" xfId="7909" xr:uid="{00000000-0005-0000-0000-0000BB420000}"/>
    <cellStyle name="Input 2 2 8 23 3" xfId="12158" xr:uid="{00000000-0005-0000-0000-0000BC420000}"/>
    <cellStyle name="Input 2 2 8 23 4" xfId="16407" xr:uid="{00000000-0005-0000-0000-0000BD420000}"/>
    <cellStyle name="Input 2 2 8 23 5" xfId="23472" xr:uid="{00000000-0005-0000-0000-0000BE420000}"/>
    <cellStyle name="Input 2 2 8 23 6" xfId="56233" xr:uid="{00000000-0005-0000-0000-0000BF420000}"/>
    <cellStyle name="Input 2 2 8 24" xfId="3806" xr:uid="{00000000-0005-0000-0000-0000C0420000}"/>
    <cellStyle name="Input 2 2 8 24 2" xfId="8058" xr:uid="{00000000-0005-0000-0000-0000C1420000}"/>
    <cellStyle name="Input 2 2 8 24 3" xfId="12307" xr:uid="{00000000-0005-0000-0000-0000C2420000}"/>
    <cellStyle name="Input 2 2 8 24 4" xfId="16556" xr:uid="{00000000-0005-0000-0000-0000C3420000}"/>
    <cellStyle name="Input 2 2 8 24 5" xfId="23468" xr:uid="{00000000-0005-0000-0000-0000C4420000}"/>
    <cellStyle name="Input 2 2 8 24 6" xfId="56389" xr:uid="{00000000-0005-0000-0000-0000C5420000}"/>
    <cellStyle name="Input 2 2 8 25" xfId="3955" xr:uid="{00000000-0005-0000-0000-0000C6420000}"/>
    <cellStyle name="Input 2 2 8 25 2" xfId="8207" xr:uid="{00000000-0005-0000-0000-0000C7420000}"/>
    <cellStyle name="Input 2 2 8 25 3" xfId="12456" xr:uid="{00000000-0005-0000-0000-0000C8420000}"/>
    <cellStyle name="Input 2 2 8 25 4" xfId="16705" xr:uid="{00000000-0005-0000-0000-0000C9420000}"/>
    <cellStyle name="Input 2 2 8 25 5" xfId="25469" xr:uid="{00000000-0005-0000-0000-0000CA420000}"/>
    <cellStyle name="Input 2 2 8 25 6" xfId="56539" xr:uid="{00000000-0005-0000-0000-0000CB420000}"/>
    <cellStyle name="Input 2 2 8 26" xfId="4155" xr:uid="{00000000-0005-0000-0000-0000CC420000}"/>
    <cellStyle name="Input 2 2 8 26 2" xfId="8407" xr:uid="{00000000-0005-0000-0000-0000CD420000}"/>
    <cellStyle name="Input 2 2 8 26 3" xfId="12656" xr:uid="{00000000-0005-0000-0000-0000CE420000}"/>
    <cellStyle name="Input 2 2 8 26 4" xfId="16905" xr:uid="{00000000-0005-0000-0000-0000CF420000}"/>
    <cellStyle name="Input 2 2 8 26 5" xfId="25815" xr:uid="{00000000-0005-0000-0000-0000D0420000}"/>
    <cellStyle name="Input 2 2 8 26 6" xfId="56586" xr:uid="{00000000-0005-0000-0000-0000D1420000}"/>
    <cellStyle name="Input 2 2 8 27" xfId="4306" xr:uid="{00000000-0005-0000-0000-0000D2420000}"/>
    <cellStyle name="Input 2 2 8 27 2" xfId="8558" xr:uid="{00000000-0005-0000-0000-0000D3420000}"/>
    <cellStyle name="Input 2 2 8 27 3" xfId="12807" xr:uid="{00000000-0005-0000-0000-0000D4420000}"/>
    <cellStyle name="Input 2 2 8 27 4" xfId="17056" xr:uid="{00000000-0005-0000-0000-0000D5420000}"/>
    <cellStyle name="Input 2 2 8 27 5" xfId="26161" xr:uid="{00000000-0005-0000-0000-0000D6420000}"/>
    <cellStyle name="Input 2 2 8 27 6" xfId="56640" xr:uid="{00000000-0005-0000-0000-0000D7420000}"/>
    <cellStyle name="Input 2 2 8 28" xfId="4134" xr:uid="{00000000-0005-0000-0000-0000D8420000}"/>
    <cellStyle name="Input 2 2 8 28 2" xfId="8386" xr:uid="{00000000-0005-0000-0000-0000D9420000}"/>
    <cellStyle name="Input 2 2 8 28 3" xfId="12635" xr:uid="{00000000-0005-0000-0000-0000DA420000}"/>
    <cellStyle name="Input 2 2 8 28 4" xfId="16884" xr:uid="{00000000-0005-0000-0000-0000DB420000}"/>
    <cellStyle name="Input 2 2 8 28 5" xfId="26506" xr:uid="{00000000-0005-0000-0000-0000DC420000}"/>
    <cellStyle name="Input 2 2 8 28 6" xfId="56799" xr:uid="{00000000-0005-0000-0000-0000DD420000}"/>
    <cellStyle name="Input 2 2 8 29" xfId="4678" xr:uid="{00000000-0005-0000-0000-0000DE420000}"/>
    <cellStyle name="Input 2 2 8 29 2" xfId="8930" xr:uid="{00000000-0005-0000-0000-0000DF420000}"/>
    <cellStyle name="Input 2 2 8 29 3" xfId="13179" xr:uid="{00000000-0005-0000-0000-0000E0420000}"/>
    <cellStyle name="Input 2 2 8 29 4" xfId="17428" xr:uid="{00000000-0005-0000-0000-0000E1420000}"/>
    <cellStyle name="Input 2 2 8 29 5" xfId="25127" xr:uid="{00000000-0005-0000-0000-0000E2420000}"/>
    <cellStyle name="Input 2 2 8 29 6" xfId="56949" xr:uid="{00000000-0005-0000-0000-0000E3420000}"/>
    <cellStyle name="Input 2 2 8 3" xfId="1650" xr:uid="{00000000-0005-0000-0000-0000E4420000}"/>
    <cellStyle name="Input 2 2 8 3 10" xfId="3310" xr:uid="{00000000-0005-0000-0000-0000E5420000}"/>
    <cellStyle name="Input 2 2 8 3 10 2" xfId="7562" xr:uid="{00000000-0005-0000-0000-0000E6420000}"/>
    <cellStyle name="Input 2 2 8 3 10 3" xfId="11811" xr:uid="{00000000-0005-0000-0000-0000E7420000}"/>
    <cellStyle name="Input 2 2 8 3 10 4" xfId="16060" xr:uid="{00000000-0005-0000-0000-0000E8420000}"/>
    <cellStyle name="Input 2 2 8 3 10 5" xfId="22249" xr:uid="{00000000-0005-0000-0000-0000E9420000}"/>
    <cellStyle name="Input 2 2 8 3 10 6" xfId="54602" xr:uid="{00000000-0005-0000-0000-0000EA420000}"/>
    <cellStyle name="Input 2 2 8 3 100" xfId="52235" xr:uid="{00000000-0005-0000-0000-0000EB420000}"/>
    <cellStyle name="Input 2 2 8 3 101" xfId="52488" xr:uid="{00000000-0005-0000-0000-0000EC420000}"/>
    <cellStyle name="Input 2 2 8 3 102" xfId="52638" xr:uid="{00000000-0005-0000-0000-0000ED420000}"/>
    <cellStyle name="Input 2 2 8 3 103" xfId="52787" xr:uid="{00000000-0005-0000-0000-0000EE420000}"/>
    <cellStyle name="Input 2 2 8 3 104" xfId="52937" xr:uid="{00000000-0005-0000-0000-0000EF420000}"/>
    <cellStyle name="Input 2 2 8 3 105" xfId="53399" xr:uid="{00000000-0005-0000-0000-0000F0420000}"/>
    <cellStyle name="Input 2 2 8 3 11" xfId="3459" xr:uid="{00000000-0005-0000-0000-0000F1420000}"/>
    <cellStyle name="Input 2 2 8 3 11 2" xfId="7711" xr:uid="{00000000-0005-0000-0000-0000F2420000}"/>
    <cellStyle name="Input 2 2 8 3 11 3" xfId="11960" xr:uid="{00000000-0005-0000-0000-0000F3420000}"/>
    <cellStyle name="Input 2 2 8 3 11 4" xfId="16209" xr:uid="{00000000-0005-0000-0000-0000F4420000}"/>
    <cellStyle name="Input 2 2 8 3 11 5" xfId="22595" xr:uid="{00000000-0005-0000-0000-0000F5420000}"/>
    <cellStyle name="Input 2 2 8 3 11 6" xfId="54751" xr:uid="{00000000-0005-0000-0000-0000F6420000}"/>
    <cellStyle name="Input 2 2 8 3 12" xfId="3609" xr:uid="{00000000-0005-0000-0000-0000F7420000}"/>
    <cellStyle name="Input 2 2 8 3 12 2" xfId="7861" xr:uid="{00000000-0005-0000-0000-0000F8420000}"/>
    <cellStyle name="Input 2 2 8 3 12 3" xfId="12110" xr:uid="{00000000-0005-0000-0000-0000F9420000}"/>
    <cellStyle name="Input 2 2 8 3 12 4" xfId="16359" xr:uid="{00000000-0005-0000-0000-0000FA420000}"/>
    <cellStyle name="Input 2 2 8 3 12 5" xfId="22941" xr:uid="{00000000-0005-0000-0000-0000FB420000}"/>
    <cellStyle name="Input 2 2 8 3 12 6" xfId="54906" xr:uid="{00000000-0005-0000-0000-0000FC420000}"/>
    <cellStyle name="Input 2 2 8 3 13" xfId="3759" xr:uid="{00000000-0005-0000-0000-0000FD420000}"/>
    <cellStyle name="Input 2 2 8 3 13 2" xfId="8011" xr:uid="{00000000-0005-0000-0000-0000FE420000}"/>
    <cellStyle name="Input 2 2 8 3 13 3" xfId="12260" xr:uid="{00000000-0005-0000-0000-0000FF420000}"/>
    <cellStyle name="Input 2 2 8 3 13 4" xfId="16509" xr:uid="{00000000-0005-0000-0000-000000430000}"/>
    <cellStyle name="Input 2 2 8 3 13 5" xfId="23288" xr:uid="{00000000-0005-0000-0000-000001430000}"/>
    <cellStyle name="Input 2 2 8 3 13 6" xfId="55061" xr:uid="{00000000-0005-0000-0000-000002430000}"/>
    <cellStyle name="Input 2 2 8 3 14" xfId="3908" xr:uid="{00000000-0005-0000-0000-000003430000}"/>
    <cellStyle name="Input 2 2 8 3 14 2" xfId="8160" xr:uid="{00000000-0005-0000-0000-000004430000}"/>
    <cellStyle name="Input 2 2 8 3 14 3" xfId="12409" xr:uid="{00000000-0005-0000-0000-000005430000}"/>
    <cellStyle name="Input 2 2 8 3 14 4" xfId="16658" xr:uid="{00000000-0005-0000-0000-000006430000}"/>
    <cellStyle name="Input 2 2 8 3 14 5" xfId="23563" xr:uid="{00000000-0005-0000-0000-000007430000}"/>
    <cellStyle name="Input 2 2 8 3 14 6" xfId="55212" xr:uid="{00000000-0005-0000-0000-000008430000}"/>
    <cellStyle name="Input 2 2 8 3 15" xfId="4057" xr:uid="{00000000-0005-0000-0000-000009430000}"/>
    <cellStyle name="Input 2 2 8 3 15 2" xfId="8309" xr:uid="{00000000-0005-0000-0000-00000A430000}"/>
    <cellStyle name="Input 2 2 8 3 15 3" xfId="12558" xr:uid="{00000000-0005-0000-0000-00000B430000}"/>
    <cellStyle name="Input 2 2 8 3 15 4" xfId="16807" xr:uid="{00000000-0005-0000-0000-00000C430000}"/>
    <cellStyle name="Input 2 2 8 3 15 5" xfId="23909" xr:uid="{00000000-0005-0000-0000-00000D430000}"/>
    <cellStyle name="Input 2 2 8 3 15 6" xfId="55361" xr:uid="{00000000-0005-0000-0000-00000E430000}"/>
    <cellStyle name="Input 2 2 8 3 16" xfId="4257" xr:uid="{00000000-0005-0000-0000-00000F430000}"/>
    <cellStyle name="Input 2 2 8 3 16 2" xfId="8509" xr:uid="{00000000-0005-0000-0000-000010430000}"/>
    <cellStyle name="Input 2 2 8 3 16 3" xfId="12758" xr:uid="{00000000-0005-0000-0000-000011430000}"/>
    <cellStyle name="Input 2 2 8 3 16 4" xfId="17007" xr:uid="{00000000-0005-0000-0000-000012430000}"/>
    <cellStyle name="Input 2 2 8 3 16 5" xfId="24259" xr:uid="{00000000-0005-0000-0000-000013430000}"/>
    <cellStyle name="Input 2 2 8 3 16 6" xfId="55511" xr:uid="{00000000-0005-0000-0000-000014430000}"/>
    <cellStyle name="Input 2 2 8 3 17" xfId="4408" xr:uid="{00000000-0005-0000-0000-000015430000}"/>
    <cellStyle name="Input 2 2 8 3 17 2" xfId="8660" xr:uid="{00000000-0005-0000-0000-000016430000}"/>
    <cellStyle name="Input 2 2 8 3 17 3" xfId="12909" xr:uid="{00000000-0005-0000-0000-000017430000}"/>
    <cellStyle name="Input 2 2 8 3 17 4" xfId="17158" xr:uid="{00000000-0005-0000-0000-000018430000}"/>
    <cellStyle name="Input 2 2 8 3 17 5" xfId="24605" xr:uid="{00000000-0005-0000-0000-000019430000}"/>
    <cellStyle name="Input 2 2 8 3 17 6" xfId="55660" xr:uid="{00000000-0005-0000-0000-00001A430000}"/>
    <cellStyle name="Input 2 2 8 3 18" xfId="4511" xr:uid="{00000000-0005-0000-0000-00001B430000}"/>
    <cellStyle name="Input 2 2 8 3 18 2" xfId="8763" xr:uid="{00000000-0005-0000-0000-00001C430000}"/>
    <cellStyle name="Input 2 2 8 3 18 3" xfId="13012" xr:uid="{00000000-0005-0000-0000-00001D430000}"/>
    <cellStyle name="Input 2 2 8 3 18 4" xfId="17261" xr:uid="{00000000-0005-0000-0000-00001E430000}"/>
    <cellStyle name="Input 2 2 8 3 18 5" xfId="24880" xr:uid="{00000000-0005-0000-0000-00001F430000}"/>
    <cellStyle name="Input 2 2 8 3 18 6" xfId="55882" xr:uid="{00000000-0005-0000-0000-000020430000}"/>
    <cellStyle name="Input 2 2 8 3 19" xfId="4625" xr:uid="{00000000-0005-0000-0000-000021430000}"/>
    <cellStyle name="Input 2 2 8 3 19 2" xfId="8877" xr:uid="{00000000-0005-0000-0000-000022430000}"/>
    <cellStyle name="Input 2 2 8 3 19 3" xfId="13126" xr:uid="{00000000-0005-0000-0000-000023430000}"/>
    <cellStyle name="Input 2 2 8 3 19 4" xfId="17375" xr:uid="{00000000-0005-0000-0000-000024430000}"/>
    <cellStyle name="Input 2 2 8 3 19 5" xfId="25357" xr:uid="{00000000-0005-0000-0000-000025430000}"/>
    <cellStyle name="Input 2 2 8 3 19 6" xfId="56034" xr:uid="{00000000-0005-0000-0000-000026430000}"/>
    <cellStyle name="Input 2 2 8 3 2" xfId="2105" xr:uid="{00000000-0005-0000-0000-000027430000}"/>
    <cellStyle name="Input 2 2 8 3 2 2" xfId="6357" xr:uid="{00000000-0005-0000-0000-000028430000}"/>
    <cellStyle name="Input 2 2 8 3 2 3" xfId="10606" xr:uid="{00000000-0005-0000-0000-000029430000}"/>
    <cellStyle name="Input 2 2 8 3 2 4" xfId="14855" xr:uid="{00000000-0005-0000-0000-00002A430000}"/>
    <cellStyle name="Input 2 2 8 3 2 5" xfId="19286" xr:uid="{00000000-0005-0000-0000-00002B430000}"/>
    <cellStyle name="Input 2 2 8 3 2 6" xfId="53554" xr:uid="{00000000-0005-0000-0000-00002C430000}"/>
    <cellStyle name="Input 2 2 8 3 20" xfId="4780" xr:uid="{00000000-0005-0000-0000-00002D430000}"/>
    <cellStyle name="Input 2 2 8 3 20 2" xfId="9032" xr:uid="{00000000-0005-0000-0000-00002E430000}"/>
    <cellStyle name="Input 2 2 8 3 20 3" xfId="13281" xr:uid="{00000000-0005-0000-0000-00002F430000}"/>
    <cellStyle name="Input 2 2 8 3 20 4" xfId="17530" xr:uid="{00000000-0005-0000-0000-000030430000}"/>
    <cellStyle name="Input 2 2 8 3 20 5" xfId="25566" xr:uid="{00000000-0005-0000-0000-000031430000}"/>
    <cellStyle name="Input 2 2 8 3 20 6" xfId="56186" xr:uid="{00000000-0005-0000-0000-000032430000}"/>
    <cellStyle name="Input 2 2 8 3 21" xfId="4930" xr:uid="{00000000-0005-0000-0000-000033430000}"/>
    <cellStyle name="Input 2 2 8 3 21 2" xfId="9182" xr:uid="{00000000-0005-0000-0000-000034430000}"/>
    <cellStyle name="Input 2 2 8 3 21 3" xfId="13431" xr:uid="{00000000-0005-0000-0000-000035430000}"/>
    <cellStyle name="Input 2 2 8 3 21 4" xfId="17680" xr:uid="{00000000-0005-0000-0000-000036430000}"/>
    <cellStyle name="Input 2 2 8 3 21 5" xfId="25912" xr:uid="{00000000-0005-0000-0000-000037430000}"/>
    <cellStyle name="Input 2 2 8 3 21 6" xfId="56335" xr:uid="{00000000-0005-0000-0000-000038430000}"/>
    <cellStyle name="Input 2 2 8 3 22" xfId="5122" xr:uid="{00000000-0005-0000-0000-000039430000}"/>
    <cellStyle name="Input 2 2 8 3 22 2" xfId="9374" xr:uid="{00000000-0005-0000-0000-00003A430000}"/>
    <cellStyle name="Input 2 2 8 3 22 3" xfId="13623" xr:uid="{00000000-0005-0000-0000-00003B430000}"/>
    <cellStyle name="Input 2 2 8 3 22 4" xfId="17872" xr:uid="{00000000-0005-0000-0000-00003C430000}"/>
    <cellStyle name="Input 2 2 8 3 22 5" xfId="26258" xr:uid="{00000000-0005-0000-0000-00003D430000}"/>
    <cellStyle name="Input 2 2 8 3 22 6" xfId="56491" xr:uid="{00000000-0005-0000-0000-00003E430000}"/>
    <cellStyle name="Input 2 2 8 3 23" xfId="5232" xr:uid="{00000000-0005-0000-0000-00003F430000}"/>
    <cellStyle name="Input 2 2 8 3 23 2" xfId="9484" xr:uid="{00000000-0005-0000-0000-000040430000}"/>
    <cellStyle name="Input 2 2 8 3 23 3" xfId="13733" xr:uid="{00000000-0005-0000-0000-000041430000}"/>
    <cellStyle name="Input 2 2 8 3 23 4" xfId="17982" xr:uid="{00000000-0005-0000-0000-000042430000}"/>
    <cellStyle name="Input 2 2 8 3 23 5" xfId="26603" xr:uid="{00000000-0005-0000-0000-000043430000}"/>
    <cellStyle name="Input 2 2 8 3 23 6" xfId="56742" xr:uid="{00000000-0005-0000-0000-000044430000}"/>
    <cellStyle name="Input 2 2 8 3 24" xfId="5344" xr:uid="{00000000-0005-0000-0000-000045430000}"/>
    <cellStyle name="Input 2 2 8 3 24 2" xfId="9596" xr:uid="{00000000-0005-0000-0000-000046430000}"/>
    <cellStyle name="Input 2 2 8 3 24 3" xfId="13845" xr:uid="{00000000-0005-0000-0000-000047430000}"/>
    <cellStyle name="Input 2 2 8 3 24 4" xfId="18094" xr:uid="{00000000-0005-0000-0000-000048430000}"/>
    <cellStyle name="Input 2 2 8 3 24 5" xfId="25148" xr:uid="{00000000-0005-0000-0000-000049430000}"/>
    <cellStyle name="Input 2 2 8 3 24 6" xfId="56901" xr:uid="{00000000-0005-0000-0000-00004A430000}"/>
    <cellStyle name="Input 2 2 8 3 25" xfId="5495" xr:uid="{00000000-0005-0000-0000-00004B430000}"/>
    <cellStyle name="Input 2 2 8 3 25 2" xfId="9747" xr:uid="{00000000-0005-0000-0000-00004C430000}"/>
    <cellStyle name="Input 2 2 8 3 25 3" xfId="13996" xr:uid="{00000000-0005-0000-0000-00004D430000}"/>
    <cellStyle name="Input 2 2 8 3 25 4" xfId="18245" xr:uid="{00000000-0005-0000-0000-00004E430000}"/>
    <cellStyle name="Input 2 2 8 3 25 5" xfId="27138" xr:uid="{00000000-0005-0000-0000-00004F430000}"/>
    <cellStyle name="Input 2 2 8 3 25 6" xfId="57051" xr:uid="{00000000-0005-0000-0000-000050430000}"/>
    <cellStyle name="Input 2 2 8 3 26" xfId="5650" xr:uid="{00000000-0005-0000-0000-000051430000}"/>
    <cellStyle name="Input 2 2 8 3 26 2" xfId="9902" xr:uid="{00000000-0005-0000-0000-000052430000}"/>
    <cellStyle name="Input 2 2 8 3 26 3" xfId="14151" xr:uid="{00000000-0005-0000-0000-000053430000}"/>
    <cellStyle name="Input 2 2 8 3 26 4" xfId="18400" xr:uid="{00000000-0005-0000-0000-000054430000}"/>
    <cellStyle name="Input 2 2 8 3 26 5" xfId="27311" xr:uid="{00000000-0005-0000-0000-000055430000}"/>
    <cellStyle name="Input 2 2 8 3 26 6" xfId="57169" xr:uid="{00000000-0005-0000-0000-000056430000}"/>
    <cellStyle name="Input 2 2 8 3 27" xfId="5902" xr:uid="{00000000-0005-0000-0000-000057430000}"/>
    <cellStyle name="Input 2 2 8 3 27 2" xfId="27654" xr:uid="{00000000-0005-0000-0000-000058430000}"/>
    <cellStyle name="Input 2 2 8 3 27 3" xfId="57319" xr:uid="{00000000-0005-0000-0000-000059430000}"/>
    <cellStyle name="Input 2 2 8 3 28" xfId="10151" xr:uid="{00000000-0005-0000-0000-00005A430000}"/>
    <cellStyle name="Input 2 2 8 3 28 2" xfId="27995" xr:uid="{00000000-0005-0000-0000-00005B430000}"/>
    <cellStyle name="Input 2 2 8 3 28 3" xfId="57468" xr:uid="{00000000-0005-0000-0000-00005C430000}"/>
    <cellStyle name="Input 2 2 8 3 29" xfId="14401" xr:uid="{00000000-0005-0000-0000-00005D430000}"/>
    <cellStyle name="Input 2 2 8 3 29 2" xfId="28336" xr:uid="{00000000-0005-0000-0000-00005E430000}"/>
    <cellStyle name="Input 2 2 8 3 29 3" xfId="57618" xr:uid="{00000000-0005-0000-0000-00005F430000}"/>
    <cellStyle name="Input 2 2 8 3 3" xfId="2257" xr:uid="{00000000-0005-0000-0000-000060430000}"/>
    <cellStyle name="Input 2 2 8 3 3 2" xfId="6509" xr:uid="{00000000-0005-0000-0000-000061430000}"/>
    <cellStyle name="Input 2 2 8 3 3 3" xfId="10758" xr:uid="{00000000-0005-0000-0000-000062430000}"/>
    <cellStyle name="Input 2 2 8 3 3 4" xfId="15007" xr:uid="{00000000-0005-0000-0000-000063430000}"/>
    <cellStyle name="Input 2 2 8 3 3 5" xfId="19728" xr:uid="{00000000-0005-0000-0000-000064430000}"/>
    <cellStyle name="Input 2 2 8 3 3 6" xfId="53703" xr:uid="{00000000-0005-0000-0000-000065430000}"/>
    <cellStyle name="Input 2 2 8 3 30" xfId="18660" xr:uid="{00000000-0005-0000-0000-000066430000}"/>
    <cellStyle name="Input 2 2 8 3 30 2" xfId="28677" xr:uid="{00000000-0005-0000-0000-000067430000}"/>
    <cellStyle name="Input 2 2 8 3 31" xfId="29018" xr:uid="{00000000-0005-0000-0000-000068430000}"/>
    <cellStyle name="Input 2 2 8 3 32" xfId="29383" xr:uid="{00000000-0005-0000-0000-000069430000}"/>
    <cellStyle name="Input 2 2 8 3 33" xfId="30981" xr:uid="{00000000-0005-0000-0000-00006A430000}"/>
    <cellStyle name="Input 2 2 8 3 34" xfId="31516" xr:uid="{00000000-0005-0000-0000-00006B430000}"/>
    <cellStyle name="Input 2 2 8 3 35" xfId="31856" xr:uid="{00000000-0005-0000-0000-00006C430000}"/>
    <cellStyle name="Input 2 2 8 3 36" xfId="32078" xr:uid="{00000000-0005-0000-0000-00006D430000}"/>
    <cellStyle name="Input 2 2 8 3 37" xfId="32419" xr:uid="{00000000-0005-0000-0000-00006E430000}"/>
    <cellStyle name="Input 2 2 8 3 38" xfId="32760" xr:uid="{00000000-0005-0000-0000-00006F430000}"/>
    <cellStyle name="Input 2 2 8 3 39" xfId="33445" xr:uid="{00000000-0005-0000-0000-000070430000}"/>
    <cellStyle name="Input 2 2 8 3 4" xfId="2407" xr:uid="{00000000-0005-0000-0000-000071430000}"/>
    <cellStyle name="Input 2 2 8 3 4 2" xfId="6659" xr:uid="{00000000-0005-0000-0000-000072430000}"/>
    <cellStyle name="Input 2 2 8 3 4 3" xfId="10908" xr:uid="{00000000-0005-0000-0000-000073430000}"/>
    <cellStyle name="Input 2 2 8 3 4 4" xfId="15157" xr:uid="{00000000-0005-0000-0000-000074430000}"/>
    <cellStyle name="Input 2 2 8 3 4 5" xfId="20074" xr:uid="{00000000-0005-0000-0000-000075430000}"/>
    <cellStyle name="Input 2 2 8 3 4 6" xfId="53825" xr:uid="{00000000-0005-0000-0000-000076430000}"/>
    <cellStyle name="Input 2 2 8 3 40" xfId="33670" xr:uid="{00000000-0005-0000-0000-000077430000}"/>
    <cellStyle name="Input 2 2 8 3 41" xfId="34253" xr:uid="{00000000-0005-0000-0000-000078430000}"/>
    <cellStyle name="Input 2 2 8 3 42" xfId="34463" xr:uid="{00000000-0005-0000-0000-000079430000}"/>
    <cellStyle name="Input 2 2 8 3 43" xfId="34809" xr:uid="{00000000-0005-0000-0000-00007A430000}"/>
    <cellStyle name="Input 2 2 8 3 44" xfId="35155" xr:uid="{00000000-0005-0000-0000-00007B430000}"/>
    <cellStyle name="Input 2 2 8 3 45" xfId="35502" xr:uid="{00000000-0005-0000-0000-00007C430000}"/>
    <cellStyle name="Input 2 2 8 3 46" xfId="35849" xr:uid="{00000000-0005-0000-0000-00007D430000}"/>
    <cellStyle name="Input 2 2 8 3 47" xfId="36195" xr:uid="{00000000-0005-0000-0000-00007E430000}"/>
    <cellStyle name="Input 2 2 8 3 48" xfId="36541" xr:uid="{00000000-0005-0000-0000-00007F430000}"/>
    <cellStyle name="Input 2 2 8 3 49" xfId="36887" xr:uid="{00000000-0005-0000-0000-000080430000}"/>
    <cellStyle name="Input 2 2 8 3 5" xfId="2556" xr:uid="{00000000-0005-0000-0000-000081430000}"/>
    <cellStyle name="Input 2 2 8 3 5 2" xfId="6808" xr:uid="{00000000-0005-0000-0000-000082430000}"/>
    <cellStyle name="Input 2 2 8 3 5 3" xfId="11057" xr:uid="{00000000-0005-0000-0000-000083430000}"/>
    <cellStyle name="Input 2 2 8 3 5 4" xfId="15306" xr:uid="{00000000-0005-0000-0000-000084430000}"/>
    <cellStyle name="Input 2 2 8 3 5 5" xfId="20420" xr:uid="{00000000-0005-0000-0000-000085430000}"/>
    <cellStyle name="Input 2 2 8 3 5 6" xfId="53931" xr:uid="{00000000-0005-0000-0000-000086430000}"/>
    <cellStyle name="Input 2 2 8 3 50" xfId="37233" xr:uid="{00000000-0005-0000-0000-000087430000}"/>
    <cellStyle name="Input 2 2 8 3 51" xfId="37579" xr:uid="{00000000-0005-0000-0000-000088430000}"/>
    <cellStyle name="Input 2 2 8 3 52" xfId="37854" xr:uid="{00000000-0005-0000-0000-000089430000}"/>
    <cellStyle name="Input 2 2 8 3 53" xfId="38201" xr:uid="{00000000-0005-0000-0000-00008A430000}"/>
    <cellStyle name="Input 2 2 8 3 54" xfId="38547" xr:uid="{00000000-0005-0000-0000-00008B430000}"/>
    <cellStyle name="Input 2 2 8 3 55" xfId="38893" xr:uid="{00000000-0005-0000-0000-00008C430000}"/>
    <cellStyle name="Input 2 2 8 3 56" xfId="39239" xr:uid="{00000000-0005-0000-0000-00008D430000}"/>
    <cellStyle name="Input 2 2 8 3 57" xfId="39712" xr:uid="{00000000-0005-0000-0000-00008E430000}"/>
    <cellStyle name="Input 2 2 8 3 58" xfId="39895" xr:uid="{00000000-0005-0000-0000-00008F430000}"/>
    <cellStyle name="Input 2 2 8 3 59" xfId="40067" xr:uid="{00000000-0005-0000-0000-000090430000}"/>
    <cellStyle name="Input 2 2 8 3 6" xfId="2706" xr:uid="{00000000-0005-0000-0000-000091430000}"/>
    <cellStyle name="Input 2 2 8 3 6 2" xfId="6958" xr:uid="{00000000-0005-0000-0000-000092430000}"/>
    <cellStyle name="Input 2 2 8 3 6 3" xfId="11207" xr:uid="{00000000-0005-0000-0000-000093430000}"/>
    <cellStyle name="Input 2 2 8 3 6 4" xfId="15456" xr:uid="{00000000-0005-0000-0000-000094430000}"/>
    <cellStyle name="Input 2 2 8 3 6 5" xfId="20910" xr:uid="{00000000-0005-0000-0000-000095430000}"/>
    <cellStyle name="Input 2 2 8 3 6 6" xfId="54081" xr:uid="{00000000-0005-0000-0000-000096430000}"/>
    <cellStyle name="Input 2 2 8 3 60" xfId="40408" xr:uid="{00000000-0005-0000-0000-000097430000}"/>
    <cellStyle name="Input 2 2 8 3 61" xfId="40835" xr:uid="{00000000-0005-0000-0000-000098430000}"/>
    <cellStyle name="Input 2 2 8 3 62" xfId="41344" xr:uid="{00000000-0005-0000-0000-000099430000}"/>
    <cellStyle name="Input 2 2 8 3 63" xfId="41454" xr:uid="{00000000-0005-0000-0000-00009A430000}"/>
    <cellStyle name="Input 2 2 8 3 64" xfId="41975" xr:uid="{00000000-0005-0000-0000-00009B430000}"/>
    <cellStyle name="Input 2 2 8 3 65" xfId="42321" xr:uid="{00000000-0005-0000-0000-00009C430000}"/>
    <cellStyle name="Input 2 2 8 3 66" xfId="41313" xr:uid="{00000000-0005-0000-0000-00009D430000}"/>
    <cellStyle name="Input 2 2 8 3 67" xfId="42902" xr:uid="{00000000-0005-0000-0000-00009E430000}"/>
    <cellStyle name="Input 2 2 8 3 68" xfId="43243" xr:uid="{00000000-0005-0000-0000-00009F430000}"/>
    <cellStyle name="Input 2 2 8 3 69" xfId="43584" xr:uid="{00000000-0005-0000-0000-0000A0430000}"/>
    <cellStyle name="Input 2 2 8 3 7" xfId="2861" xr:uid="{00000000-0005-0000-0000-0000A1430000}"/>
    <cellStyle name="Input 2 2 8 3 7 2" xfId="7113" xr:uid="{00000000-0005-0000-0000-0000A2430000}"/>
    <cellStyle name="Input 2 2 8 3 7 3" xfId="11362" xr:uid="{00000000-0005-0000-0000-0000A3430000}"/>
    <cellStyle name="Input 2 2 8 3 7 4" xfId="15611" xr:uid="{00000000-0005-0000-0000-0000A4430000}"/>
    <cellStyle name="Input 2 2 8 3 7 5" xfId="21113" xr:uid="{00000000-0005-0000-0000-0000A5430000}"/>
    <cellStyle name="Input 2 2 8 3 7 6" xfId="54199" xr:uid="{00000000-0005-0000-0000-0000A6430000}"/>
    <cellStyle name="Input 2 2 8 3 70" xfId="44115" xr:uid="{00000000-0005-0000-0000-0000A7430000}"/>
    <cellStyle name="Input 2 2 8 3 71" xfId="43847" xr:uid="{00000000-0005-0000-0000-0000A8430000}"/>
    <cellStyle name="Input 2 2 8 3 72" xfId="44783" xr:uid="{00000000-0005-0000-0000-0000A9430000}"/>
    <cellStyle name="Input 2 2 8 3 73" xfId="45149" xr:uid="{00000000-0005-0000-0000-0000AA430000}"/>
    <cellStyle name="Input 2 2 8 3 74" xfId="45544" xr:uid="{00000000-0005-0000-0000-0000AB430000}"/>
    <cellStyle name="Input 2 2 8 3 75" xfId="46162" xr:uid="{00000000-0005-0000-0000-0000AC430000}"/>
    <cellStyle name="Input 2 2 8 3 76" xfId="45874" xr:uid="{00000000-0005-0000-0000-0000AD430000}"/>
    <cellStyle name="Input 2 2 8 3 77" xfId="46985" xr:uid="{00000000-0005-0000-0000-0000AE430000}"/>
    <cellStyle name="Input 2 2 8 3 78" xfId="47330" xr:uid="{00000000-0005-0000-0000-0000AF430000}"/>
    <cellStyle name="Input 2 2 8 3 79" xfId="45814" xr:uid="{00000000-0005-0000-0000-0000B0430000}"/>
    <cellStyle name="Input 2 2 8 3 8" xfId="3011" xr:uid="{00000000-0005-0000-0000-0000B1430000}"/>
    <cellStyle name="Input 2 2 8 3 8 2" xfId="7263" xr:uid="{00000000-0005-0000-0000-0000B2430000}"/>
    <cellStyle name="Input 2 2 8 3 8 3" xfId="11512" xr:uid="{00000000-0005-0000-0000-0000B3430000}"/>
    <cellStyle name="Input 2 2 8 3 8 4" xfId="15761" xr:uid="{00000000-0005-0000-0000-0000B4430000}"/>
    <cellStyle name="Input 2 2 8 3 8 5" xfId="21592" xr:uid="{00000000-0005-0000-0000-0000B5430000}"/>
    <cellStyle name="Input 2 2 8 3 8 6" xfId="54302" xr:uid="{00000000-0005-0000-0000-0000B6430000}"/>
    <cellStyle name="Input 2 2 8 3 80" xfId="48091" xr:uid="{00000000-0005-0000-0000-0000B7430000}"/>
    <cellStyle name="Input 2 2 8 3 81" xfId="48584" xr:uid="{00000000-0005-0000-0000-0000B8430000}"/>
    <cellStyle name="Input 2 2 8 3 82" xfId="48944" xr:uid="{00000000-0005-0000-0000-0000B9430000}"/>
    <cellStyle name="Input 2 2 8 3 83" xfId="49488" xr:uid="{00000000-0005-0000-0000-0000BA430000}"/>
    <cellStyle name="Input 2 2 8 3 84" xfId="49804" xr:uid="{00000000-0005-0000-0000-0000BB430000}"/>
    <cellStyle name="Input 2 2 8 3 85" xfId="49958" xr:uid="{00000000-0005-0000-0000-0000BC430000}"/>
    <cellStyle name="Input 2 2 8 3 86" xfId="50108" xr:uid="{00000000-0005-0000-0000-0000BD430000}"/>
    <cellStyle name="Input 2 2 8 3 87" xfId="50257" xr:uid="{00000000-0005-0000-0000-0000BE430000}"/>
    <cellStyle name="Input 2 2 8 3 88" xfId="50407" xr:uid="{00000000-0005-0000-0000-0000BF430000}"/>
    <cellStyle name="Input 2 2 8 3 89" xfId="50556" xr:uid="{00000000-0005-0000-0000-0000C0430000}"/>
    <cellStyle name="Input 2 2 8 3 9" xfId="3161" xr:uid="{00000000-0005-0000-0000-0000C1430000}"/>
    <cellStyle name="Input 2 2 8 3 9 2" xfId="7413" xr:uid="{00000000-0005-0000-0000-0000C2430000}"/>
    <cellStyle name="Input 2 2 8 3 9 3" xfId="11662" xr:uid="{00000000-0005-0000-0000-0000C3430000}"/>
    <cellStyle name="Input 2 2 8 3 9 4" xfId="15911" xr:uid="{00000000-0005-0000-0000-0000C4430000}"/>
    <cellStyle name="Input 2 2 8 3 9 5" xfId="21714" xr:uid="{00000000-0005-0000-0000-0000C5430000}"/>
    <cellStyle name="Input 2 2 8 3 9 6" xfId="54452" xr:uid="{00000000-0005-0000-0000-0000C6430000}"/>
    <cellStyle name="Input 2 2 8 3 90" xfId="50705" xr:uid="{00000000-0005-0000-0000-0000C7430000}"/>
    <cellStyle name="Input 2 2 8 3 91" xfId="50855" xr:uid="{00000000-0005-0000-0000-0000C8430000}"/>
    <cellStyle name="Input 2 2 8 3 92" xfId="51004" xr:uid="{00000000-0005-0000-0000-0000C9430000}"/>
    <cellStyle name="Input 2 2 8 3 93" xfId="51169" xr:uid="{00000000-0005-0000-0000-0000CA430000}"/>
    <cellStyle name="Input 2 2 8 3 94" xfId="51325" xr:uid="{00000000-0005-0000-0000-0000CB430000}"/>
    <cellStyle name="Input 2 2 8 3 95" xfId="51475" xr:uid="{00000000-0005-0000-0000-0000CC430000}"/>
    <cellStyle name="Input 2 2 8 3 96" xfId="51625" xr:uid="{00000000-0005-0000-0000-0000CD430000}"/>
    <cellStyle name="Input 2 2 8 3 97" xfId="51775" xr:uid="{00000000-0005-0000-0000-0000CE430000}"/>
    <cellStyle name="Input 2 2 8 3 98" xfId="51930" xr:uid="{00000000-0005-0000-0000-0000CF430000}"/>
    <cellStyle name="Input 2 2 8 3 99" xfId="52085" xr:uid="{00000000-0005-0000-0000-0000D0430000}"/>
    <cellStyle name="Input 2 2 8 30" xfId="4828" xr:uid="{00000000-0005-0000-0000-0000D1430000}"/>
    <cellStyle name="Input 2 2 8 30 2" xfId="9080" xr:uid="{00000000-0005-0000-0000-0000D2430000}"/>
    <cellStyle name="Input 2 2 8 30 3" xfId="13329" xr:uid="{00000000-0005-0000-0000-0000D3430000}"/>
    <cellStyle name="Input 2 2 8 30 4" xfId="17578" xr:uid="{00000000-0005-0000-0000-0000D4430000}"/>
    <cellStyle name="Input 2 2 8 30 5" xfId="26569" xr:uid="{00000000-0005-0000-0000-0000D5430000}"/>
    <cellStyle name="Input 2 2 8 30 6" xfId="57100" xr:uid="{00000000-0005-0000-0000-0000D6430000}"/>
    <cellStyle name="Input 2 2 8 31" xfId="5020" xr:uid="{00000000-0005-0000-0000-0000D7430000}"/>
    <cellStyle name="Input 2 2 8 31 2" xfId="9272" xr:uid="{00000000-0005-0000-0000-0000D8430000}"/>
    <cellStyle name="Input 2 2 8 31 3" xfId="13521" xr:uid="{00000000-0005-0000-0000-0000D9430000}"/>
    <cellStyle name="Input 2 2 8 31 4" xfId="17770" xr:uid="{00000000-0005-0000-0000-0000DA430000}"/>
    <cellStyle name="Input 2 2 8 31 5" xfId="27214" xr:uid="{00000000-0005-0000-0000-0000DB430000}"/>
    <cellStyle name="Input 2 2 8 31 6" xfId="55702" xr:uid="{00000000-0005-0000-0000-0000DC430000}"/>
    <cellStyle name="Input 2 2 8 32" xfId="5002" xr:uid="{00000000-0005-0000-0000-0000DD430000}"/>
    <cellStyle name="Input 2 2 8 32 2" xfId="9254" xr:uid="{00000000-0005-0000-0000-0000DE430000}"/>
    <cellStyle name="Input 2 2 8 32 3" xfId="13503" xr:uid="{00000000-0005-0000-0000-0000DF430000}"/>
    <cellStyle name="Input 2 2 8 32 4" xfId="17752" xr:uid="{00000000-0005-0000-0000-0000E0430000}"/>
    <cellStyle name="Input 2 2 8 32 5" xfId="27557" xr:uid="{00000000-0005-0000-0000-0000E1430000}"/>
    <cellStyle name="Input 2 2 8 32 6" xfId="57217" xr:uid="{00000000-0005-0000-0000-0000E2430000}"/>
    <cellStyle name="Input 2 2 8 33" xfId="5393" xr:uid="{00000000-0005-0000-0000-0000E3430000}"/>
    <cellStyle name="Input 2 2 8 33 2" xfId="9645" xr:uid="{00000000-0005-0000-0000-0000E4430000}"/>
    <cellStyle name="Input 2 2 8 33 3" xfId="13894" xr:uid="{00000000-0005-0000-0000-0000E5430000}"/>
    <cellStyle name="Input 2 2 8 33 4" xfId="18143" xr:uid="{00000000-0005-0000-0000-0000E6430000}"/>
    <cellStyle name="Input 2 2 8 33 5" xfId="27898" xr:uid="{00000000-0005-0000-0000-0000E7430000}"/>
    <cellStyle name="Input 2 2 8 33 6" xfId="57366" xr:uid="{00000000-0005-0000-0000-0000E8430000}"/>
    <cellStyle name="Input 2 2 8 34" xfId="5548" xr:uid="{00000000-0005-0000-0000-0000E9430000}"/>
    <cellStyle name="Input 2 2 8 34 2" xfId="9800" xr:uid="{00000000-0005-0000-0000-0000EA430000}"/>
    <cellStyle name="Input 2 2 8 34 3" xfId="14049" xr:uid="{00000000-0005-0000-0000-0000EB430000}"/>
    <cellStyle name="Input 2 2 8 34 4" xfId="18298" xr:uid="{00000000-0005-0000-0000-0000EC430000}"/>
    <cellStyle name="Input 2 2 8 34 5" xfId="28239" xr:uid="{00000000-0005-0000-0000-0000ED430000}"/>
    <cellStyle name="Input 2 2 8 34 6" xfId="57516" xr:uid="{00000000-0005-0000-0000-0000EE430000}"/>
    <cellStyle name="Input 2 2 8 35" xfId="1448" xr:uid="{00000000-0005-0000-0000-0000EF430000}"/>
    <cellStyle name="Input 2 2 8 35 2" xfId="28580" xr:uid="{00000000-0005-0000-0000-0000F0430000}"/>
    <cellStyle name="Input 2 2 8 36" xfId="5700" xr:uid="{00000000-0005-0000-0000-0000F1430000}"/>
    <cellStyle name="Input 2 2 8 36 2" xfId="28921" xr:uid="{00000000-0005-0000-0000-0000F2430000}"/>
    <cellStyle name="Input 2 2 8 37" xfId="9949" xr:uid="{00000000-0005-0000-0000-0000F3430000}"/>
    <cellStyle name="Input 2 2 8 37 2" xfId="29519" xr:uid="{00000000-0005-0000-0000-0000F4430000}"/>
    <cellStyle name="Input 2 2 8 38" xfId="14199" xr:uid="{00000000-0005-0000-0000-0000F5430000}"/>
    <cellStyle name="Input 2 2 8 38 2" xfId="31042" xr:uid="{00000000-0005-0000-0000-0000F6430000}"/>
    <cellStyle name="Input 2 2 8 39" xfId="18455" xr:uid="{00000000-0005-0000-0000-0000F7430000}"/>
    <cellStyle name="Input 2 2 8 39 2" xfId="31419" xr:uid="{00000000-0005-0000-0000-0000F8430000}"/>
    <cellStyle name="Input 2 2 8 4" xfId="1697" xr:uid="{00000000-0005-0000-0000-0000F9430000}"/>
    <cellStyle name="Input 2 2 8 4 10" xfId="22301" xr:uid="{00000000-0005-0000-0000-0000FA430000}"/>
    <cellStyle name="Input 2 2 8 4 11" xfId="22647" xr:uid="{00000000-0005-0000-0000-0000FB430000}"/>
    <cellStyle name="Input 2 2 8 4 12" xfId="22993" xr:uid="{00000000-0005-0000-0000-0000FC430000}"/>
    <cellStyle name="Input 2 2 8 4 13" xfId="23340" xr:uid="{00000000-0005-0000-0000-0000FD430000}"/>
    <cellStyle name="Input 2 2 8 4 14" xfId="23615" xr:uid="{00000000-0005-0000-0000-0000FE430000}"/>
    <cellStyle name="Input 2 2 8 4 15" xfId="23961" xr:uid="{00000000-0005-0000-0000-0000FF430000}"/>
    <cellStyle name="Input 2 2 8 4 16" xfId="24311" xr:uid="{00000000-0005-0000-0000-000000440000}"/>
    <cellStyle name="Input 2 2 8 4 17" xfId="24657" xr:uid="{00000000-0005-0000-0000-000001440000}"/>
    <cellStyle name="Input 2 2 8 4 18" xfId="24932" xr:uid="{00000000-0005-0000-0000-000002440000}"/>
    <cellStyle name="Input 2 2 8 4 19" xfId="21646" xr:uid="{00000000-0005-0000-0000-000003440000}"/>
    <cellStyle name="Input 2 2 8 4 2" xfId="5949" xr:uid="{00000000-0005-0000-0000-000004440000}"/>
    <cellStyle name="Input 2 2 8 4 2 2" xfId="19338" xr:uid="{00000000-0005-0000-0000-000005440000}"/>
    <cellStyle name="Input 2 2 8 4 20" xfId="25618" xr:uid="{00000000-0005-0000-0000-000006440000}"/>
    <cellStyle name="Input 2 2 8 4 21" xfId="25964" xr:uid="{00000000-0005-0000-0000-000007440000}"/>
    <cellStyle name="Input 2 2 8 4 22" xfId="26310" xr:uid="{00000000-0005-0000-0000-000008440000}"/>
    <cellStyle name="Input 2 2 8 4 23" xfId="26655" xr:uid="{00000000-0005-0000-0000-000009440000}"/>
    <cellStyle name="Input 2 2 8 4 24" xfId="26855" xr:uid="{00000000-0005-0000-0000-00000A440000}"/>
    <cellStyle name="Input 2 2 8 4 25" xfId="26567" xr:uid="{00000000-0005-0000-0000-00000B440000}"/>
    <cellStyle name="Input 2 2 8 4 26" xfId="27363" xr:uid="{00000000-0005-0000-0000-00000C440000}"/>
    <cellStyle name="Input 2 2 8 4 27" xfId="27706" xr:uid="{00000000-0005-0000-0000-00000D440000}"/>
    <cellStyle name="Input 2 2 8 4 28" xfId="28047" xr:uid="{00000000-0005-0000-0000-00000E440000}"/>
    <cellStyle name="Input 2 2 8 4 29" xfId="28388" xr:uid="{00000000-0005-0000-0000-00000F440000}"/>
    <cellStyle name="Input 2 2 8 4 3" xfId="10198" xr:uid="{00000000-0005-0000-0000-000010440000}"/>
    <cellStyle name="Input 2 2 8 4 3 2" xfId="18757" xr:uid="{00000000-0005-0000-0000-000011440000}"/>
    <cellStyle name="Input 2 2 8 4 30" xfId="28729" xr:uid="{00000000-0005-0000-0000-000012440000}"/>
    <cellStyle name="Input 2 2 8 4 31" xfId="29070" xr:uid="{00000000-0005-0000-0000-000013440000}"/>
    <cellStyle name="Input 2 2 8 4 32" xfId="29515" xr:uid="{00000000-0005-0000-0000-000014440000}"/>
    <cellStyle name="Input 2 2 8 4 33" xfId="31040" xr:uid="{00000000-0005-0000-0000-000015440000}"/>
    <cellStyle name="Input 2 2 8 4 34" xfId="31568" xr:uid="{00000000-0005-0000-0000-000016440000}"/>
    <cellStyle name="Input 2 2 8 4 35" xfId="31908" xr:uid="{00000000-0005-0000-0000-000017440000}"/>
    <cellStyle name="Input 2 2 8 4 36" xfId="32130" xr:uid="{00000000-0005-0000-0000-000018440000}"/>
    <cellStyle name="Input 2 2 8 4 37" xfId="32471" xr:uid="{00000000-0005-0000-0000-000019440000}"/>
    <cellStyle name="Input 2 2 8 4 38" xfId="32812" xr:uid="{00000000-0005-0000-0000-00001A440000}"/>
    <cellStyle name="Input 2 2 8 4 39" xfId="33367" xr:uid="{00000000-0005-0000-0000-00001B440000}"/>
    <cellStyle name="Input 2 2 8 4 4" xfId="14448" xr:uid="{00000000-0005-0000-0000-00001C440000}"/>
    <cellStyle name="Input 2 2 8 4 4 2" xfId="20126" xr:uid="{00000000-0005-0000-0000-00001D440000}"/>
    <cellStyle name="Input 2 2 8 4 40" xfId="33722" xr:uid="{00000000-0005-0000-0000-00001E440000}"/>
    <cellStyle name="Input 2 2 8 4 41" xfId="34135" xr:uid="{00000000-0005-0000-0000-00001F440000}"/>
    <cellStyle name="Input 2 2 8 4 42" xfId="34515" xr:uid="{00000000-0005-0000-0000-000020440000}"/>
    <cellStyle name="Input 2 2 8 4 43" xfId="34861" xr:uid="{00000000-0005-0000-0000-000021440000}"/>
    <cellStyle name="Input 2 2 8 4 44" xfId="35207" xr:uid="{00000000-0005-0000-0000-000022440000}"/>
    <cellStyle name="Input 2 2 8 4 45" xfId="35554" xr:uid="{00000000-0005-0000-0000-000023440000}"/>
    <cellStyle name="Input 2 2 8 4 46" xfId="35901" xr:uid="{00000000-0005-0000-0000-000024440000}"/>
    <cellStyle name="Input 2 2 8 4 47" xfId="36247" xr:uid="{00000000-0005-0000-0000-000025440000}"/>
    <cellStyle name="Input 2 2 8 4 48" xfId="36593" xr:uid="{00000000-0005-0000-0000-000026440000}"/>
    <cellStyle name="Input 2 2 8 4 49" xfId="36939" xr:uid="{00000000-0005-0000-0000-000027440000}"/>
    <cellStyle name="Input 2 2 8 4 5" xfId="18558" xr:uid="{00000000-0005-0000-0000-000028440000}"/>
    <cellStyle name="Input 2 2 8 4 5 2" xfId="20472" xr:uid="{00000000-0005-0000-0000-000029440000}"/>
    <cellStyle name="Input 2 2 8 4 50" xfId="37285" xr:uid="{00000000-0005-0000-0000-00002A440000}"/>
    <cellStyle name="Input 2 2 8 4 51" xfId="37631" xr:uid="{00000000-0005-0000-0000-00002B440000}"/>
    <cellStyle name="Input 2 2 8 4 52" xfId="37906" xr:uid="{00000000-0005-0000-0000-00002C440000}"/>
    <cellStyle name="Input 2 2 8 4 53" xfId="38253" xr:uid="{00000000-0005-0000-0000-00002D440000}"/>
    <cellStyle name="Input 2 2 8 4 54" xfId="38599" xr:uid="{00000000-0005-0000-0000-00002E440000}"/>
    <cellStyle name="Input 2 2 8 4 55" xfId="38945" xr:uid="{00000000-0005-0000-0000-00002F440000}"/>
    <cellStyle name="Input 2 2 8 4 56" xfId="39291" xr:uid="{00000000-0005-0000-0000-000030440000}"/>
    <cellStyle name="Input 2 2 8 4 57" xfId="38415" xr:uid="{00000000-0005-0000-0000-000031440000}"/>
    <cellStyle name="Input 2 2 8 4 58" xfId="39612" xr:uid="{00000000-0005-0000-0000-000032440000}"/>
    <cellStyle name="Input 2 2 8 4 59" xfId="40119" xr:uid="{00000000-0005-0000-0000-000033440000}"/>
    <cellStyle name="Input 2 2 8 4 6" xfId="20781" xr:uid="{00000000-0005-0000-0000-000034440000}"/>
    <cellStyle name="Input 2 2 8 4 60" xfId="40460" xr:uid="{00000000-0005-0000-0000-000035440000}"/>
    <cellStyle name="Input 2 2 8 4 61" xfId="40975" xr:uid="{00000000-0005-0000-0000-000036440000}"/>
    <cellStyle name="Input 2 2 8 4 62" xfId="41220" xr:uid="{00000000-0005-0000-0000-000037440000}"/>
    <cellStyle name="Input 2 2 8 4 63" xfId="40769" xr:uid="{00000000-0005-0000-0000-000038440000}"/>
    <cellStyle name="Input 2 2 8 4 64" xfId="42027" xr:uid="{00000000-0005-0000-0000-000039440000}"/>
    <cellStyle name="Input 2 2 8 4 65" xfId="42373" xr:uid="{00000000-0005-0000-0000-00003A440000}"/>
    <cellStyle name="Input 2 2 8 4 66" xfId="42620" xr:uid="{00000000-0005-0000-0000-00003B440000}"/>
    <cellStyle name="Input 2 2 8 4 67" xfId="42954" xr:uid="{00000000-0005-0000-0000-00003C440000}"/>
    <cellStyle name="Input 2 2 8 4 68" xfId="43295" xr:uid="{00000000-0005-0000-0000-00003D440000}"/>
    <cellStyle name="Input 2 2 8 4 69" xfId="43636" xr:uid="{00000000-0005-0000-0000-00003E440000}"/>
    <cellStyle name="Input 2 2 8 4 7" xfId="21165" xr:uid="{00000000-0005-0000-0000-00003F440000}"/>
    <cellStyle name="Input 2 2 8 4 70" xfId="44167" xr:uid="{00000000-0005-0000-0000-000040440000}"/>
    <cellStyle name="Input 2 2 8 4 71" xfId="44266" xr:uid="{00000000-0005-0000-0000-000041440000}"/>
    <cellStyle name="Input 2 2 8 4 72" xfId="44835" xr:uid="{00000000-0005-0000-0000-000042440000}"/>
    <cellStyle name="Input 2 2 8 4 73" xfId="45108" xr:uid="{00000000-0005-0000-0000-000043440000}"/>
    <cellStyle name="Input 2 2 8 4 74" xfId="45853" xr:uid="{00000000-0005-0000-0000-000044440000}"/>
    <cellStyle name="Input 2 2 8 4 75" xfId="46214" xr:uid="{00000000-0005-0000-0000-000045440000}"/>
    <cellStyle name="Input 2 2 8 4 76" xfId="46692" xr:uid="{00000000-0005-0000-0000-000046440000}"/>
    <cellStyle name="Input 2 2 8 4 77" xfId="47037" xr:uid="{00000000-0005-0000-0000-000047440000}"/>
    <cellStyle name="Input 2 2 8 4 78" xfId="47382" xr:uid="{00000000-0005-0000-0000-000048440000}"/>
    <cellStyle name="Input 2 2 8 4 79" xfId="47806" xr:uid="{00000000-0005-0000-0000-000049440000}"/>
    <cellStyle name="Input 2 2 8 4 8" xfId="20771" xr:uid="{00000000-0005-0000-0000-00004A440000}"/>
    <cellStyle name="Input 2 2 8 4 80" xfId="48143" xr:uid="{00000000-0005-0000-0000-00004B440000}"/>
    <cellStyle name="Input 2 2 8 4 81" xfId="48350" xr:uid="{00000000-0005-0000-0000-00004C440000}"/>
    <cellStyle name="Input 2 2 8 4 82" xfId="48996" xr:uid="{00000000-0005-0000-0000-00004D440000}"/>
    <cellStyle name="Input 2 2 8 4 83" xfId="49419" xr:uid="{00000000-0005-0000-0000-00004E440000}"/>
    <cellStyle name="Input 2 2 8 4 84" xfId="48797" xr:uid="{00000000-0005-0000-0000-00004F440000}"/>
    <cellStyle name="Input 2 2 8 4 85" xfId="53297" xr:uid="{00000000-0005-0000-0000-000050440000}"/>
    <cellStyle name="Input 2 2 8 4 9" xfId="21397" xr:uid="{00000000-0005-0000-0000-000051440000}"/>
    <cellStyle name="Input 2 2 8 40" xfId="31759" xr:uid="{00000000-0005-0000-0000-000052440000}"/>
    <cellStyle name="Input 2 2 8 41" xfId="31170" xr:uid="{00000000-0005-0000-0000-000053440000}"/>
    <cellStyle name="Input 2 2 8 42" xfId="32322" xr:uid="{00000000-0005-0000-0000-000054440000}"/>
    <cellStyle name="Input 2 2 8 43" xfId="32663" xr:uid="{00000000-0005-0000-0000-000055440000}"/>
    <cellStyle name="Input 2 2 8 44" xfId="33447" xr:uid="{00000000-0005-0000-0000-000056440000}"/>
    <cellStyle name="Input 2 2 8 45" xfId="33573" xr:uid="{00000000-0005-0000-0000-000057440000}"/>
    <cellStyle name="Input 2 2 8 46" xfId="33095" xr:uid="{00000000-0005-0000-0000-000058440000}"/>
    <cellStyle name="Input 2 2 8 47" xfId="34366" xr:uid="{00000000-0005-0000-0000-000059440000}"/>
    <cellStyle name="Input 2 2 8 48" xfId="34712" xr:uid="{00000000-0005-0000-0000-00005A440000}"/>
    <cellStyle name="Input 2 2 8 49" xfId="35058" xr:uid="{00000000-0005-0000-0000-00005B440000}"/>
    <cellStyle name="Input 2 2 8 5" xfId="1744" xr:uid="{00000000-0005-0000-0000-00005C440000}"/>
    <cellStyle name="Input 2 2 8 5 10" xfId="22354" xr:uid="{00000000-0005-0000-0000-00005D440000}"/>
    <cellStyle name="Input 2 2 8 5 11" xfId="22700" xr:uid="{00000000-0005-0000-0000-00005E440000}"/>
    <cellStyle name="Input 2 2 8 5 12" xfId="23046" xr:uid="{00000000-0005-0000-0000-00005F440000}"/>
    <cellStyle name="Input 2 2 8 5 13" xfId="23393" xr:uid="{00000000-0005-0000-0000-000060440000}"/>
    <cellStyle name="Input 2 2 8 5 14" xfId="23668" xr:uid="{00000000-0005-0000-0000-000061440000}"/>
    <cellStyle name="Input 2 2 8 5 15" xfId="24014" xr:uid="{00000000-0005-0000-0000-000062440000}"/>
    <cellStyle name="Input 2 2 8 5 16" xfId="24364" xr:uid="{00000000-0005-0000-0000-000063440000}"/>
    <cellStyle name="Input 2 2 8 5 17" xfId="24710" xr:uid="{00000000-0005-0000-0000-000064440000}"/>
    <cellStyle name="Input 2 2 8 5 18" xfId="24985" xr:uid="{00000000-0005-0000-0000-000065440000}"/>
    <cellStyle name="Input 2 2 8 5 19" xfId="25260" xr:uid="{00000000-0005-0000-0000-000066440000}"/>
    <cellStyle name="Input 2 2 8 5 2" xfId="5996" xr:uid="{00000000-0005-0000-0000-000067440000}"/>
    <cellStyle name="Input 2 2 8 5 2 2" xfId="19391" xr:uid="{00000000-0005-0000-0000-000068440000}"/>
    <cellStyle name="Input 2 2 8 5 20" xfId="25671" xr:uid="{00000000-0005-0000-0000-000069440000}"/>
    <cellStyle name="Input 2 2 8 5 21" xfId="26017" xr:uid="{00000000-0005-0000-0000-00006A440000}"/>
    <cellStyle name="Input 2 2 8 5 22" xfId="26363" xr:uid="{00000000-0005-0000-0000-00006B440000}"/>
    <cellStyle name="Input 2 2 8 5 23" xfId="26707" xr:uid="{00000000-0005-0000-0000-00006C440000}"/>
    <cellStyle name="Input 2 2 8 5 24" xfId="26908" xr:uid="{00000000-0005-0000-0000-00006D440000}"/>
    <cellStyle name="Input 2 2 8 5 25" xfId="27096" xr:uid="{00000000-0005-0000-0000-00006E440000}"/>
    <cellStyle name="Input 2 2 8 5 26" xfId="27416" xr:uid="{00000000-0005-0000-0000-00006F440000}"/>
    <cellStyle name="Input 2 2 8 5 27" xfId="27759" xr:uid="{00000000-0005-0000-0000-000070440000}"/>
    <cellStyle name="Input 2 2 8 5 28" xfId="28100" xr:uid="{00000000-0005-0000-0000-000071440000}"/>
    <cellStyle name="Input 2 2 8 5 29" xfId="28441" xr:uid="{00000000-0005-0000-0000-000072440000}"/>
    <cellStyle name="Input 2 2 8 5 3" xfId="10245" xr:uid="{00000000-0005-0000-0000-000073440000}"/>
    <cellStyle name="Input 2 2 8 5 3 2" xfId="18809" xr:uid="{00000000-0005-0000-0000-000074440000}"/>
    <cellStyle name="Input 2 2 8 5 30" xfId="28782" xr:uid="{00000000-0005-0000-0000-000075440000}"/>
    <cellStyle name="Input 2 2 8 5 31" xfId="29123" xr:uid="{00000000-0005-0000-0000-000076440000}"/>
    <cellStyle name="Input 2 2 8 5 32" xfId="29444" xr:uid="{00000000-0005-0000-0000-000077440000}"/>
    <cellStyle name="Input 2 2 8 5 33" xfId="31196" xr:uid="{00000000-0005-0000-0000-000078440000}"/>
    <cellStyle name="Input 2 2 8 5 34" xfId="31621" xr:uid="{00000000-0005-0000-0000-000079440000}"/>
    <cellStyle name="Input 2 2 8 5 35" xfId="31961" xr:uid="{00000000-0005-0000-0000-00007A440000}"/>
    <cellStyle name="Input 2 2 8 5 36" xfId="32183" xr:uid="{00000000-0005-0000-0000-00007B440000}"/>
    <cellStyle name="Input 2 2 8 5 37" xfId="32524" xr:uid="{00000000-0005-0000-0000-00007C440000}"/>
    <cellStyle name="Input 2 2 8 5 38" xfId="32865" xr:uid="{00000000-0005-0000-0000-00007D440000}"/>
    <cellStyle name="Input 2 2 8 5 39" xfId="33493" xr:uid="{00000000-0005-0000-0000-00007E440000}"/>
    <cellStyle name="Input 2 2 8 5 4" xfId="14495" xr:uid="{00000000-0005-0000-0000-00007F440000}"/>
    <cellStyle name="Input 2 2 8 5 4 2" xfId="20179" xr:uid="{00000000-0005-0000-0000-000080440000}"/>
    <cellStyle name="Input 2 2 8 5 40" xfId="33775" xr:uid="{00000000-0005-0000-0000-000081440000}"/>
    <cellStyle name="Input 2 2 8 5 41" xfId="34187" xr:uid="{00000000-0005-0000-0000-000082440000}"/>
    <cellStyle name="Input 2 2 8 5 42" xfId="34568" xr:uid="{00000000-0005-0000-0000-000083440000}"/>
    <cellStyle name="Input 2 2 8 5 43" xfId="34914" xr:uid="{00000000-0005-0000-0000-000084440000}"/>
    <cellStyle name="Input 2 2 8 5 44" xfId="35260" xr:uid="{00000000-0005-0000-0000-000085440000}"/>
    <cellStyle name="Input 2 2 8 5 45" xfId="35607" xr:uid="{00000000-0005-0000-0000-000086440000}"/>
    <cellStyle name="Input 2 2 8 5 46" xfId="35954" xr:uid="{00000000-0005-0000-0000-000087440000}"/>
    <cellStyle name="Input 2 2 8 5 47" xfId="36300" xr:uid="{00000000-0005-0000-0000-000088440000}"/>
    <cellStyle name="Input 2 2 8 5 48" xfId="36646" xr:uid="{00000000-0005-0000-0000-000089440000}"/>
    <cellStyle name="Input 2 2 8 5 49" xfId="36992" xr:uid="{00000000-0005-0000-0000-00008A440000}"/>
    <cellStyle name="Input 2 2 8 5 5" xfId="20525" xr:uid="{00000000-0005-0000-0000-00008B440000}"/>
    <cellStyle name="Input 2 2 8 5 50" xfId="37338" xr:uid="{00000000-0005-0000-0000-00008C440000}"/>
    <cellStyle name="Input 2 2 8 5 51" xfId="37684" xr:uid="{00000000-0005-0000-0000-00008D440000}"/>
    <cellStyle name="Input 2 2 8 5 52" xfId="37959" xr:uid="{00000000-0005-0000-0000-00008E440000}"/>
    <cellStyle name="Input 2 2 8 5 53" xfId="38306" xr:uid="{00000000-0005-0000-0000-00008F440000}"/>
    <cellStyle name="Input 2 2 8 5 54" xfId="38652" xr:uid="{00000000-0005-0000-0000-000090440000}"/>
    <cellStyle name="Input 2 2 8 5 55" xfId="38998" xr:uid="{00000000-0005-0000-0000-000091440000}"/>
    <cellStyle name="Input 2 2 8 5 56" xfId="39344" xr:uid="{00000000-0005-0000-0000-000092440000}"/>
    <cellStyle name="Input 2 2 8 5 57" xfId="39623" xr:uid="{00000000-0005-0000-0000-000093440000}"/>
    <cellStyle name="Input 2 2 8 5 58" xfId="39857" xr:uid="{00000000-0005-0000-0000-000094440000}"/>
    <cellStyle name="Input 2 2 8 5 59" xfId="40172" xr:uid="{00000000-0005-0000-0000-000095440000}"/>
    <cellStyle name="Input 2 2 8 5 6" xfId="20855" xr:uid="{00000000-0005-0000-0000-000096440000}"/>
    <cellStyle name="Input 2 2 8 5 60" xfId="40513" xr:uid="{00000000-0005-0000-0000-000097440000}"/>
    <cellStyle name="Input 2 2 8 5 61" xfId="40902" xr:uid="{00000000-0005-0000-0000-000098440000}"/>
    <cellStyle name="Input 2 2 8 5 62" xfId="41293" xr:uid="{00000000-0005-0000-0000-000099440000}"/>
    <cellStyle name="Input 2 2 8 5 63" xfId="41734" xr:uid="{00000000-0005-0000-0000-00009A440000}"/>
    <cellStyle name="Input 2 2 8 5 64" xfId="42080" xr:uid="{00000000-0005-0000-0000-00009B440000}"/>
    <cellStyle name="Input 2 2 8 5 65" xfId="42426" xr:uid="{00000000-0005-0000-0000-00009C440000}"/>
    <cellStyle name="Input 2 2 8 5 66" xfId="41658" xr:uid="{00000000-0005-0000-0000-00009D440000}"/>
    <cellStyle name="Input 2 2 8 5 67" xfId="43007" xr:uid="{00000000-0005-0000-0000-00009E440000}"/>
    <cellStyle name="Input 2 2 8 5 68" xfId="43348" xr:uid="{00000000-0005-0000-0000-00009F440000}"/>
    <cellStyle name="Input 2 2 8 5 69" xfId="43689" xr:uid="{00000000-0005-0000-0000-0000A0440000}"/>
    <cellStyle name="Input 2 2 8 5 7" xfId="21218" xr:uid="{00000000-0005-0000-0000-0000A1440000}"/>
    <cellStyle name="Input 2 2 8 5 70" xfId="44220" xr:uid="{00000000-0005-0000-0000-0000A2440000}"/>
    <cellStyle name="Input 2 2 8 5 71" xfId="44545" xr:uid="{00000000-0005-0000-0000-0000A3440000}"/>
    <cellStyle name="Input 2 2 8 5 72" xfId="44888" xr:uid="{00000000-0005-0000-0000-0000A4440000}"/>
    <cellStyle name="Input 2 2 8 5 73" xfId="45309" xr:uid="{00000000-0005-0000-0000-0000A5440000}"/>
    <cellStyle name="Input 2 2 8 5 74" xfId="45923" xr:uid="{00000000-0005-0000-0000-0000A6440000}"/>
    <cellStyle name="Input 2 2 8 5 75" xfId="46267" xr:uid="{00000000-0005-0000-0000-0000A7440000}"/>
    <cellStyle name="Input 2 2 8 5 76" xfId="46745" xr:uid="{00000000-0005-0000-0000-0000A8440000}"/>
    <cellStyle name="Input 2 2 8 5 77" xfId="47090" xr:uid="{00000000-0005-0000-0000-0000A9440000}"/>
    <cellStyle name="Input 2 2 8 5 78" xfId="47435" xr:uid="{00000000-0005-0000-0000-0000AA440000}"/>
    <cellStyle name="Input 2 2 8 5 79" xfId="47859" xr:uid="{00000000-0005-0000-0000-0000AB440000}"/>
    <cellStyle name="Input 2 2 8 5 8" xfId="21496" xr:uid="{00000000-0005-0000-0000-0000AC440000}"/>
    <cellStyle name="Input 2 2 8 5 80" xfId="48196" xr:uid="{00000000-0005-0000-0000-0000AD440000}"/>
    <cellStyle name="Input 2 2 8 5 81" xfId="48737" xr:uid="{00000000-0005-0000-0000-0000AE440000}"/>
    <cellStyle name="Input 2 2 8 5 82" xfId="49049" xr:uid="{00000000-0005-0000-0000-0000AF440000}"/>
    <cellStyle name="Input 2 2 8 5 83" xfId="49593" xr:uid="{00000000-0005-0000-0000-0000B0440000}"/>
    <cellStyle name="Input 2 2 8 5 84" xfId="49769" xr:uid="{00000000-0005-0000-0000-0000B1440000}"/>
    <cellStyle name="Input 2 2 8 5 85" xfId="19036" xr:uid="{00000000-0005-0000-0000-0000B2440000}"/>
    <cellStyle name="Input 2 2 8 5 86" xfId="53452" xr:uid="{00000000-0005-0000-0000-0000B3440000}"/>
    <cellStyle name="Input 2 2 8 5 9" xfId="22008" xr:uid="{00000000-0005-0000-0000-0000B4440000}"/>
    <cellStyle name="Input 2 2 8 50" xfId="35405" xr:uid="{00000000-0005-0000-0000-0000B5440000}"/>
    <cellStyle name="Input 2 2 8 51" xfId="35752" xr:uid="{00000000-0005-0000-0000-0000B6440000}"/>
    <cellStyle name="Input 2 2 8 52" xfId="36098" xr:uid="{00000000-0005-0000-0000-0000B7440000}"/>
    <cellStyle name="Input 2 2 8 53" xfId="36444" xr:uid="{00000000-0005-0000-0000-0000B8440000}"/>
    <cellStyle name="Input 2 2 8 54" xfId="36790" xr:uid="{00000000-0005-0000-0000-0000B9440000}"/>
    <cellStyle name="Input 2 2 8 55" xfId="37136" xr:uid="{00000000-0005-0000-0000-0000BA440000}"/>
    <cellStyle name="Input 2 2 8 56" xfId="37482" xr:uid="{00000000-0005-0000-0000-0000BB440000}"/>
    <cellStyle name="Input 2 2 8 57" xfId="34110" xr:uid="{00000000-0005-0000-0000-0000BC440000}"/>
    <cellStyle name="Input 2 2 8 58" xfId="38104" xr:uid="{00000000-0005-0000-0000-0000BD440000}"/>
    <cellStyle name="Input 2 2 8 59" xfId="38450" xr:uid="{00000000-0005-0000-0000-0000BE440000}"/>
    <cellStyle name="Input 2 2 8 6" xfId="1792" xr:uid="{00000000-0005-0000-0000-0000BF440000}"/>
    <cellStyle name="Input 2 2 8 6 2" xfId="6044" xr:uid="{00000000-0005-0000-0000-0000C0440000}"/>
    <cellStyle name="Input 2 2 8 6 3" xfId="10293" xr:uid="{00000000-0005-0000-0000-0000C1440000}"/>
    <cellStyle name="Input 2 2 8 6 4" xfId="14543" xr:uid="{00000000-0005-0000-0000-0000C2440000}"/>
    <cellStyle name="Input 2 2 8 6 5" xfId="18979" xr:uid="{00000000-0005-0000-0000-0000C3440000}"/>
    <cellStyle name="Input 2 2 8 6 6" xfId="53601" xr:uid="{00000000-0005-0000-0000-0000C4440000}"/>
    <cellStyle name="Input 2 2 8 60" xfId="38796" xr:uid="{00000000-0005-0000-0000-0000C5440000}"/>
    <cellStyle name="Input 2 2 8 61" xfId="39142" xr:uid="{00000000-0005-0000-0000-0000C6440000}"/>
    <cellStyle name="Input 2 2 8 62" xfId="33970" xr:uid="{00000000-0005-0000-0000-0000C7440000}"/>
    <cellStyle name="Input 2 2 8 63" xfId="39726" xr:uid="{00000000-0005-0000-0000-0000C8440000}"/>
    <cellStyle name="Input 2 2 8 64" xfId="39970" xr:uid="{00000000-0005-0000-0000-0000C9440000}"/>
    <cellStyle name="Input 2 2 8 65" xfId="40311" xr:uid="{00000000-0005-0000-0000-0000CA440000}"/>
    <cellStyle name="Input 2 2 8 66" xfId="40979" xr:uid="{00000000-0005-0000-0000-0000CB440000}"/>
    <cellStyle name="Input 2 2 8 67" xfId="41224" xr:uid="{00000000-0005-0000-0000-0000CC440000}"/>
    <cellStyle name="Input 2 2 8 68" xfId="41665" xr:uid="{00000000-0005-0000-0000-0000CD440000}"/>
    <cellStyle name="Input 2 2 8 69" xfId="41878" xr:uid="{00000000-0005-0000-0000-0000CE440000}"/>
    <cellStyle name="Input 2 2 8 7" xfId="1839" xr:uid="{00000000-0005-0000-0000-0000CF440000}"/>
    <cellStyle name="Input 2 2 8 7 2" xfId="6091" xr:uid="{00000000-0005-0000-0000-0000D0440000}"/>
    <cellStyle name="Input 2 2 8 7 3" xfId="10340" xr:uid="{00000000-0005-0000-0000-0000D1440000}"/>
    <cellStyle name="Input 2 2 8 7 4" xfId="14590" xr:uid="{00000000-0005-0000-0000-0000D2440000}"/>
    <cellStyle name="Input 2 2 8 7 5" xfId="19189" xr:uid="{00000000-0005-0000-0000-0000D3440000}"/>
    <cellStyle name="Input 2 2 8 7 6" xfId="53247" xr:uid="{00000000-0005-0000-0000-0000D4440000}"/>
    <cellStyle name="Input 2 2 8 70" xfId="42224" xr:uid="{00000000-0005-0000-0000-0000D5440000}"/>
    <cellStyle name="Input 2 2 8 71" xfId="41393" xr:uid="{00000000-0005-0000-0000-0000D6440000}"/>
    <cellStyle name="Input 2 2 8 72" xfId="42805" xr:uid="{00000000-0005-0000-0000-0000D7440000}"/>
    <cellStyle name="Input 2 2 8 73" xfId="43146" xr:uid="{00000000-0005-0000-0000-0000D8440000}"/>
    <cellStyle name="Input 2 2 8 74" xfId="43487" xr:uid="{00000000-0005-0000-0000-0000D9440000}"/>
    <cellStyle name="Input 2 2 8 75" xfId="44018" xr:uid="{00000000-0005-0000-0000-0000DA440000}"/>
    <cellStyle name="Input 2 2 8 76" xfId="44485" xr:uid="{00000000-0005-0000-0000-0000DB440000}"/>
    <cellStyle name="Input 2 2 8 77" xfId="44686" xr:uid="{00000000-0005-0000-0000-0000DC440000}"/>
    <cellStyle name="Input 2 2 8 78" xfId="45150" xr:uid="{00000000-0005-0000-0000-0000DD440000}"/>
    <cellStyle name="Input 2 2 8 79" xfId="45909" xr:uid="{00000000-0005-0000-0000-0000DE440000}"/>
    <cellStyle name="Input 2 2 8 8" xfId="1886" xr:uid="{00000000-0005-0000-0000-0000DF440000}"/>
    <cellStyle name="Input 2 2 8 8 2" xfId="6138" xr:uid="{00000000-0005-0000-0000-0000E0440000}"/>
    <cellStyle name="Input 2 2 8 8 3" xfId="10387" xr:uid="{00000000-0005-0000-0000-0000E1440000}"/>
    <cellStyle name="Input 2 2 8 8 4" xfId="14637" xr:uid="{00000000-0005-0000-0000-0000E2440000}"/>
    <cellStyle name="Input 2 2 8 8 5" xfId="19527" xr:uid="{00000000-0005-0000-0000-0000E3440000}"/>
    <cellStyle name="Input 2 2 8 8 6" xfId="53979" xr:uid="{00000000-0005-0000-0000-0000E4440000}"/>
    <cellStyle name="Input 2 2 8 80" xfId="46065" xr:uid="{00000000-0005-0000-0000-0000E5440000}"/>
    <cellStyle name="Input 2 2 8 81" xfId="45555" xr:uid="{00000000-0005-0000-0000-0000E6440000}"/>
    <cellStyle name="Input 2 2 8 82" xfId="46888" xr:uid="{00000000-0005-0000-0000-0000E7440000}"/>
    <cellStyle name="Input 2 2 8 83" xfId="47233" xr:uid="{00000000-0005-0000-0000-0000E8440000}"/>
    <cellStyle name="Input 2 2 8 84" xfId="45452" xr:uid="{00000000-0005-0000-0000-0000E9440000}"/>
    <cellStyle name="Input 2 2 8 85" xfId="47994" xr:uid="{00000000-0005-0000-0000-0000EA440000}"/>
    <cellStyle name="Input 2 2 8 86" xfId="48401" xr:uid="{00000000-0005-0000-0000-0000EB440000}"/>
    <cellStyle name="Input 2 2 8 87" xfId="48847" xr:uid="{00000000-0005-0000-0000-0000EC440000}"/>
    <cellStyle name="Input 2 2 8 88" xfId="49521" xr:uid="{00000000-0005-0000-0000-0000ED440000}"/>
    <cellStyle name="Input 2 2 8 89" xfId="49427" xr:uid="{00000000-0005-0000-0000-0000EE440000}"/>
    <cellStyle name="Input 2 2 8 9" xfId="1584" xr:uid="{00000000-0005-0000-0000-0000EF440000}"/>
    <cellStyle name="Input 2 2 8 9 2" xfId="5836" xr:uid="{00000000-0005-0000-0000-0000F0440000}"/>
    <cellStyle name="Input 2 2 8 9 3" xfId="10085" xr:uid="{00000000-0005-0000-0000-0000F1440000}"/>
    <cellStyle name="Input 2 2 8 9 4" xfId="14335" xr:uid="{00000000-0005-0000-0000-0000F2440000}"/>
    <cellStyle name="Input 2 2 8 9 5" xfId="19977" xr:uid="{00000000-0005-0000-0000-0000F3440000}"/>
    <cellStyle name="Input 2 2 8 9 6" xfId="54128" xr:uid="{00000000-0005-0000-0000-0000F4440000}"/>
    <cellStyle name="Input 2 2 8 90" xfId="49856" xr:uid="{00000000-0005-0000-0000-0000F5440000}"/>
    <cellStyle name="Input 2 2 8 91" xfId="50006" xr:uid="{00000000-0005-0000-0000-0000F6440000}"/>
    <cellStyle name="Input 2 2 8 92" xfId="50155" xr:uid="{00000000-0005-0000-0000-0000F7440000}"/>
    <cellStyle name="Input 2 2 8 93" xfId="50305" xr:uid="{00000000-0005-0000-0000-0000F8440000}"/>
    <cellStyle name="Input 2 2 8 94" xfId="50454" xr:uid="{00000000-0005-0000-0000-0000F9440000}"/>
    <cellStyle name="Input 2 2 8 95" xfId="50603" xr:uid="{00000000-0005-0000-0000-0000FA440000}"/>
    <cellStyle name="Input 2 2 8 96" xfId="50753" xr:uid="{00000000-0005-0000-0000-0000FB440000}"/>
    <cellStyle name="Input 2 2 8 97" xfId="50902" xr:uid="{00000000-0005-0000-0000-0000FC440000}"/>
    <cellStyle name="Input 2 2 8 98" xfId="51067" xr:uid="{00000000-0005-0000-0000-0000FD440000}"/>
    <cellStyle name="Input 2 2 8 99" xfId="51223" xr:uid="{00000000-0005-0000-0000-0000FE440000}"/>
    <cellStyle name="Input 2 2 80" xfId="30734" xr:uid="{00000000-0005-0000-0000-0000FF440000}"/>
    <cellStyle name="Input 2 2 81" xfId="30741" xr:uid="{00000000-0005-0000-0000-000000450000}"/>
    <cellStyle name="Input 2 2 82" xfId="30746" xr:uid="{00000000-0005-0000-0000-000001450000}"/>
    <cellStyle name="Input 2 2 83" xfId="30752" xr:uid="{00000000-0005-0000-0000-000002450000}"/>
    <cellStyle name="Input 2 2 84" xfId="30757" xr:uid="{00000000-0005-0000-0000-000003450000}"/>
    <cellStyle name="Input 2 2 85" xfId="30762" xr:uid="{00000000-0005-0000-0000-000004450000}"/>
    <cellStyle name="Input 2 2 86" xfId="30767" xr:uid="{00000000-0005-0000-0000-000005450000}"/>
    <cellStyle name="Input 2 2 87" xfId="30773" xr:uid="{00000000-0005-0000-0000-000006450000}"/>
    <cellStyle name="Input 2 2 88" xfId="30779" xr:uid="{00000000-0005-0000-0000-000007450000}"/>
    <cellStyle name="Input 2 2 89" xfId="30785" xr:uid="{00000000-0005-0000-0000-000008450000}"/>
    <cellStyle name="Input 2 2 9" xfId="561" xr:uid="{00000000-0005-0000-0000-000009450000}"/>
    <cellStyle name="Input 2 2 9 10" xfId="3251" xr:uid="{00000000-0005-0000-0000-00000A450000}"/>
    <cellStyle name="Input 2 2 9 10 2" xfId="7503" xr:uid="{00000000-0005-0000-0000-00000B450000}"/>
    <cellStyle name="Input 2 2 9 10 3" xfId="11752" xr:uid="{00000000-0005-0000-0000-00000C450000}"/>
    <cellStyle name="Input 2 2 9 10 4" xfId="16001" xr:uid="{00000000-0005-0000-0000-00000D450000}"/>
    <cellStyle name="Input 2 2 9 10 5" xfId="22141" xr:uid="{00000000-0005-0000-0000-00000E450000}"/>
    <cellStyle name="Input 2 2 9 10 6" xfId="54543" xr:uid="{00000000-0005-0000-0000-00000F450000}"/>
    <cellStyle name="Input 2 2 9 100" xfId="52176" xr:uid="{00000000-0005-0000-0000-000010450000}"/>
    <cellStyle name="Input 2 2 9 101" xfId="52429" xr:uid="{00000000-0005-0000-0000-000011450000}"/>
    <cellStyle name="Input 2 2 9 102" xfId="52579" xr:uid="{00000000-0005-0000-0000-000012450000}"/>
    <cellStyle name="Input 2 2 9 103" xfId="52728" xr:uid="{00000000-0005-0000-0000-000013450000}"/>
    <cellStyle name="Input 2 2 9 104" xfId="52878" xr:uid="{00000000-0005-0000-0000-000014450000}"/>
    <cellStyle name="Input 2 2 9 105" xfId="53340" xr:uid="{00000000-0005-0000-0000-000015450000}"/>
    <cellStyle name="Input 2 2 9 11" xfId="3400" xr:uid="{00000000-0005-0000-0000-000016450000}"/>
    <cellStyle name="Input 2 2 9 11 2" xfId="7652" xr:uid="{00000000-0005-0000-0000-000017450000}"/>
    <cellStyle name="Input 2 2 9 11 3" xfId="11901" xr:uid="{00000000-0005-0000-0000-000018450000}"/>
    <cellStyle name="Input 2 2 9 11 4" xfId="16150" xr:uid="{00000000-0005-0000-0000-000019450000}"/>
    <cellStyle name="Input 2 2 9 11 5" xfId="22487" xr:uid="{00000000-0005-0000-0000-00001A450000}"/>
    <cellStyle name="Input 2 2 9 11 6" xfId="54692" xr:uid="{00000000-0005-0000-0000-00001B450000}"/>
    <cellStyle name="Input 2 2 9 12" xfId="3550" xr:uid="{00000000-0005-0000-0000-00001C450000}"/>
    <cellStyle name="Input 2 2 9 12 2" xfId="7802" xr:uid="{00000000-0005-0000-0000-00001D450000}"/>
    <cellStyle name="Input 2 2 9 12 3" xfId="12051" xr:uid="{00000000-0005-0000-0000-00001E450000}"/>
    <cellStyle name="Input 2 2 9 12 4" xfId="16300" xr:uid="{00000000-0005-0000-0000-00001F450000}"/>
    <cellStyle name="Input 2 2 9 12 5" xfId="22833" xr:uid="{00000000-0005-0000-0000-000020450000}"/>
    <cellStyle name="Input 2 2 9 12 6" xfId="54847" xr:uid="{00000000-0005-0000-0000-000021450000}"/>
    <cellStyle name="Input 2 2 9 13" xfId="3700" xr:uid="{00000000-0005-0000-0000-000022450000}"/>
    <cellStyle name="Input 2 2 9 13 2" xfId="7952" xr:uid="{00000000-0005-0000-0000-000023450000}"/>
    <cellStyle name="Input 2 2 9 13 3" xfId="12201" xr:uid="{00000000-0005-0000-0000-000024450000}"/>
    <cellStyle name="Input 2 2 9 13 4" xfId="16450" xr:uid="{00000000-0005-0000-0000-000025450000}"/>
    <cellStyle name="Input 2 2 9 13 5" xfId="23180" xr:uid="{00000000-0005-0000-0000-000026450000}"/>
    <cellStyle name="Input 2 2 9 13 6" xfId="55002" xr:uid="{00000000-0005-0000-0000-000027450000}"/>
    <cellStyle name="Input 2 2 9 14" xfId="3849" xr:uid="{00000000-0005-0000-0000-000028450000}"/>
    <cellStyle name="Input 2 2 9 14 2" xfId="8101" xr:uid="{00000000-0005-0000-0000-000029450000}"/>
    <cellStyle name="Input 2 2 9 14 3" xfId="12350" xr:uid="{00000000-0005-0000-0000-00002A450000}"/>
    <cellStyle name="Input 2 2 9 14 4" xfId="16599" xr:uid="{00000000-0005-0000-0000-00002B450000}"/>
    <cellStyle name="Input 2 2 9 14 5" xfId="21614" xr:uid="{00000000-0005-0000-0000-00002C450000}"/>
    <cellStyle name="Input 2 2 9 14 6" xfId="55153" xr:uid="{00000000-0005-0000-0000-00002D450000}"/>
    <cellStyle name="Input 2 2 9 15" xfId="3998" xr:uid="{00000000-0005-0000-0000-00002E450000}"/>
    <cellStyle name="Input 2 2 9 15 2" xfId="8250" xr:uid="{00000000-0005-0000-0000-00002F450000}"/>
    <cellStyle name="Input 2 2 9 15 3" xfId="12499" xr:uid="{00000000-0005-0000-0000-000030450000}"/>
    <cellStyle name="Input 2 2 9 15 4" xfId="16748" xr:uid="{00000000-0005-0000-0000-000031450000}"/>
    <cellStyle name="Input 2 2 9 15 5" xfId="23801" xr:uid="{00000000-0005-0000-0000-000032450000}"/>
    <cellStyle name="Input 2 2 9 15 6" xfId="55302" xr:uid="{00000000-0005-0000-0000-000033450000}"/>
    <cellStyle name="Input 2 2 9 16" xfId="4198" xr:uid="{00000000-0005-0000-0000-000034450000}"/>
    <cellStyle name="Input 2 2 9 16 2" xfId="8450" xr:uid="{00000000-0005-0000-0000-000035450000}"/>
    <cellStyle name="Input 2 2 9 16 3" xfId="12699" xr:uid="{00000000-0005-0000-0000-000036450000}"/>
    <cellStyle name="Input 2 2 9 16 4" xfId="16948" xr:uid="{00000000-0005-0000-0000-000037450000}"/>
    <cellStyle name="Input 2 2 9 16 5" xfId="24151" xr:uid="{00000000-0005-0000-0000-000038450000}"/>
    <cellStyle name="Input 2 2 9 16 6" xfId="55452" xr:uid="{00000000-0005-0000-0000-000039450000}"/>
    <cellStyle name="Input 2 2 9 17" xfId="4349" xr:uid="{00000000-0005-0000-0000-00003A450000}"/>
    <cellStyle name="Input 2 2 9 17 2" xfId="8601" xr:uid="{00000000-0005-0000-0000-00003B450000}"/>
    <cellStyle name="Input 2 2 9 17 3" xfId="12850" xr:uid="{00000000-0005-0000-0000-00003C450000}"/>
    <cellStyle name="Input 2 2 9 17 4" xfId="17099" xr:uid="{00000000-0005-0000-0000-00003D450000}"/>
    <cellStyle name="Input 2 2 9 17 5" xfId="24497" xr:uid="{00000000-0005-0000-0000-00003E450000}"/>
    <cellStyle name="Input 2 2 9 17 6" xfId="55601" xr:uid="{00000000-0005-0000-0000-00003F450000}"/>
    <cellStyle name="Input 2 2 9 18" xfId="4452" xr:uid="{00000000-0005-0000-0000-000040450000}"/>
    <cellStyle name="Input 2 2 9 18 2" xfId="8704" xr:uid="{00000000-0005-0000-0000-000041450000}"/>
    <cellStyle name="Input 2 2 9 18 3" xfId="12953" xr:uid="{00000000-0005-0000-0000-000042450000}"/>
    <cellStyle name="Input 2 2 9 18 4" xfId="17202" xr:uid="{00000000-0005-0000-0000-000043450000}"/>
    <cellStyle name="Input 2 2 9 18 5" xfId="23770" xr:uid="{00000000-0005-0000-0000-000044450000}"/>
    <cellStyle name="Input 2 2 9 18 6" xfId="55823" xr:uid="{00000000-0005-0000-0000-000045450000}"/>
    <cellStyle name="Input 2 2 9 19" xfId="4566" xr:uid="{00000000-0005-0000-0000-000046450000}"/>
    <cellStyle name="Input 2 2 9 19 2" xfId="8818" xr:uid="{00000000-0005-0000-0000-000047450000}"/>
    <cellStyle name="Input 2 2 9 19 3" xfId="13067" xr:uid="{00000000-0005-0000-0000-000048450000}"/>
    <cellStyle name="Input 2 2 9 19 4" xfId="17316" xr:uid="{00000000-0005-0000-0000-000049450000}"/>
    <cellStyle name="Input 2 2 9 19 5" xfId="23432" xr:uid="{00000000-0005-0000-0000-00004A450000}"/>
    <cellStyle name="Input 2 2 9 19 6" xfId="55975" xr:uid="{00000000-0005-0000-0000-00004B450000}"/>
    <cellStyle name="Input 2 2 9 2" xfId="562" xr:uid="{00000000-0005-0000-0000-00004C450000}"/>
    <cellStyle name="Input 2 2 9 2 2" xfId="2046" xr:uid="{00000000-0005-0000-0000-00004D450000}"/>
    <cellStyle name="Input 2 2 9 2 2 2" xfId="30031" xr:uid="{00000000-0005-0000-0000-00004E450000}"/>
    <cellStyle name="Input 2 2 9 2 3" xfId="6298" xr:uid="{00000000-0005-0000-0000-00004F450000}"/>
    <cellStyle name="Input 2 2 9 2 4" xfId="10547" xr:uid="{00000000-0005-0000-0000-000050450000}"/>
    <cellStyle name="Input 2 2 9 2 5" xfId="14796" xr:uid="{00000000-0005-0000-0000-000051450000}"/>
    <cellStyle name="Input 2 2 9 2 6" xfId="19178" xr:uid="{00000000-0005-0000-0000-000052450000}"/>
    <cellStyle name="Input 2 2 9 2 7" xfId="53495" xr:uid="{00000000-0005-0000-0000-000053450000}"/>
    <cellStyle name="Input 2 2 9 20" xfId="4721" xr:uid="{00000000-0005-0000-0000-000054450000}"/>
    <cellStyle name="Input 2 2 9 20 2" xfId="8973" xr:uid="{00000000-0005-0000-0000-000055450000}"/>
    <cellStyle name="Input 2 2 9 20 3" xfId="13222" xr:uid="{00000000-0005-0000-0000-000056450000}"/>
    <cellStyle name="Input 2 2 9 20 4" xfId="17471" xr:uid="{00000000-0005-0000-0000-000057450000}"/>
    <cellStyle name="Input 2 2 9 20 5" xfId="25458" xr:uid="{00000000-0005-0000-0000-000058450000}"/>
    <cellStyle name="Input 2 2 9 20 6" xfId="56127" xr:uid="{00000000-0005-0000-0000-000059450000}"/>
    <cellStyle name="Input 2 2 9 21" xfId="4871" xr:uid="{00000000-0005-0000-0000-00005A450000}"/>
    <cellStyle name="Input 2 2 9 21 2" xfId="9123" xr:uid="{00000000-0005-0000-0000-00005B450000}"/>
    <cellStyle name="Input 2 2 9 21 3" xfId="13372" xr:uid="{00000000-0005-0000-0000-00005C450000}"/>
    <cellStyle name="Input 2 2 9 21 4" xfId="17621" xr:uid="{00000000-0005-0000-0000-00005D450000}"/>
    <cellStyle name="Input 2 2 9 21 5" xfId="25804" xr:uid="{00000000-0005-0000-0000-00005E450000}"/>
    <cellStyle name="Input 2 2 9 21 6" xfId="56276" xr:uid="{00000000-0005-0000-0000-00005F450000}"/>
    <cellStyle name="Input 2 2 9 22" xfId="5063" xr:uid="{00000000-0005-0000-0000-000060450000}"/>
    <cellStyle name="Input 2 2 9 22 2" xfId="9315" xr:uid="{00000000-0005-0000-0000-000061450000}"/>
    <cellStyle name="Input 2 2 9 22 3" xfId="13564" xr:uid="{00000000-0005-0000-0000-000062450000}"/>
    <cellStyle name="Input 2 2 9 22 4" xfId="17813" xr:uid="{00000000-0005-0000-0000-000063450000}"/>
    <cellStyle name="Input 2 2 9 22 5" xfId="26150" xr:uid="{00000000-0005-0000-0000-000064450000}"/>
    <cellStyle name="Input 2 2 9 22 6" xfId="56432" xr:uid="{00000000-0005-0000-0000-000065450000}"/>
    <cellStyle name="Input 2 2 9 23" xfId="5173" xr:uid="{00000000-0005-0000-0000-000066450000}"/>
    <cellStyle name="Input 2 2 9 23 2" xfId="9425" xr:uid="{00000000-0005-0000-0000-000067450000}"/>
    <cellStyle name="Input 2 2 9 23 3" xfId="13674" xr:uid="{00000000-0005-0000-0000-000068450000}"/>
    <cellStyle name="Input 2 2 9 23 4" xfId="17923" xr:uid="{00000000-0005-0000-0000-000069450000}"/>
    <cellStyle name="Input 2 2 9 23 5" xfId="26496" xr:uid="{00000000-0005-0000-0000-00006A450000}"/>
    <cellStyle name="Input 2 2 9 23 6" xfId="56683" xr:uid="{00000000-0005-0000-0000-00006B450000}"/>
    <cellStyle name="Input 2 2 9 24" xfId="5285" xr:uid="{00000000-0005-0000-0000-00006C450000}"/>
    <cellStyle name="Input 2 2 9 24 2" xfId="9537" xr:uid="{00000000-0005-0000-0000-00006D450000}"/>
    <cellStyle name="Input 2 2 9 24 3" xfId="13786" xr:uid="{00000000-0005-0000-0000-00006E450000}"/>
    <cellStyle name="Input 2 2 9 24 4" xfId="18035" xr:uid="{00000000-0005-0000-0000-00006F450000}"/>
    <cellStyle name="Input 2 2 9 24 5" xfId="25238" xr:uid="{00000000-0005-0000-0000-000070450000}"/>
    <cellStyle name="Input 2 2 9 24 6" xfId="56842" xr:uid="{00000000-0005-0000-0000-000071450000}"/>
    <cellStyle name="Input 2 2 9 25" xfId="5436" xr:uid="{00000000-0005-0000-0000-000072450000}"/>
    <cellStyle name="Input 2 2 9 25 2" xfId="9688" xr:uid="{00000000-0005-0000-0000-000073450000}"/>
    <cellStyle name="Input 2 2 9 25 3" xfId="13937" xr:uid="{00000000-0005-0000-0000-000074450000}"/>
    <cellStyle name="Input 2 2 9 25 4" xfId="18186" xr:uid="{00000000-0005-0000-0000-000075450000}"/>
    <cellStyle name="Input 2 2 9 25 5" xfId="26703" xr:uid="{00000000-0005-0000-0000-000076450000}"/>
    <cellStyle name="Input 2 2 9 25 6" xfId="56992" xr:uid="{00000000-0005-0000-0000-000077450000}"/>
    <cellStyle name="Input 2 2 9 26" xfId="5591" xr:uid="{00000000-0005-0000-0000-000078450000}"/>
    <cellStyle name="Input 2 2 9 26 2" xfId="9843" xr:uid="{00000000-0005-0000-0000-000079450000}"/>
    <cellStyle name="Input 2 2 9 26 3" xfId="14092" xr:uid="{00000000-0005-0000-0000-00007A450000}"/>
    <cellStyle name="Input 2 2 9 26 4" xfId="18341" xr:uid="{00000000-0005-0000-0000-00007B450000}"/>
    <cellStyle name="Input 2 2 9 26 5" xfId="27203" xr:uid="{00000000-0005-0000-0000-00007C450000}"/>
    <cellStyle name="Input 2 2 9 26 6" xfId="55706" xr:uid="{00000000-0005-0000-0000-00007D450000}"/>
    <cellStyle name="Input 2 2 9 27" xfId="1491" xr:uid="{00000000-0005-0000-0000-00007E450000}"/>
    <cellStyle name="Input 2 2 9 27 2" xfId="27546" xr:uid="{00000000-0005-0000-0000-00007F450000}"/>
    <cellStyle name="Input 2 2 9 27 3" xfId="57260" xr:uid="{00000000-0005-0000-0000-000080450000}"/>
    <cellStyle name="Input 2 2 9 28" xfId="5743" xr:uid="{00000000-0005-0000-0000-000081450000}"/>
    <cellStyle name="Input 2 2 9 28 2" xfId="27887" xr:uid="{00000000-0005-0000-0000-000082450000}"/>
    <cellStyle name="Input 2 2 9 28 3" xfId="57409" xr:uid="{00000000-0005-0000-0000-000083450000}"/>
    <cellStyle name="Input 2 2 9 29" xfId="9992" xr:uid="{00000000-0005-0000-0000-000084450000}"/>
    <cellStyle name="Input 2 2 9 29 2" xfId="28228" xr:uid="{00000000-0005-0000-0000-000085450000}"/>
    <cellStyle name="Input 2 2 9 29 3" xfId="57559" xr:uid="{00000000-0005-0000-0000-000086450000}"/>
    <cellStyle name="Input 2 2 9 3" xfId="2198" xr:uid="{00000000-0005-0000-0000-000087450000}"/>
    <cellStyle name="Input 2 2 9 3 2" xfId="6450" xr:uid="{00000000-0005-0000-0000-000088450000}"/>
    <cellStyle name="Input 2 2 9 3 3" xfId="10699" xr:uid="{00000000-0005-0000-0000-000089450000}"/>
    <cellStyle name="Input 2 2 9 3 4" xfId="14948" xr:uid="{00000000-0005-0000-0000-00008A450000}"/>
    <cellStyle name="Input 2 2 9 3 5" xfId="18888" xr:uid="{00000000-0005-0000-0000-00008B450000}"/>
    <cellStyle name="Input 2 2 9 3 6" xfId="53644" xr:uid="{00000000-0005-0000-0000-00008C450000}"/>
    <cellStyle name="Input 2 2 9 30" xfId="14242" xr:uid="{00000000-0005-0000-0000-00008D450000}"/>
    <cellStyle name="Input 2 2 9 30 2" xfId="28569" xr:uid="{00000000-0005-0000-0000-00008E450000}"/>
    <cellStyle name="Input 2 2 9 31" xfId="18601" xr:uid="{00000000-0005-0000-0000-00008F450000}"/>
    <cellStyle name="Input 2 2 9 31 2" xfId="28910" xr:uid="{00000000-0005-0000-0000-000090450000}"/>
    <cellStyle name="Input 2 2 9 32" xfId="29430" xr:uid="{00000000-0005-0000-0000-000091450000}"/>
    <cellStyle name="Input 2 2 9 33" xfId="31325" xr:uid="{00000000-0005-0000-0000-000092450000}"/>
    <cellStyle name="Input 2 2 9 34" xfId="31408" xr:uid="{00000000-0005-0000-0000-000093450000}"/>
    <cellStyle name="Input 2 2 9 35" xfId="31748" xr:uid="{00000000-0005-0000-0000-000094450000}"/>
    <cellStyle name="Input 2 2 9 36" xfId="31168" xr:uid="{00000000-0005-0000-0000-000095450000}"/>
    <cellStyle name="Input 2 2 9 37" xfId="32311" xr:uid="{00000000-0005-0000-0000-000096450000}"/>
    <cellStyle name="Input 2 2 9 38" xfId="32652" xr:uid="{00000000-0005-0000-0000-000097450000}"/>
    <cellStyle name="Input 2 2 9 39" xfId="33362" xr:uid="{00000000-0005-0000-0000-000098450000}"/>
    <cellStyle name="Input 2 2 9 4" xfId="2348" xr:uid="{00000000-0005-0000-0000-000099450000}"/>
    <cellStyle name="Input 2 2 9 4 2" xfId="6600" xr:uid="{00000000-0005-0000-0000-00009A450000}"/>
    <cellStyle name="Input 2 2 9 4 3" xfId="10849" xr:uid="{00000000-0005-0000-0000-00009B450000}"/>
    <cellStyle name="Input 2 2 9 4 4" xfId="15098" xr:uid="{00000000-0005-0000-0000-00009C450000}"/>
    <cellStyle name="Input 2 2 9 4 5" xfId="19966" xr:uid="{00000000-0005-0000-0000-00009D450000}"/>
    <cellStyle name="Input 2 2 9 4 6" xfId="53766" xr:uid="{00000000-0005-0000-0000-00009E450000}"/>
    <cellStyle name="Input 2 2 9 40" xfId="33562" xr:uid="{00000000-0005-0000-0000-00009F450000}"/>
    <cellStyle name="Input 2 2 9 41" xfId="33471" xr:uid="{00000000-0005-0000-0000-0000A0450000}"/>
    <cellStyle name="Input 2 2 9 42" xfId="34355" xr:uid="{00000000-0005-0000-0000-0000A1450000}"/>
    <cellStyle name="Input 2 2 9 43" xfId="34701" xr:uid="{00000000-0005-0000-0000-0000A2450000}"/>
    <cellStyle name="Input 2 2 9 44" xfId="35047" xr:uid="{00000000-0005-0000-0000-0000A3450000}"/>
    <cellStyle name="Input 2 2 9 45" xfId="35394" xr:uid="{00000000-0005-0000-0000-0000A4450000}"/>
    <cellStyle name="Input 2 2 9 46" xfId="35741" xr:uid="{00000000-0005-0000-0000-0000A5450000}"/>
    <cellStyle name="Input 2 2 9 47" xfId="36087" xr:uid="{00000000-0005-0000-0000-0000A6450000}"/>
    <cellStyle name="Input 2 2 9 48" xfId="36433" xr:uid="{00000000-0005-0000-0000-0000A7450000}"/>
    <cellStyle name="Input 2 2 9 49" xfId="36779" xr:uid="{00000000-0005-0000-0000-0000A8450000}"/>
    <cellStyle name="Input 2 2 9 5" xfId="2497" xr:uid="{00000000-0005-0000-0000-0000A9450000}"/>
    <cellStyle name="Input 2 2 9 5 2" xfId="6749" xr:uid="{00000000-0005-0000-0000-0000AA450000}"/>
    <cellStyle name="Input 2 2 9 5 3" xfId="10998" xr:uid="{00000000-0005-0000-0000-0000AB450000}"/>
    <cellStyle name="Input 2 2 9 5 4" xfId="15247" xr:uid="{00000000-0005-0000-0000-0000AC450000}"/>
    <cellStyle name="Input 2 2 9 5 5" xfId="20312" xr:uid="{00000000-0005-0000-0000-0000AD450000}"/>
    <cellStyle name="Input 2 2 9 5 6" xfId="53872" xr:uid="{00000000-0005-0000-0000-0000AE450000}"/>
    <cellStyle name="Input 2 2 9 50" xfId="37125" xr:uid="{00000000-0005-0000-0000-0000AF450000}"/>
    <cellStyle name="Input 2 2 9 51" xfId="37471" xr:uid="{00000000-0005-0000-0000-0000B0450000}"/>
    <cellStyle name="Input 2 2 9 52" xfId="34285" xr:uid="{00000000-0005-0000-0000-0000B1450000}"/>
    <cellStyle name="Input 2 2 9 53" xfId="38093" xr:uid="{00000000-0005-0000-0000-0000B2450000}"/>
    <cellStyle name="Input 2 2 9 54" xfId="38439" xr:uid="{00000000-0005-0000-0000-0000B3450000}"/>
    <cellStyle name="Input 2 2 9 55" xfId="38785" xr:uid="{00000000-0005-0000-0000-0000B4450000}"/>
    <cellStyle name="Input 2 2 9 56" xfId="39131" xr:uid="{00000000-0005-0000-0000-0000B5450000}"/>
    <cellStyle name="Input 2 2 9 57" xfId="33532" xr:uid="{00000000-0005-0000-0000-0000B6450000}"/>
    <cellStyle name="Input 2 2 9 58" xfId="39486" xr:uid="{00000000-0005-0000-0000-0000B7450000}"/>
    <cellStyle name="Input 2 2 9 59" xfId="39959" xr:uid="{00000000-0005-0000-0000-0000B8450000}"/>
    <cellStyle name="Input 2 2 9 6" xfId="2647" xr:uid="{00000000-0005-0000-0000-0000B9450000}"/>
    <cellStyle name="Input 2 2 9 6 2" xfId="6899" xr:uid="{00000000-0005-0000-0000-0000BA450000}"/>
    <cellStyle name="Input 2 2 9 6 3" xfId="11148" xr:uid="{00000000-0005-0000-0000-0000BB450000}"/>
    <cellStyle name="Input 2 2 9 6 4" xfId="15397" xr:uid="{00000000-0005-0000-0000-0000BC450000}"/>
    <cellStyle name="Input 2 2 9 6 5" xfId="20688" xr:uid="{00000000-0005-0000-0000-0000BD450000}"/>
    <cellStyle name="Input 2 2 9 6 6" xfId="54022" xr:uid="{00000000-0005-0000-0000-0000BE450000}"/>
    <cellStyle name="Input 2 2 9 60" xfId="40300" xr:uid="{00000000-0005-0000-0000-0000BF450000}"/>
    <cellStyle name="Input 2 2 9 61" xfId="40884" xr:uid="{00000000-0005-0000-0000-0000C0450000}"/>
    <cellStyle name="Input 2 2 9 62" xfId="40743" xr:uid="{00000000-0005-0000-0000-0000C1450000}"/>
    <cellStyle name="Input 2 2 9 63" xfId="41481" xr:uid="{00000000-0005-0000-0000-0000C2450000}"/>
    <cellStyle name="Input 2 2 9 64" xfId="41867" xr:uid="{00000000-0005-0000-0000-0000C3450000}"/>
    <cellStyle name="Input 2 2 9 65" xfId="42213" xr:uid="{00000000-0005-0000-0000-0000C4450000}"/>
    <cellStyle name="Input 2 2 9 66" xfId="41100" xr:uid="{00000000-0005-0000-0000-0000C5450000}"/>
    <cellStyle name="Input 2 2 9 67" xfId="42794" xr:uid="{00000000-0005-0000-0000-0000C6450000}"/>
    <cellStyle name="Input 2 2 9 68" xfId="43135" xr:uid="{00000000-0005-0000-0000-0000C7450000}"/>
    <cellStyle name="Input 2 2 9 69" xfId="43476" xr:uid="{00000000-0005-0000-0000-0000C8450000}"/>
    <cellStyle name="Input 2 2 9 7" xfId="2802" xr:uid="{00000000-0005-0000-0000-0000C9450000}"/>
    <cellStyle name="Input 2 2 9 7 2" xfId="7054" xr:uid="{00000000-0005-0000-0000-0000CA450000}"/>
    <cellStyle name="Input 2 2 9 7 3" xfId="11303" xr:uid="{00000000-0005-0000-0000-0000CB450000}"/>
    <cellStyle name="Input 2 2 9 7 4" xfId="15552" xr:uid="{00000000-0005-0000-0000-0000CC450000}"/>
    <cellStyle name="Input 2 2 9 7 5" xfId="21005" xr:uid="{00000000-0005-0000-0000-0000CD450000}"/>
    <cellStyle name="Input 2 2 9 7 6" xfId="53212" xr:uid="{00000000-0005-0000-0000-0000CE450000}"/>
    <cellStyle name="Input 2 2 9 70" xfId="44007" xr:uid="{00000000-0005-0000-0000-0000CF450000}"/>
    <cellStyle name="Input 2 2 9 71" xfId="44320" xr:uid="{00000000-0005-0000-0000-0000D0450000}"/>
    <cellStyle name="Input 2 2 9 72" xfId="44675" xr:uid="{00000000-0005-0000-0000-0000D1450000}"/>
    <cellStyle name="Input 2 2 9 73" xfId="45203" xr:uid="{00000000-0005-0000-0000-0000D2450000}"/>
    <cellStyle name="Input 2 2 9 74" xfId="45522" xr:uid="{00000000-0005-0000-0000-0000D3450000}"/>
    <cellStyle name="Input 2 2 9 75" xfId="46054" xr:uid="{00000000-0005-0000-0000-0000D4450000}"/>
    <cellStyle name="Input 2 2 9 76" xfId="45762" xr:uid="{00000000-0005-0000-0000-0000D5450000}"/>
    <cellStyle name="Input 2 2 9 77" xfId="46877" xr:uid="{00000000-0005-0000-0000-0000D6450000}"/>
    <cellStyle name="Input 2 2 9 78" xfId="47222" xr:uid="{00000000-0005-0000-0000-0000D7450000}"/>
    <cellStyle name="Input 2 2 9 79" xfId="46511" xr:uid="{00000000-0005-0000-0000-0000D8450000}"/>
    <cellStyle name="Input 2 2 9 8" xfId="2952" xr:uid="{00000000-0005-0000-0000-0000D9450000}"/>
    <cellStyle name="Input 2 2 9 8 2" xfId="7204" xr:uid="{00000000-0005-0000-0000-0000DA450000}"/>
    <cellStyle name="Input 2 2 9 8 3" xfId="11453" xr:uid="{00000000-0005-0000-0000-0000DB450000}"/>
    <cellStyle name="Input 2 2 9 8 4" xfId="15702" xr:uid="{00000000-0005-0000-0000-0000DC450000}"/>
    <cellStyle name="Input 2 2 9 8 5" xfId="18870" xr:uid="{00000000-0005-0000-0000-0000DD450000}"/>
    <cellStyle name="Input 2 2 9 8 6" xfId="54243" xr:uid="{00000000-0005-0000-0000-0000DE450000}"/>
    <cellStyle name="Input 2 2 9 80" xfId="47983" xr:uid="{00000000-0005-0000-0000-0000DF450000}"/>
    <cellStyle name="Input 2 2 9 81" xfId="48405" xr:uid="{00000000-0005-0000-0000-0000E0450000}"/>
    <cellStyle name="Input 2 2 9 82" xfId="48836" xr:uid="{00000000-0005-0000-0000-0000E1450000}"/>
    <cellStyle name="Input 2 2 9 83" xfId="48716" xr:uid="{00000000-0005-0000-0000-0000E2450000}"/>
    <cellStyle name="Input 2 2 9 84" xfId="48599" xr:uid="{00000000-0005-0000-0000-0000E3450000}"/>
    <cellStyle name="Input 2 2 9 85" xfId="49899" xr:uid="{00000000-0005-0000-0000-0000E4450000}"/>
    <cellStyle name="Input 2 2 9 86" xfId="50049" xr:uid="{00000000-0005-0000-0000-0000E5450000}"/>
    <cellStyle name="Input 2 2 9 87" xfId="50198" xr:uid="{00000000-0005-0000-0000-0000E6450000}"/>
    <cellStyle name="Input 2 2 9 88" xfId="50348" xr:uid="{00000000-0005-0000-0000-0000E7450000}"/>
    <cellStyle name="Input 2 2 9 89" xfId="50497" xr:uid="{00000000-0005-0000-0000-0000E8450000}"/>
    <cellStyle name="Input 2 2 9 9" xfId="3102" xr:uid="{00000000-0005-0000-0000-0000E9450000}"/>
    <cellStyle name="Input 2 2 9 9 2" xfId="7354" xr:uid="{00000000-0005-0000-0000-0000EA450000}"/>
    <cellStyle name="Input 2 2 9 9 3" xfId="11603" xr:uid="{00000000-0005-0000-0000-0000EB450000}"/>
    <cellStyle name="Input 2 2 9 9 4" xfId="15852" xr:uid="{00000000-0005-0000-0000-0000EC450000}"/>
    <cellStyle name="Input 2 2 9 9 5" xfId="21741" xr:uid="{00000000-0005-0000-0000-0000ED450000}"/>
    <cellStyle name="Input 2 2 9 9 6" xfId="54393" xr:uid="{00000000-0005-0000-0000-0000EE450000}"/>
    <cellStyle name="Input 2 2 9 90" xfId="50646" xr:uid="{00000000-0005-0000-0000-0000EF450000}"/>
    <cellStyle name="Input 2 2 9 91" xfId="50796" xr:uid="{00000000-0005-0000-0000-0000F0450000}"/>
    <cellStyle name="Input 2 2 9 92" xfId="50945" xr:uid="{00000000-0005-0000-0000-0000F1450000}"/>
    <cellStyle name="Input 2 2 9 93" xfId="51110" xr:uid="{00000000-0005-0000-0000-0000F2450000}"/>
    <cellStyle name="Input 2 2 9 94" xfId="51266" xr:uid="{00000000-0005-0000-0000-0000F3450000}"/>
    <cellStyle name="Input 2 2 9 95" xfId="51416" xr:uid="{00000000-0005-0000-0000-0000F4450000}"/>
    <cellStyle name="Input 2 2 9 96" xfId="51566" xr:uid="{00000000-0005-0000-0000-0000F5450000}"/>
    <cellStyle name="Input 2 2 9 97" xfId="51716" xr:uid="{00000000-0005-0000-0000-0000F6450000}"/>
    <cellStyle name="Input 2 2 9 98" xfId="51871" xr:uid="{00000000-0005-0000-0000-0000F7450000}"/>
    <cellStyle name="Input 2 2 9 99" xfId="52026" xr:uid="{00000000-0005-0000-0000-0000F8450000}"/>
    <cellStyle name="Input 2 2 90" xfId="30737" xr:uid="{00000000-0005-0000-0000-0000F9450000}"/>
    <cellStyle name="Input 2 2 91" xfId="30726" xr:uid="{00000000-0005-0000-0000-0000FA450000}"/>
    <cellStyle name="Input 2 2 92" xfId="30874" xr:uid="{00000000-0005-0000-0000-0000FB450000}"/>
    <cellStyle name="Input 2 2 93" xfId="30880" xr:uid="{00000000-0005-0000-0000-0000FC450000}"/>
    <cellStyle name="Input 2 2 94" xfId="30887" xr:uid="{00000000-0005-0000-0000-0000FD450000}"/>
    <cellStyle name="Input 2 2 95" xfId="30832" xr:uid="{00000000-0005-0000-0000-0000FE450000}"/>
    <cellStyle name="Input 2 2 96" xfId="30898" xr:uid="{00000000-0005-0000-0000-0000FF450000}"/>
    <cellStyle name="Input 2 2 97" xfId="30807" xr:uid="{00000000-0005-0000-0000-000000460000}"/>
    <cellStyle name="Input 2 2 98" xfId="30906" xr:uid="{00000000-0005-0000-0000-000001460000}"/>
    <cellStyle name="Input 2 2 99" xfId="30793" xr:uid="{00000000-0005-0000-0000-000002460000}"/>
    <cellStyle name="Input 2 20" xfId="563" xr:uid="{00000000-0005-0000-0000-000003460000}"/>
    <cellStyle name="Input 2 20 2" xfId="564" xr:uid="{00000000-0005-0000-0000-000004460000}"/>
    <cellStyle name="Input 2 20 2 2" xfId="30184" xr:uid="{00000000-0005-0000-0000-000005460000}"/>
    <cellStyle name="Input 2 20 3" xfId="29386" xr:uid="{00000000-0005-0000-0000-000006460000}"/>
    <cellStyle name="Input 2 20 4" xfId="21731" xr:uid="{00000000-0005-0000-0000-000007460000}"/>
    <cellStyle name="Input 2 21" xfId="565" xr:uid="{00000000-0005-0000-0000-000008460000}"/>
    <cellStyle name="Input 2 21 2" xfId="566" xr:uid="{00000000-0005-0000-0000-000009460000}"/>
    <cellStyle name="Input 2 21 2 2" xfId="30076" xr:uid="{00000000-0005-0000-0000-00000A460000}"/>
    <cellStyle name="Input 2 21 3" xfId="29234" xr:uid="{00000000-0005-0000-0000-00000B460000}"/>
    <cellStyle name="Input 2 21 4" xfId="21796" xr:uid="{00000000-0005-0000-0000-00000C460000}"/>
    <cellStyle name="Input 2 22" xfId="567" xr:uid="{00000000-0005-0000-0000-00000D460000}"/>
    <cellStyle name="Input 2 22 2" xfId="568" xr:uid="{00000000-0005-0000-0000-00000E460000}"/>
    <cellStyle name="Input 2 22 2 2" xfId="30137" xr:uid="{00000000-0005-0000-0000-00000F460000}"/>
    <cellStyle name="Input 2 22 3" xfId="29708" xr:uid="{00000000-0005-0000-0000-000010460000}"/>
    <cellStyle name="Input 2 22 4" xfId="21473" xr:uid="{00000000-0005-0000-0000-000011460000}"/>
    <cellStyle name="Input 2 23" xfId="569" xr:uid="{00000000-0005-0000-0000-000012460000}"/>
    <cellStyle name="Input 2 23 2" xfId="570" xr:uid="{00000000-0005-0000-0000-000013460000}"/>
    <cellStyle name="Input 2 23 2 2" xfId="30206" xr:uid="{00000000-0005-0000-0000-000014460000}"/>
    <cellStyle name="Input 2 23 3" xfId="29296" xr:uid="{00000000-0005-0000-0000-000015460000}"/>
    <cellStyle name="Input 2 23 4" xfId="21373" xr:uid="{00000000-0005-0000-0000-000016460000}"/>
    <cellStyle name="Input 2 24" xfId="571" xr:uid="{00000000-0005-0000-0000-000017460000}"/>
    <cellStyle name="Input 2 24 2" xfId="572" xr:uid="{00000000-0005-0000-0000-000018460000}"/>
    <cellStyle name="Input 2 24 2 2" xfId="30095" xr:uid="{00000000-0005-0000-0000-000019460000}"/>
    <cellStyle name="Input 2 24 3" xfId="29268" xr:uid="{00000000-0005-0000-0000-00001A460000}"/>
    <cellStyle name="Input 2 24 4" xfId="21920" xr:uid="{00000000-0005-0000-0000-00001B460000}"/>
    <cellStyle name="Input 2 25" xfId="573" xr:uid="{00000000-0005-0000-0000-00001C460000}"/>
    <cellStyle name="Input 2 25 2" xfId="574" xr:uid="{00000000-0005-0000-0000-00001D460000}"/>
    <cellStyle name="Input 2 25 2 2" xfId="30109" xr:uid="{00000000-0005-0000-0000-00001E460000}"/>
    <cellStyle name="Input 2 25 3" xfId="29658" xr:uid="{00000000-0005-0000-0000-00001F460000}"/>
    <cellStyle name="Input 2 25 4" xfId="23438" xr:uid="{00000000-0005-0000-0000-000020460000}"/>
    <cellStyle name="Input 2 26" xfId="575" xr:uid="{00000000-0005-0000-0000-000021460000}"/>
    <cellStyle name="Input 2 26 2" xfId="576" xr:uid="{00000000-0005-0000-0000-000022460000}"/>
    <cellStyle name="Input 2 26 2 2" xfId="30204" xr:uid="{00000000-0005-0000-0000-000023460000}"/>
    <cellStyle name="Input 2 26 3" xfId="29412" xr:uid="{00000000-0005-0000-0000-000024460000}"/>
    <cellStyle name="Input 2 26 4" xfId="23439" xr:uid="{00000000-0005-0000-0000-000025460000}"/>
    <cellStyle name="Input 2 27" xfId="577" xr:uid="{00000000-0005-0000-0000-000026460000}"/>
    <cellStyle name="Input 2 27 2" xfId="578" xr:uid="{00000000-0005-0000-0000-000027460000}"/>
    <cellStyle name="Input 2 27 2 2" xfId="30177" xr:uid="{00000000-0005-0000-0000-000028460000}"/>
    <cellStyle name="Input 2 27 3" xfId="29714" xr:uid="{00000000-0005-0000-0000-000029460000}"/>
    <cellStyle name="Input 2 27 4" xfId="23462" xr:uid="{00000000-0005-0000-0000-00002A460000}"/>
    <cellStyle name="Input 2 28" xfId="579" xr:uid="{00000000-0005-0000-0000-00002B460000}"/>
    <cellStyle name="Input 2 28 2" xfId="580" xr:uid="{00000000-0005-0000-0000-00002C460000}"/>
    <cellStyle name="Input 2 28 2 2" xfId="30142" xr:uid="{00000000-0005-0000-0000-00002D460000}"/>
    <cellStyle name="Input 2 28 3" xfId="29710" xr:uid="{00000000-0005-0000-0000-00002E460000}"/>
    <cellStyle name="Input 2 28 4" xfId="25153" xr:uid="{00000000-0005-0000-0000-00002F460000}"/>
    <cellStyle name="Input 2 29" xfId="581" xr:uid="{00000000-0005-0000-0000-000030460000}"/>
    <cellStyle name="Input 2 29 2" xfId="582" xr:uid="{00000000-0005-0000-0000-000031460000}"/>
    <cellStyle name="Input 2 29 2 2" xfId="30122" xr:uid="{00000000-0005-0000-0000-000032460000}"/>
    <cellStyle name="Input 2 29 3" xfId="29621" xr:uid="{00000000-0005-0000-0000-000033460000}"/>
    <cellStyle name="Input 2 29 4" xfId="25217" xr:uid="{00000000-0005-0000-0000-000034460000}"/>
    <cellStyle name="Input 2 3" xfId="583" xr:uid="{00000000-0005-0000-0000-000035460000}"/>
    <cellStyle name="Input 2 3 10" xfId="1926" xr:uid="{00000000-0005-0000-0000-000036460000}"/>
    <cellStyle name="Input 2 3 10 2" xfId="6178" xr:uid="{00000000-0005-0000-0000-000037460000}"/>
    <cellStyle name="Input 2 3 10 3" xfId="10427" xr:uid="{00000000-0005-0000-0000-000038460000}"/>
    <cellStyle name="Input 2 3 10 4" xfId="14677" xr:uid="{00000000-0005-0000-0000-000039460000}"/>
    <cellStyle name="Input 2 3 10 5" xfId="20315" xr:uid="{00000000-0005-0000-0000-00003A460000}"/>
    <cellStyle name="Input 2 3 10 6" xfId="53292" xr:uid="{00000000-0005-0000-0000-00003B460000}"/>
    <cellStyle name="Input 2 3 100" xfId="51365" xr:uid="{00000000-0005-0000-0000-00003C460000}"/>
    <cellStyle name="Input 2 3 101" xfId="51515" xr:uid="{00000000-0005-0000-0000-00003D460000}"/>
    <cellStyle name="Input 2 3 102" xfId="51665" xr:uid="{00000000-0005-0000-0000-00003E460000}"/>
    <cellStyle name="Input 2 3 103" xfId="51820" xr:uid="{00000000-0005-0000-0000-00003F460000}"/>
    <cellStyle name="Input 2 3 104" xfId="51975" xr:uid="{00000000-0005-0000-0000-000040460000}"/>
    <cellStyle name="Input 2 3 105" xfId="52125" xr:uid="{00000000-0005-0000-0000-000041460000}"/>
    <cellStyle name="Input 2 3 106" xfId="52275" xr:uid="{00000000-0005-0000-0000-000042460000}"/>
    <cellStyle name="Input 2 3 107" xfId="52323" xr:uid="{00000000-0005-0000-0000-000043460000}"/>
    <cellStyle name="Input 2 3 108" xfId="52378" xr:uid="{00000000-0005-0000-0000-000044460000}"/>
    <cellStyle name="Input 2 3 109" xfId="52528" xr:uid="{00000000-0005-0000-0000-000045460000}"/>
    <cellStyle name="Input 2 3 11" xfId="1494" xr:uid="{00000000-0005-0000-0000-000046460000}"/>
    <cellStyle name="Input 2 3 11 2" xfId="5746" xr:uid="{00000000-0005-0000-0000-000047460000}"/>
    <cellStyle name="Input 2 3 11 3" xfId="9995" xr:uid="{00000000-0005-0000-0000-000048460000}"/>
    <cellStyle name="Input 2 3 11 4" xfId="14245" xr:uid="{00000000-0005-0000-0000-000049460000}"/>
    <cellStyle name="Input 2 3 11 5" xfId="20664" xr:uid="{00000000-0005-0000-0000-00004A460000}"/>
    <cellStyle name="Input 2 3 11 6" xfId="54341" xr:uid="{00000000-0005-0000-0000-00004B460000}"/>
    <cellStyle name="Input 2 3 110" xfId="52677" xr:uid="{00000000-0005-0000-0000-00004C460000}"/>
    <cellStyle name="Input 2 3 111" xfId="52827" xr:uid="{00000000-0005-0000-0000-00004D460000}"/>
    <cellStyle name="Input 2 3 112" xfId="18700" xr:uid="{00000000-0005-0000-0000-00004E460000}"/>
    <cellStyle name="Input 2 3 113" xfId="53119" xr:uid="{00000000-0005-0000-0000-00004F460000}"/>
    <cellStyle name="Input 2 3 12" xfId="1995" xr:uid="{00000000-0005-0000-0000-000050460000}"/>
    <cellStyle name="Input 2 3 12 2" xfId="6247" xr:uid="{00000000-0005-0000-0000-000051460000}"/>
    <cellStyle name="Input 2 3 12 3" xfId="10496" xr:uid="{00000000-0005-0000-0000-000052460000}"/>
    <cellStyle name="Input 2 3 12 4" xfId="14745" xr:uid="{00000000-0005-0000-0000-000053460000}"/>
    <cellStyle name="Input 2 3 12 5" xfId="21008" xr:uid="{00000000-0005-0000-0000-000054460000}"/>
    <cellStyle name="Input 2 3 12 6" xfId="54492" xr:uid="{00000000-0005-0000-0000-000055460000}"/>
    <cellStyle name="Input 2 3 13" xfId="2147" xr:uid="{00000000-0005-0000-0000-000056460000}"/>
    <cellStyle name="Input 2 3 13 2" xfId="6399" xr:uid="{00000000-0005-0000-0000-000057460000}"/>
    <cellStyle name="Input 2 3 13 3" xfId="10648" xr:uid="{00000000-0005-0000-0000-000058460000}"/>
    <cellStyle name="Input 2 3 13 4" xfId="14897" xr:uid="{00000000-0005-0000-0000-000059460000}"/>
    <cellStyle name="Input 2 3 13 5" xfId="20726" xr:uid="{00000000-0005-0000-0000-00005A460000}"/>
    <cellStyle name="Input 2 3 13 6" xfId="54641" xr:uid="{00000000-0005-0000-0000-00005B460000}"/>
    <cellStyle name="Input 2 3 14" xfId="2296" xr:uid="{00000000-0005-0000-0000-00005C460000}"/>
    <cellStyle name="Input 2 3 14 2" xfId="6548" xr:uid="{00000000-0005-0000-0000-00005D460000}"/>
    <cellStyle name="Input 2 3 14 3" xfId="10797" xr:uid="{00000000-0005-0000-0000-00005E460000}"/>
    <cellStyle name="Input 2 3 14 4" xfId="15046" xr:uid="{00000000-0005-0000-0000-00005F460000}"/>
    <cellStyle name="Input 2 3 14 5" xfId="21826" xr:uid="{00000000-0005-0000-0000-000060460000}"/>
    <cellStyle name="Input 2 3 14 6" xfId="54796" xr:uid="{00000000-0005-0000-0000-000061460000}"/>
    <cellStyle name="Input 2 3 15" xfId="2446" xr:uid="{00000000-0005-0000-0000-000062460000}"/>
    <cellStyle name="Input 2 3 15 2" xfId="6698" xr:uid="{00000000-0005-0000-0000-000063460000}"/>
    <cellStyle name="Input 2 3 15 3" xfId="10947" xr:uid="{00000000-0005-0000-0000-000064460000}"/>
    <cellStyle name="Input 2 3 15 4" xfId="15196" xr:uid="{00000000-0005-0000-0000-000065460000}"/>
    <cellStyle name="Input 2 3 15 5" xfId="22144" xr:uid="{00000000-0005-0000-0000-000066460000}"/>
    <cellStyle name="Input 2 3 15 6" xfId="54951" xr:uid="{00000000-0005-0000-0000-000067460000}"/>
    <cellStyle name="Input 2 3 16" xfId="2596" xr:uid="{00000000-0005-0000-0000-000068460000}"/>
    <cellStyle name="Input 2 3 16 2" xfId="6848" xr:uid="{00000000-0005-0000-0000-000069460000}"/>
    <cellStyle name="Input 2 3 16 3" xfId="11097" xr:uid="{00000000-0005-0000-0000-00006A460000}"/>
    <cellStyle name="Input 2 3 16 4" xfId="15346" xr:uid="{00000000-0005-0000-0000-00006B460000}"/>
    <cellStyle name="Input 2 3 16 5" xfId="22490" xr:uid="{00000000-0005-0000-0000-00006C460000}"/>
    <cellStyle name="Input 2 3 16 6" xfId="55102" xr:uid="{00000000-0005-0000-0000-00006D460000}"/>
    <cellStyle name="Input 2 3 17" xfId="2751" xr:uid="{00000000-0005-0000-0000-00006E460000}"/>
    <cellStyle name="Input 2 3 17 2" xfId="7003" xr:uid="{00000000-0005-0000-0000-00006F460000}"/>
    <cellStyle name="Input 2 3 17 3" xfId="11252" xr:uid="{00000000-0005-0000-0000-000070460000}"/>
    <cellStyle name="Input 2 3 17 4" xfId="15501" xr:uid="{00000000-0005-0000-0000-000071460000}"/>
    <cellStyle name="Input 2 3 17 5" xfId="22836" xr:uid="{00000000-0005-0000-0000-000072460000}"/>
    <cellStyle name="Input 2 3 17 6" xfId="55251" xr:uid="{00000000-0005-0000-0000-000073460000}"/>
    <cellStyle name="Input 2 3 18" xfId="2901" xr:uid="{00000000-0005-0000-0000-000074460000}"/>
    <cellStyle name="Input 2 3 18 2" xfId="7153" xr:uid="{00000000-0005-0000-0000-000075460000}"/>
    <cellStyle name="Input 2 3 18 3" xfId="11402" xr:uid="{00000000-0005-0000-0000-000076460000}"/>
    <cellStyle name="Input 2 3 18 4" xfId="15651" xr:uid="{00000000-0005-0000-0000-000077460000}"/>
    <cellStyle name="Input 2 3 18 5" xfId="23183" xr:uid="{00000000-0005-0000-0000-000078460000}"/>
    <cellStyle name="Input 2 3 18 6" xfId="55401" xr:uid="{00000000-0005-0000-0000-000079460000}"/>
    <cellStyle name="Input 2 3 19" xfId="3050" xr:uid="{00000000-0005-0000-0000-00007A460000}"/>
    <cellStyle name="Input 2 3 19 2" xfId="7302" xr:uid="{00000000-0005-0000-0000-00007B460000}"/>
    <cellStyle name="Input 2 3 19 3" xfId="11551" xr:uid="{00000000-0005-0000-0000-00007C460000}"/>
    <cellStyle name="Input 2 3 19 4" xfId="15800" xr:uid="{00000000-0005-0000-0000-00007D460000}"/>
    <cellStyle name="Input 2 3 19 5" xfId="21762" xr:uid="{00000000-0005-0000-0000-00007E460000}"/>
    <cellStyle name="Input 2 3 19 6" xfId="55550" xr:uid="{00000000-0005-0000-0000-00007F460000}"/>
    <cellStyle name="Input 2 3 2" xfId="584" xr:uid="{00000000-0005-0000-0000-000080460000}"/>
    <cellStyle name="Input 2 3 2 10" xfId="3254" xr:uid="{00000000-0005-0000-0000-000081460000}"/>
    <cellStyle name="Input 2 3 2 10 2" xfId="7506" xr:uid="{00000000-0005-0000-0000-000082460000}"/>
    <cellStyle name="Input 2 3 2 10 3" xfId="11755" xr:uid="{00000000-0005-0000-0000-000083460000}"/>
    <cellStyle name="Input 2 3 2 10 4" xfId="16004" xr:uid="{00000000-0005-0000-0000-000084460000}"/>
    <cellStyle name="Input 2 3 2 10 5" xfId="22194" xr:uid="{00000000-0005-0000-0000-000085460000}"/>
    <cellStyle name="Input 2 3 2 10 6" xfId="54546" xr:uid="{00000000-0005-0000-0000-000086460000}"/>
    <cellStyle name="Input 2 3 2 100" xfId="52179" xr:uid="{00000000-0005-0000-0000-000087460000}"/>
    <cellStyle name="Input 2 3 2 101" xfId="52432" xr:uid="{00000000-0005-0000-0000-000088460000}"/>
    <cellStyle name="Input 2 3 2 102" xfId="52582" xr:uid="{00000000-0005-0000-0000-000089460000}"/>
    <cellStyle name="Input 2 3 2 103" xfId="52731" xr:uid="{00000000-0005-0000-0000-00008A460000}"/>
    <cellStyle name="Input 2 3 2 104" xfId="52881" xr:uid="{00000000-0005-0000-0000-00008B460000}"/>
    <cellStyle name="Input 2 3 2 105" xfId="53343" xr:uid="{00000000-0005-0000-0000-00008C460000}"/>
    <cellStyle name="Input 2 3 2 11" xfId="3403" xr:uid="{00000000-0005-0000-0000-00008D460000}"/>
    <cellStyle name="Input 2 3 2 11 2" xfId="7655" xr:uid="{00000000-0005-0000-0000-00008E460000}"/>
    <cellStyle name="Input 2 3 2 11 3" xfId="11904" xr:uid="{00000000-0005-0000-0000-00008F460000}"/>
    <cellStyle name="Input 2 3 2 11 4" xfId="16153" xr:uid="{00000000-0005-0000-0000-000090460000}"/>
    <cellStyle name="Input 2 3 2 11 5" xfId="22540" xr:uid="{00000000-0005-0000-0000-000091460000}"/>
    <cellStyle name="Input 2 3 2 11 6" xfId="54695" xr:uid="{00000000-0005-0000-0000-000092460000}"/>
    <cellStyle name="Input 2 3 2 12" xfId="3553" xr:uid="{00000000-0005-0000-0000-000093460000}"/>
    <cellStyle name="Input 2 3 2 12 2" xfId="7805" xr:uid="{00000000-0005-0000-0000-000094460000}"/>
    <cellStyle name="Input 2 3 2 12 3" xfId="12054" xr:uid="{00000000-0005-0000-0000-000095460000}"/>
    <cellStyle name="Input 2 3 2 12 4" xfId="16303" xr:uid="{00000000-0005-0000-0000-000096460000}"/>
    <cellStyle name="Input 2 3 2 12 5" xfId="22886" xr:uid="{00000000-0005-0000-0000-000097460000}"/>
    <cellStyle name="Input 2 3 2 12 6" xfId="54850" xr:uid="{00000000-0005-0000-0000-000098460000}"/>
    <cellStyle name="Input 2 3 2 13" xfId="3703" xr:uid="{00000000-0005-0000-0000-000099460000}"/>
    <cellStyle name="Input 2 3 2 13 2" xfId="7955" xr:uid="{00000000-0005-0000-0000-00009A460000}"/>
    <cellStyle name="Input 2 3 2 13 3" xfId="12204" xr:uid="{00000000-0005-0000-0000-00009B460000}"/>
    <cellStyle name="Input 2 3 2 13 4" xfId="16453" xr:uid="{00000000-0005-0000-0000-00009C460000}"/>
    <cellStyle name="Input 2 3 2 13 5" xfId="23233" xr:uid="{00000000-0005-0000-0000-00009D460000}"/>
    <cellStyle name="Input 2 3 2 13 6" xfId="55005" xr:uid="{00000000-0005-0000-0000-00009E460000}"/>
    <cellStyle name="Input 2 3 2 14" xfId="3852" xr:uid="{00000000-0005-0000-0000-00009F460000}"/>
    <cellStyle name="Input 2 3 2 14 2" xfId="8104" xr:uid="{00000000-0005-0000-0000-0000A0460000}"/>
    <cellStyle name="Input 2 3 2 14 3" xfId="12353" xr:uid="{00000000-0005-0000-0000-0000A1460000}"/>
    <cellStyle name="Input 2 3 2 14 4" xfId="16602" xr:uid="{00000000-0005-0000-0000-0000A2460000}"/>
    <cellStyle name="Input 2 3 2 14 5" xfId="23508" xr:uid="{00000000-0005-0000-0000-0000A3460000}"/>
    <cellStyle name="Input 2 3 2 14 6" xfId="55156" xr:uid="{00000000-0005-0000-0000-0000A4460000}"/>
    <cellStyle name="Input 2 3 2 15" xfId="4001" xr:uid="{00000000-0005-0000-0000-0000A5460000}"/>
    <cellStyle name="Input 2 3 2 15 2" xfId="8253" xr:uid="{00000000-0005-0000-0000-0000A6460000}"/>
    <cellStyle name="Input 2 3 2 15 3" xfId="12502" xr:uid="{00000000-0005-0000-0000-0000A7460000}"/>
    <cellStyle name="Input 2 3 2 15 4" xfId="16751" xr:uid="{00000000-0005-0000-0000-0000A8460000}"/>
    <cellStyle name="Input 2 3 2 15 5" xfId="23854" xr:uid="{00000000-0005-0000-0000-0000A9460000}"/>
    <cellStyle name="Input 2 3 2 15 6" xfId="55305" xr:uid="{00000000-0005-0000-0000-0000AA460000}"/>
    <cellStyle name="Input 2 3 2 16" xfId="4201" xr:uid="{00000000-0005-0000-0000-0000AB460000}"/>
    <cellStyle name="Input 2 3 2 16 2" xfId="8453" xr:uid="{00000000-0005-0000-0000-0000AC460000}"/>
    <cellStyle name="Input 2 3 2 16 3" xfId="12702" xr:uid="{00000000-0005-0000-0000-0000AD460000}"/>
    <cellStyle name="Input 2 3 2 16 4" xfId="16951" xr:uid="{00000000-0005-0000-0000-0000AE460000}"/>
    <cellStyle name="Input 2 3 2 16 5" xfId="24204" xr:uid="{00000000-0005-0000-0000-0000AF460000}"/>
    <cellStyle name="Input 2 3 2 16 6" xfId="55455" xr:uid="{00000000-0005-0000-0000-0000B0460000}"/>
    <cellStyle name="Input 2 3 2 17" xfId="4352" xr:uid="{00000000-0005-0000-0000-0000B1460000}"/>
    <cellStyle name="Input 2 3 2 17 2" xfId="8604" xr:uid="{00000000-0005-0000-0000-0000B2460000}"/>
    <cellStyle name="Input 2 3 2 17 3" xfId="12853" xr:uid="{00000000-0005-0000-0000-0000B3460000}"/>
    <cellStyle name="Input 2 3 2 17 4" xfId="17102" xr:uid="{00000000-0005-0000-0000-0000B4460000}"/>
    <cellStyle name="Input 2 3 2 17 5" xfId="24550" xr:uid="{00000000-0005-0000-0000-0000B5460000}"/>
    <cellStyle name="Input 2 3 2 17 6" xfId="55604" xr:uid="{00000000-0005-0000-0000-0000B6460000}"/>
    <cellStyle name="Input 2 3 2 18" xfId="4455" xr:uid="{00000000-0005-0000-0000-0000B7460000}"/>
    <cellStyle name="Input 2 3 2 18 2" xfId="8707" xr:uid="{00000000-0005-0000-0000-0000B8460000}"/>
    <cellStyle name="Input 2 3 2 18 3" xfId="12956" xr:uid="{00000000-0005-0000-0000-0000B9460000}"/>
    <cellStyle name="Input 2 3 2 18 4" xfId="17205" xr:uid="{00000000-0005-0000-0000-0000BA460000}"/>
    <cellStyle name="Input 2 3 2 18 5" xfId="24825" xr:uid="{00000000-0005-0000-0000-0000BB460000}"/>
    <cellStyle name="Input 2 3 2 18 6" xfId="55826" xr:uid="{00000000-0005-0000-0000-0000BC460000}"/>
    <cellStyle name="Input 2 3 2 19" xfId="4569" xr:uid="{00000000-0005-0000-0000-0000BD460000}"/>
    <cellStyle name="Input 2 3 2 19 2" xfId="8821" xr:uid="{00000000-0005-0000-0000-0000BE460000}"/>
    <cellStyle name="Input 2 3 2 19 3" xfId="13070" xr:uid="{00000000-0005-0000-0000-0000BF460000}"/>
    <cellStyle name="Input 2 3 2 19 4" xfId="17319" xr:uid="{00000000-0005-0000-0000-0000C0460000}"/>
    <cellStyle name="Input 2 3 2 19 5" xfId="21366" xr:uid="{00000000-0005-0000-0000-0000C1460000}"/>
    <cellStyle name="Input 2 3 2 19 6" xfId="55978" xr:uid="{00000000-0005-0000-0000-0000C2460000}"/>
    <cellStyle name="Input 2 3 2 2" xfId="2049" xr:uid="{00000000-0005-0000-0000-0000C3460000}"/>
    <cellStyle name="Input 2 3 2 2 2" xfId="6301" xr:uid="{00000000-0005-0000-0000-0000C4460000}"/>
    <cellStyle name="Input 2 3 2 2 3" xfId="10550" xr:uid="{00000000-0005-0000-0000-0000C5460000}"/>
    <cellStyle name="Input 2 3 2 2 4" xfId="14799" xr:uid="{00000000-0005-0000-0000-0000C6460000}"/>
    <cellStyle name="Input 2 3 2 2 5" xfId="18604" xr:uid="{00000000-0005-0000-0000-0000C7460000}"/>
    <cellStyle name="Input 2 3 2 2 6" xfId="19231" xr:uid="{00000000-0005-0000-0000-0000C8460000}"/>
    <cellStyle name="Input 2 3 2 2 7" xfId="53498" xr:uid="{00000000-0005-0000-0000-0000C9460000}"/>
    <cellStyle name="Input 2 3 2 20" xfId="4724" xr:uid="{00000000-0005-0000-0000-0000CA460000}"/>
    <cellStyle name="Input 2 3 2 20 2" xfId="8976" xr:uid="{00000000-0005-0000-0000-0000CB460000}"/>
    <cellStyle name="Input 2 3 2 20 3" xfId="13225" xr:uid="{00000000-0005-0000-0000-0000CC460000}"/>
    <cellStyle name="Input 2 3 2 20 4" xfId="17474" xr:uid="{00000000-0005-0000-0000-0000CD460000}"/>
    <cellStyle name="Input 2 3 2 20 5" xfId="25511" xr:uid="{00000000-0005-0000-0000-0000CE460000}"/>
    <cellStyle name="Input 2 3 2 20 6" xfId="56130" xr:uid="{00000000-0005-0000-0000-0000CF460000}"/>
    <cellStyle name="Input 2 3 2 21" xfId="4874" xr:uid="{00000000-0005-0000-0000-0000D0460000}"/>
    <cellStyle name="Input 2 3 2 21 2" xfId="9126" xr:uid="{00000000-0005-0000-0000-0000D1460000}"/>
    <cellStyle name="Input 2 3 2 21 3" xfId="13375" xr:uid="{00000000-0005-0000-0000-0000D2460000}"/>
    <cellStyle name="Input 2 3 2 21 4" xfId="17624" xr:uid="{00000000-0005-0000-0000-0000D3460000}"/>
    <cellStyle name="Input 2 3 2 21 5" xfId="25857" xr:uid="{00000000-0005-0000-0000-0000D4460000}"/>
    <cellStyle name="Input 2 3 2 21 6" xfId="56279" xr:uid="{00000000-0005-0000-0000-0000D5460000}"/>
    <cellStyle name="Input 2 3 2 22" xfId="5066" xr:uid="{00000000-0005-0000-0000-0000D6460000}"/>
    <cellStyle name="Input 2 3 2 22 2" xfId="9318" xr:uid="{00000000-0005-0000-0000-0000D7460000}"/>
    <cellStyle name="Input 2 3 2 22 3" xfId="13567" xr:uid="{00000000-0005-0000-0000-0000D8460000}"/>
    <cellStyle name="Input 2 3 2 22 4" xfId="17816" xr:uid="{00000000-0005-0000-0000-0000D9460000}"/>
    <cellStyle name="Input 2 3 2 22 5" xfId="26203" xr:uid="{00000000-0005-0000-0000-0000DA460000}"/>
    <cellStyle name="Input 2 3 2 22 6" xfId="56435" xr:uid="{00000000-0005-0000-0000-0000DB460000}"/>
    <cellStyle name="Input 2 3 2 23" xfId="5176" xr:uid="{00000000-0005-0000-0000-0000DC460000}"/>
    <cellStyle name="Input 2 3 2 23 2" xfId="9428" xr:uid="{00000000-0005-0000-0000-0000DD460000}"/>
    <cellStyle name="Input 2 3 2 23 3" xfId="13677" xr:uid="{00000000-0005-0000-0000-0000DE460000}"/>
    <cellStyle name="Input 2 3 2 23 4" xfId="17926" xr:uid="{00000000-0005-0000-0000-0000DF460000}"/>
    <cellStyle name="Input 2 3 2 23 5" xfId="26548" xr:uid="{00000000-0005-0000-0000-0000E0460000}"/>
    <cellStyle name="Input 2 3 2 23 6" xfId="56686" xr:uid="{00000000-0005-0000-0000-0000E1460000}"/>
    <cellStyle name="Input 2 3 2 24" xfId="5288" xr:uid="{00000000-0005-0000-0000-0000E2460000}"/>
    <cellStyle name="Input 2 3 2 24 2" xfId="9540" xr:uid="{00000000-0005-0000-0000-0000E3460000}"/>
    <cellStyle name="Input 2 3 2 24 3" xfId="13789" xr:uid="{00000000-0005-0000-0000-0000E4460000}"/>
    <cellStyle name="Input 2 3 2 24 4" xfId="18038" xr:uid="{00000000-0005-0000-0000-0000E5460000}"/>
    <cellStyle name="Input 2 3 2 24 5" xfId="25272" xr:uid="{00000000-0005-0000-0000-0000E6460000}"/>
    <cellStyle name="Input 2 3 2 24 6" xfId="56845" xr:uid="{00000000-0005-0000-0000-0000E7460000}"/>
    <cellStyle name="Input 2 3 2 25" xfId="5439" xr:uid="{00000000-0005-0000-0000-0000E8460000}"/>
    <cellStyle name="Input 2 3 2 25 2" xfId="9691" xr:uid="{00000000-0005-0000-0000-0000E9460000}"/>
    <cellStyle name="Input 2 3 2 25 3" xfId="13940" xr:uid="{00000000-0005-0000-0000-0000EA460000}"/>
    <cellStyle name="Input 2 3 2 25 4" xfId="18189" xr:uid="{00000000-0005-0000-0000-0000EB460000}"/>
    <cellStyle name="Input 2 3 2 25 5" xfId="26723" xr:uid="{00000000-0005-0000-0000-0000EC460000}"/>
    <cellStyle name="Input 2 3 2 25 6" xfId="56995" xr:uid="{00000000-0005-0000-0000-0000ED460000}"/>
    <cellStyle name="Input 2 3 2 26" xfId="5594" xr:uid="{00000000-0005-0000-0000-0000EE460000}"/>
    <cellStyle name="Input 2 3 2 26 2" xfId="9846" xr:uid="{00000000-0005-0000-0000-0000EF460000}"/>
    <cellStyle name="Input 2 3 2 26 3" xfId="14095" xr:uid="{00000000-0005-0000-0000-0000F0460000}"/>
    <cellStyle name="Input 2 3 2 26 4" xfId="18344" xr:uid="{00000000-0005-0000-0000-0000F1460000}"/>
    <cellStyle name="Input 2 3 2 26 5" xfId="27256" xr:uid="{00000000-0005-0000-0000-0000F2460000}"/>
    <cellStyle name="Input 2 3 2 26 6" xfId="55730" xr:uid="{00000000-0005-0000-0000-0000F3460000}"/>
    <cellStyle name="Input 2 3 2 27" xfId="1594" xr:uid="{00000000-0005-0000-0000-0000F4460000}"/>
    <cellStyle name="Input 2 3 2 27 2" xfId="27599" xr:uid="{00000000-0005-0000-0000-0000F5460000}"/>
    <cellStyle name="Input 2 3 2 27 3" xfId="57263" xr:uid="{00000000-0005-0000-0000-0000F6460000}"/>
    <cellStyle name="Input 2 3 2 28" xfId="5846" xr:uid="{00000000-0005-0000-0000-0000F7460000}"/>
    <cellStyle name="Input 2 3 2 28 2" xfId="27940" xr:uid="{00000000-0005-0000-0000-0000F8460000}"/>
    <cellStyle name="Input 2 3 2 28 3" xfId="57412" xr:uid="{00000000-0005-0000-0000-0000F9460000}"/>
    <cellStyle name="Input 2 3 2 29" xfId="10095" xr:uid="{00000000-0005-0000-0000-0000FA460000}"/>
    <cellStyle name="Input 2 3 2 29 2" xfId="28281" xr:uid="{00000000-0005-0000-0000-0000FB460000}"/>
    <cellStyle name="Input 2 3 2 29 3" xfId="57562" xr:uid="{00000000-0005-0000-0000-0000FC460000}"/>
    <cellStyle name="Input 2 3 2 3" xfId="2201" xr:uid="{00000000-0005-0000-0000-0000FD460000}"/>
    <cellStyle name="Input 2 3 2 3 2" xfId="6453" xr:uid="{00000000-0005-0000-0000-0000FE460000}"/>
    <cellStyle name="Input 2 3 2 3 3" xfId="10702" xr:uid="{00000000-0005-0000-0000-0000FF460000}"/>
    <cellStyle name="Input 2 3 2 3 4" xfId="14951" xr:uid="{00000000-0005-0000-0000-000000470000}"/>
    <cellStyle name="Input 2 3 2 3 5" xfId="18792" xr:uid="{00000000-0005-0000-0000-000001470000}"/>
    <cellStyle name="Input 2 3 2 3 6" xfId="53647" xr:uid="{00000000-0005-0000-0000-000002470000}"/>
    <cellStyle name="Input 2 3 2 30" xfId="14345" xr:uid="{00000000-0005-0000-0000-000003470000}"/>
    <cellStyle name="Input 2 3 2 30 2" xfId="28622" xr:uid="{00000000-0005-0000-0000-000004470000}"/>
    <cellStyle name="Input 2 3 2 31" xfId="18496" xr:uid="{00000000-0005-0000-0000-000005470000}"/>
    <cellStyle name="Input 2 3 2 31 2" xfId="28963" xr:uid="{00000000-0005-0000-0000-000006470000}"/>
    <cellStyle name="Input 2 3 2 32" xfId="29503" xr:uid="{00000000-0005-0000-0000-000007470000}"/>
    <cellStyle name="Input 2 3 2 33" xfId="31340" xr:uid="{00000000-0005-0000-0000-000008470000}"/>
    <cellStyle name="Input 2 3 2 34" xfId="31461" xr:uid="{00000000-0005-0000-0000-000009470000}"/>
    <cellStyle name="Input 2 3 2 35" xfId="31801" xr:uid="{00000000-0005-0000-0000-00000A470000}"/>
    <cellStyle name="Input 2 3 2 36" xfId="32023" xr:uid="{00000000-0005-0000-0000-00000B470000}"/>
    <cellStyle name="Input 2 3 2 37" xfId="32364" xr:uid="{00000000-0005-0000-0000-00000C470000}"/>
    <cellStyle name="Input 2 3 2 38" xfId="32705" xr:uid="{00000000-0005-0000-0000-00000D470000}"/>
    <cellStyle name="Input 2 3 2 39" xfId="33051" xr:uid="{00000000-0005-0000-0000-00000E470000}"/>
    <cellStyle name="Input 2 3 2 4" xfId="2351" xr:uid="{00000000-0005-0000-0000-00000F470000}"/>
    <cellStyle name="Input 2 3 2 4 2" xfId="6603" xr:uid="{00000000-0005-0000-0000-000010470000}"/>
    <cellStyle name="Input 2 3 2 4 3" xfId="10852" xr:uid="{00000000-0005-0000-0000-000011470000}"/>
    <cellStyle name="Input 2 3 2 4 4" xfId="15101" xr:uid="{00000000-0005-0000-0000-000012470000}"/>
    <cellStyle name="Input 2 3 2 4 5" xfId="20019" xr:uid="{00000000-0005-0000-0000-000013470000}"/>
    <cellStyle name="Input 2 3 2 4 6" xfId="53769" xr:uid="{00000000-0005-0000-0000-000014470000}"/>
    <cellStyle name="Input 2 3 2 40" xfId="33615" xr:uid="{00000000-0005-0000-0000-000015470000}"/>
    <cellStyle name="Input 2 3 2 41" xfId="34182" xr:uid="{00000000-0005-0000-0000-000016470000}"/>
    <cellStyle name="Input 2 3 2 42" xfId="34408" xr:uid="{00000000-0005-0000-0000-000017470000}"/>
    <cellStyle name="Input 2 3 2 43" xfId="34754" xr:uid="{00000000-0005-0000-0000-000018470000}"/>
    <cellStyle name="Input 2 3 2 44" xfId="35100" xr:uid="{00000000-0005-0000-0000-000019470000}"/>
    <cellStyle name="Input 2 3 2 45" xfId="35447" xr:uid="{00000000-0005-0000-0000-00001A470000}"/>
    <cellStyle name="Input 2 3 2 46" xfId="35794" xr:uid="{00000000-0005-0000-0000-00001B470000}"/>
    <cellStyle name="Input 2 3 2 47" xfId="36140" xr:uid="{00000000-0005-0000-0000-00001C470000}"/>
    <cellStyle name="Input 2 3 2 48" xfId="36486" xr:uid="{00000000-0005-0000-0000-00001D470000}"/>
    <cellStyle name="Input 2 3 2 49" xfId="36832" xr:uid="{00000000-0005-0000-0000-00001E470000}"/>
    <cellStyle name="Input 2 3 2 5" xfId="2500" xr:uid="{00000000-0005-0000-0000-00001F470000}"/>
    <cellStyle name="Input 2 3 2 5 2" xfId="6752" xr:uid="{00000000-0005-0000-0000-000020470000}"/>
    <cellStyle name="Input 2 3 2 5 3" xfId="11001" xr:uid="{00000000-0005-0000-0000-000021470000}"/>
    <cellStyle name="Input 2 3 2 5 4" xfId="15250" xr:uid="{00000000-0005-0000-0000-000022470000}"/>
    <cellStyle name="Input 2 3 2 5 5" xfId="20365" xr:uid="{00000000-0005-0000-0000-000023470000}"/>
    <cellStyle name="Input 2 3 2 5 6" xfId="53875" xr:uid="{00000000-0005-0000-0000-000024470000}"/>
    <cellStyle name="Input 2 3 2 50" xfId="37178" xr:uid="{00000000-0005-0000-0000-000025470000}"/>
    <cellStyle name="Input 2 3 2 51" xfId="37524" xr:uid="{00000000-0005-0000-0000-000026470000}"/>
    <cellStyle name="Input 2 3 2 52" xfId="37799" xr:uid="{00000000-0005-0000-0000-000027470000}"/>
    <cellStyle name="Input 2 3 2 53" xfId="38146" xr:uid="{00000000-0005-0000-0000-000028470000}"/>
    <cellStyle name="Input 2 3 2 54" xfId="38492" xr:uid="{00000000-0005-0000-0000-000029470000}"/>
    <cellStyle name="Input 2 3 2 55" xfId="38838" xr:uid="{00000000-0005-0000-0000-00002A470000}"/>
    <cellStyle name="Input 2 3 2 56" xfId="39184" xr:uid="{00000000-0005-0000-0000-00002B470000}"/>
    <cellStyle name="Input 2 3 2 57" xfId="34302" xr:uid="{00000000-0005-0000-0000-00002C470000}"/>
    <cellStyle name="Input 2 3 2 58" xfId="39496" xr:uid="{00000000-0005-0000-0000-00002D470000}"/>
    <cellStyle name="Input 2 3 2 59" xfId="40012" xr:uid="{00000000-0005-0000-0000-00002E470000}"/>
    <cellStyle name="Input 2 3 2 6" xfId="2650" xr:uid="{00000000-0005-0000-0000-00002F470000}"/>
    <cellStyle name="Input 2 3 2 6 2" xfId="6902" xr:uid="{00000000-0005-0000-0000-000030470000}"/>
    <cellStyle name="Input 2 3 2 6 3" xfId="11151" xr:uid="{00000000-0005-0000-0000-000031470000}"/>
    <cellStyle name="Input 2 3 2 6 4" xfId="15400" xr:uid="{00000000-0005-0000-0000-000032470000}"/>
    <cellStyle name="Input 2 3 2 6 5" xfId="20769" xr:uid="{00000000-0005-0000-0000-000033470000}"/>
    <cellStyle name="Input 2 3 2 6 6" xfId="54025" xr:uid="{00000000-0005-0000-0000-000034470000}"/>
    <cellStyle name="Input 2 3 2 60" xfId="40353" xr:uid="{00000000-0005-0000-0000-000035470000}"/>
    <cellStyle name="Input 2 3 2 61" xfId="40964" xr:uid="{00000000-0005-0000-0000-000036470000}"/>
    <cellStyle name="Input 2 3 2 62" xfId="41208" xr:uid="{00000000-0005-0000-0000-000037470000}"/>
    <cellStyle name="Input 2 3 2 63" xfId="41175" xr:uid="{00000000-0005-0000-0000-000038470000}"/>
    <cellStyle name="Input 2 3 2 64" xfId="41920" xr:uid="{00000000-0005-0000-0000-000039470000}"/>
    <cellStyle name="Input 2 3 2 65" xfId="42266" xr:uid="{00000000-0005-0000-0000-00003A470000}"/>
    <cellStyle name="Input 2 3 2 66" xfId="42628" xr:uid="{00000000-0005-0000-0000-00003B470000}"/>
    <cellStyle name="Input 2 3 2 67" xfId="42847" xr:uid="{00000000-0005-0000-0000-00003C470000}"/>
    <cellStyle name="Input 2 3 2 68" xfId="43188" xr:uid="{00000000-0005-0000-0000-00003D470000}"/>
    <cellStyle name="Input 2 3 2 69" xfId="43529" xr:uid="{00000000-0005-0000-0000-00003E470000}"/>
    <cellStyle name="Input 2 3 2 7" xfId="2805" xr:uid="{00000000-0005-0000-0000-00003F470000}"/>
    <cellStyle name="Input 2 3 2 7 2" xfId="7057" xr:uid="{00000000-0005-0000-0000-000040470000}"/>
    <cellStyle name="Input 2 3 2 7 3" xfId="11306" xr:uid="{00000000-0005-0000-0000-000041470000}"/>
    <cellStyle name="Input 2 3 2 7 4" xfId="15555" xr:uid="{00000000-0005-0000-0000-000042470000}"/>
    <cellStyle name="Input 2 3 2 7 5" xfId="21058" xr:uid="{00000000-0005-0000-0000-000043470000}"/>
    <cellStyle name="Input 2 3 2 7 6" xfId="53179" xr:uid="{00000000-0005-0000-0000-000044470000}"/>
    <cellStyle name="Input 2 3 2 70" xfId="44060" xr:uid="{00000000-0005-0000-0000-000045470000}"/>
    <cellStyle name="Input 2 3 2 71" xfId="43869" xr:uid="{00000000-0005-0000-0000-000046470000}"/>
    <cellStyle name="Input 2 3 2 72" xfId="44728" xr:uid="{00000000-0005-0000-0000-000047470000}"/>
    <cellStyle name="Input 2 3 2 73" xfId="44510" xr:uid="{00000000-0005-0000-0000-000048470000}"/>
    <cellStyle name="Input 2 3 2 74" xfId="45647" xr:uid="{00000000-0005-0000-0000-000049470000}"/>
    <cellStyle name="Input 2 3 2 75" xfId="46107" xr:uid="{00000000-0005-0000-0000-00004A470000}"/>
    <cellStyle name="Input 2 3 2 76" xfId="46468" xr:uid="{00000000-0005-0000-0000-00004B470000}"/>
    <cellStyle name="Input 2 3 2 77" xfId="46930" xr:uid="{00000000-0005-0000-0000-00004C470000}"/>
    <cellStyle name="Input 2 3 2 78" xfId="47275" xr:uid="{00000000-0005-0000-0000-00004D470000}"/>
    <cellStyle name="Input 2 3 2 79" xfId="47615" xr:uid="{00000000-0005-0000-0000-00004E470000}"/>
    <cellStyle name="Input 2 3 2 8" xfId="2955" xr:uid="{00000000-0005-0000-0000-00004F470000}"/>
    <cellStyle name="Input 2 3 2 8 2" xfId="7207" xr:uid="{00000000-0005-0000-0000-000050470000}"/>
    <cellStyle name="Input 2 3 2 8 3" xfId="11456" xr:uid="{00000000-0005-0000-0000-000051470000}"/>
    <cellStyle name="Input 2 3 2 8 4" xfId="15705" xr:uid="{00000000-0005-0000-0000-000052470000}"/>
    <cellStyle name="Input 2 3 2 8 5" xfId="19154" xr:uid="{00000000-0005-0000-0000-000053470000}"/>
    <cellStyle name="Input 2 3 2 8 6" xfId="54246" xr:uid="{00000000-0005-0000-0000-000054470000}"/>
    <cellStyle name="Input 2 3 2 80" xfId="48036" xr:uid="{00000000-0005-0000-0000-000055470000}"/>
    <cellStyle name="Input 2 3 2 81" xfId="48439" xr:uid="{00000000-0005-0000-0000-000056470000}"/>
    <cellStyle name="Input 2 3 2 82" xfId="48889" xr:uid="{00000000-0005-0000-0000-000057470000}"/>
    <cellStyle name="Input 2 3 2 83" xfId="48411" xr:uid="{00000000-0005-0000-0000-000058470000}"/>
    <cellStyle name="Input 2 3 2 84" xfId="49322" xr:uid="{00000000-0005-0000-0000-000059470000}"/>
    <cellStyle name="Input 2 3 2 85" xfId="49902" xr:uid="{00000000-0005-0000-0000-00005A470000}"/>
    <cellStyle name="Input 2 3 2 86" xfId="50052" xr:uid="{00000000-0005-0000-0000-00005B470000}"/>
    <cellStyle name="Input 2 3 2 87" xfId="50201" xr:uid="{00000000-0005-0000-0000-00005C470000}"/>
    <cellStyle name="Input 2 3 2 88" xfId="50351" xr:uid="{00000000-0005-0000-0000-00005D470000}"/>
    <cellStyle name="Input 2 3 2 89" xfId="50500" xr:uid="{00000000-0005-0000-0000-00005E470000}"/>
    <cellStyle name="Input 2 3 2 9" xfId="3105" xr:uid="{00000000-0005-0000-0000-00005F470000}"/>
    <cellStyle name="Input 2 3 2 9 2" xfId="7357" xr:uid="{00000000-0005-0000-0000-000060470000}"/>
    <cellStyle name="Input 2 3 2 9 3" xfId="11606" xr:uid="{00000000-0005-0000-0000-000061470000}"/>
    <cellStyle name="Input 2 3 2 9 4" xfId="15855" xr:uid="{00000000-0005-0000-0000-000062470000}"/>
    <cellStyle name="Input 2 3 2 9 5" xfId="21434" xr:uid="{00000000-0005-0000-0000-000063470000}"/>
    <cellStyle name="Input 2 3 2 9 6" xfId="54396" xr:uid="{00000000-0005-0000-0000-000064470000}"/>
    <cellStyle name="Input 2 3 2 90" xfId="50649" xr:uid="{00000000-0005-0000-0000-000065470000}"/>
    <cellStyle name="Input 2 3 2 91" xfId="50799" xr:uid="{00000000-0005-0000-0000-000066470000}"/>
    <cellStyle name="Input 2 3 2 92" xfId="50948" xr:uid="{00000000-0005-0000-0000-000067470000}"/>
    <cellStyle name="Input 2 3 2 93" xfId="51113" xr:uid="{00000000-0005-0000-0000-000068470000}"/>
    <cellStyle name="Input 2 3 2 94" xfId="51269" xr:uid="{00000000-0005-0000-0000-000069470000}"/>
    <cellStyle name="Input 2 3 2 95" xfId="51419" xr:uid="{00000000-0005-0000-0000-00006A470000}"/>
    <cellStyle name="Input 2 3 2 96" xfId="51569" xr:uid="{00000000-0005-0000-0000-00006B470000}"/>
    <cellStyle name="Input 2 3 2 97" xfId="51719" xr:uid="{00000000-0005-0000-0000-00006C470000}"/>
    <cellStyle name="Input 2 3 2 98" xfId="51874" xr:uid="{00000000-0005-0000-0000-00006D470000}"/>
    <cellStyle name="Input 2 3 2 99" xfId="52029" xr:uid="{00000000-0005-0000-0000-00006E470000}"/>
    <cellStyle name="Input 2 3 20" xfId="3200" xr:uid="{00000000-0005-0000-0000-00006F470000}"/>
    <cellStyle name="Input 2 3 20 2" xfId="7452" xr:uid="{00000000-0005-0000-0000-000070470000}"/>
    <cellStyle name="Input 2 3 20 3" xfId="11701" xr:uid="{00000000-0005-0000-0000-000071470000}"/>
    <cellStyle name="Input 2 3 20 4" xfId="15950" xr:uid="{00000000-0005-0000-0000-000072470000}"/>
    <cellStyle name="Input 2 3 20 5" xfId="23804" xr:uid="{00000000-0005-0000-0000-000073470000}"/>
    <cellStyle name="Input 2 3 20 6" xfId="55771" xr:uid="{00000000-0005-0000-0000-000074470000}"/>
    <cellStyle name="Input 2 3 21" xfId="3349" xr:uid="{00000000-0005-0000-0000-000075470000}"/>
    <cellStyle name="Input 2 3 21 2" xfId="7601" xr:uid="{00000000-0005-0000-0000-000076470000}"/>
    <cellStyle name="Input 2 3 21 3" xfId="11850" xr:uid="{00000000-0005-0000-0000-000077470000}"/>
    <cellStyle name="Input 2 3 21 4" xfId="16099" xr:uid="{00000000-0005-0000-0000-000078470000}"/>
    <cellStyle name="Input 2 3 21 5" xfId="24154" xr:uid="{00000000-0005-0000-0000-000079470000}"/>
    <cellStyle name="Input 2 3 21 6" xfId="55924" xr:uid="{00000000-0005-0000-0000-00007A470000}"/>
    <cellStyle name="Input 2 3 22" xfId="3499" xr:uid="{00000000-0005-0000-0000-00007B470000}"/>
    <cellStyle name="Input 2 3 22 2" xfId="7751" xr:uid="{00000000-0005-0000-0000-00007C470000}"/>
    <cellStyle name="Input 2 3 22 3" xfId="12000" xr:uid="{00000000-0005-0000-0000-00007D470000}"/>
    <cellStyle name="Input 2 3 22 4" xfId="16249" xr:uid="{00000000-0005-0000-0000-00007E470000}"/>
    <cellStyle name="Input 2 3 22 5" xfId="24500" xr:uid="{00000000-0005-0000-0000-00007F470000}"/>
    <cellStyle name="Input 2 3 22 6" xfId="56075" xr:uid="{00000000-0005-0000-0000-000080470000}"/>
    <cellStyle name="Input 2 3 23" xfId="3649" xr:uid="{00000000-0005-0000-0000-000081470000}"/>
    <cellStyle name="Input 2 3 23 2" xfId="7901" xr:uid="{00000000-0005-0000-0000-000082470000}"/>
    <cellStyle name="Input 2 3 23 3" xfId="12150" xr:uid="{00000000-0005-0000-0000-000083470000}"/>
    <cellStyle name="Input 2 3 23 4" xfId="16399" xr:uid="{00000000-0005-0000-0000-000084470000}"/>
    <cellStyle name="Input 2 3 23 5" xfId="21952" xr:uid="{00000000-0005-0000-0000-000085470000}"/>
    <cellStyle name="Input 2 3 23 6" xfId="56225" xr:uid="{00000000-0005-0000-0000-000086470000}"/>
    <cellStyle name="Input 2 3 24" xfId="3798" xr:uid="{00000000-0005-0000-0000-000087470000}"/>
    <cellStyle name="Input 2 3 24 2" xfId="8050" xr:uid="{00000000-0005-0000-0000-000088470000}"/>
    <cellStyle name="Input 2 3 24 3" xfId="12299" xr:uid="{00000000-0005-0000-0000-000089470000}"/>
    <cellStyle name="Input 2 3 24 4" xfId="16548" xr:uid="{00000000-0005-0000-0000-00008A470000}"/>
    <cellStyle name="Input 2 3 24 5" xfId="23449" xr:uid="{00000000-0005-0000-0000-00008B470000}"/>
    <cellStyle name="Input 2 3 24 6" xfId="56380" xr:uid="{00000000-0005-0000-0000-00008C470000}"/>
    <cellStyle name="Input 2 3 25" xfId="3947" xr:uid="{00000000-0005-0000-0000-00008D470000}"/>
    <cellStyle name="Input 2 3 25 2" xfId="8199" xr:uid="{00000000-0005-0000-0000-00008E470000}"/>
    <cellStyle name="Input 2 3 25 3" xfId="12448" xr:uid="{00000000-0005-0000-0000-00008F470000}"/>
    <cellStyle name="Input 2 3 25 4" xfId="16697" xr:uid="{00000000-0005-0000-0000-000090470000}"/>
    <cellStyle name="Input 2 3 25 5" xfId="25461" xr:uid="{00000000-0005-0000-0000-000091470000}"/>
    <cellStyle name="Input 2 3 25 6" xfId="56531" xr:uid="{00000000-0005-0000-0000-000092470000}"/>
    <cellStyle name="Input 2 3 26" xfId="4147" xr:uid="{00000000-0005-0000-0000-000093470000}"/>
    <cellStyle name="Input 2 3 26 2" xfId="8399" xr:uid="{00000000-0005-0000-0000-000094470000}"/>
    <cellStyle name="Input 2 3 26 3" xfId="12648" xr:uid="{00000000-0005-0000-0000-000095470000}"/>
    <cellStyle name="Input 2 3 26 4" xfId="16897" xr:uid="{00000000-0005-0000-0000-000096470000}"/>
    <cellStyle name="Input 2 3 26 5" xfId="25807" xr:uid="{00000000-0005-0000-0000-000097470000}"/>
    <cellStyle name="Input 2 3 26 6" xfId="56578" xr:uid="{00000000-0005-0000-0000-000098470000}"/>
    <cellStyle name="Input 2 3 27" xfId="4298" xr:uid="{00000000-0005-0000-0000-000099470000}"/>
    <cellStyle name="Input 2 3 27 2" xfId="8550" xr:uid="{00000000-0005-0000-0000-00009A470000}"/>
    <cellStyle name="Input 2 3 27 3" xfId="12799" xr:uid="{00000000-0005-0000-0000-00009B470000}"/>
    <cellStyle name="Input 2 3 27 4" xfId="17048" xr:uid="{00000000-0005-0000-0000-00009C470000}"/>
    <cellStyle name="Input 2 3 27 5" xfId="26153" xr:uid="{00000000-0005-0000-0000-00009D470000}"/>
    <cellStyle name="Input 2 3 27 6" xfId="56632" xr:uid="{00000000-0005-0000-0000-00009E470000}"/>
    <cellStyle name="Input 2 3 28" xfId="4145" xr:uid="{00000000-0005-0000-0000-00009F470000}"/>
    <cellStyle name="Input 2 3 28 2" xfId="8397" xr:uid="{00000000-0005-0000-0000-0000A0470000}"/>
    <cellStyle name="Input 2 3 28 3" xfId="12646" xr:uid="{00000000-0005-0000-0000-0000A1470000}"/>
    <cellStyle name="Input 2 3 28 4" xfId="16895" xr:uid="{00000000-0005-0000-0000-0000A2470000}"/>
    <cellStyle name="Input 2 3 28 5" xfId="26499" xr:uid="{00000000-0005-0000-0000-0000A3470000}"/>
    <cellStyle name="Input 2 3 28 6" xfId="56790" xr:uid="{00000000-0005-0000-0000-0000A4470000}"/>
    <cellStyle name="Input 2 3 29" xfId="4670" xr:uid="{00000000-0005-0000-0000-0000A5470000}"/>
    <cellStyle name="Input 2 3 29 2" xfId="8922" xr:uid="{00000000-0005-0000-0000-0000A6470000}"/>
    <cellStyle name="Input 2 3 29 3" xfId="13171" xr:uid="{00000000-0005-0000-0000-0000A7470000}"/>
    <cellStyle name="Input 2 3 29 4" xfId="17420" xr:uid="{00000000-0005-0000-0000-0000A8470000}"/>
    <cellStyle name="Input 2 3 29 5" xfId="25126" xr:uid="{00000000-0005-0000-0000-0000A9470000}"/>
    <cellStyle name="Input 2 3 29 6" xfId="56940" xr:uid="{00000000-0005-0000-0000-0000AA470000}"/>
    <cellStyle name="Input 2 3 3" xfId="1375" xr:uid="{00000000-0005-0000-0000-0000AB470000}"/>
    <cellStyle name="Input 2 3 3 10" xfId="3302" xr:uid="{00000000-0005-0000-0000-0000AC470000}"/>
    <cellStyle name="Input 2 3 3 10 2" xfId="7554" xr:uid="{00000000-0005-0000-0000-0000AD470000}"/>
    <cellStyle name="Input 2 3 3 10 3" xfId="11803" xr:uid="{00000000-0005-0000-0000-0000AE470000}"/>
    <cellStyle name="Input 2 3 3 10 4" xfId="16052" xr:uid="{00000000-0005-0000-0000-0000AF470000}"/>
    <cellStyle name="Input 2 3 3 10 5" xfId="22241" xr:uid="{00000000-0005-0000-0000-0000B0470000}"/>
    <cellStyle name="Input 2 3 3 10 6" xfId="54594" xr:uid="{00000000-0005-0000-0000-0000B1470000}"/>
    <cellStyle name="Input 2 3 3 100" xfId="52227" xr:uid="{00000000-0005-0000-0000-0000B2470000}"/>
    <cellStyle name="Input 2 3 3 101" xfId="52480" xr:uid="{00000000-0005-0000-0000-0000B3470000}"/>
    <cellStyle name="Input 2 3 3 102" xfId="52630" xr:uid="{00000000-0005-0000-0000-0000B4470000}"/>
    <cellStyle name="Input 2 3 3 103" xfId="52779" xr:uid="{00000000-0005-0000-0000-0000B5470000}"/>
    <cellStyle name="Input 2 3 3 104" xfId="52929" xr:uid="{00000000-0005-0000-0000-0000B6470000}"/>
    <cellStyle name="Input 2 3 3 105" xfId="53391" xr:uid="{00000000-0005-0000-0000-0000B7470000}"/>
    <cellStyle name="Input 2 3 3 11" xfId="3451" xr:uid="{00000000-0005-0000-0000-0000B8470000}"/>
    <cellStyle name="Input 2 3 3 11 2" xfId="7703" xr:uid="{00000000-0005-0000-0000-0000B9470000}"/>
    <cellStyle name="Input 2 3 3 11 3" xfId="11952" xr:uid="{00000000-0005-0000-0000-0000BA470000}"/>
    <cellStyle name="Input 2 3 3 11 4" xfId="16201" xr:uid="{00000000-0005-0000-0000-0000BB470000}"/>
    <cellStyle name="Input 2 3 3 11 5" xfId="22587" xr:uid="{00000000-0005-0000-0000-0000BC470000}"/>
    <cellStyle name="Input 2 3 3 11 6" xfId="54743" xr:uid="{00000000-0005-0000-0000-0000BD470000}"/>
    <cellStyle name="Input 2 3 3 12" xfId="3601" xr:uid="{00000000-0005-0000-0000-0000BE470000}"/>
    <cellStyle name="Input 2 3 3 12 2" xfId="7853" xr:uid="{00000000-0005-0000-0000-0000BF470000}"/>
    <cellStyle name="Input 2 3 3 12 3" xfId="12102" xr:uid="{00000000-0005-0000-0000-0000C0470000}"/>
    <cellStyle name="Input 2 3 3 12 4" xfId="16351" xr:uid="{00000000-0005-0000-0000-0000C1470000}"/>
    <cellStyle name="Input 2 3 3 12 5" xfId="22933" xr:uid="{00000000-0005-0000-0000-0000C2470000}"/>
    <cellStyle name="Input 2 3 3 12 6" xfId="54898" xr:uid="{00000000-0005-0000-0000-0000C3470000}"/>
    <cellStyle name="Input 2 3 3 13" xfId="3751" xr:uid="{00000000-0005-0000-0000-0000C4470000}"/>
    <cellStyle name="Input 2 3 3 13 2" xfId="8003" xr:uid="{00000000-0005-0000-0000-0000C5470000}"/>
    <cellStyle name="Input 2 3 3 13 3" xfId="12252" xr:uid="{00000000-0005-0000-0000-0000C6470000}"/>
    <cellStyle name="Input 2 3 3 13 4" xfId="16501" xr:uid="{00000000-0005-0000-0000-0000C7470000}"/>
    <cellStyle name="Input 2 3 3 13 5" xfId="23280" xr:uid="{00000000-0005-0000-0000-0000C8470000}"/>
    <cellStyle name="Input 2 3 3 13 6" xfId="55053" xr:uid="{00000000-0005-0000-0000-0000C9470000}"/>
    <cellStyle name="Input 2 3 3 14" xfId="3900" xr:uid="{00000000-0005-0000-0000-0000CA470000}"/>
    <cellStyle name="Input 2 3 3 14 2" xfId="8152" xr:uid="{00000000-0005-0000-0000-0000CB470000}"/>
    <cellStyle name="Input 2 3 3 14 3" xfId="12401" xr:uid="{00000000-0005-0000-0000-0000CC470000}"/>
    <cellStyle name="Input 2 3 3 14 4" xfId="16650" xr:uid="{00000000-0005-0000-0000-0000CD470000}"/>
    <cellStyle name="Input 2 3 3 14 5" xfId="23555" xr:uid="{00000000-0005-0000-0000-0000CE470000}"/>
    <cellStyle name="Input 2 3 3 14 6" xfId="55204" xr:uid="{00000000-0005-0000-0000-0000CF470000}"/>
    <cellStyle name="Input 2 3 3 15" xfId="4049" xr:uid="{00000000-0005-0000-0000-0000D0470000}"/>
    <cellStyle name="Input 2 3 3 15 2" xfId="8301" xr:uid="{00000000-0005-0000-0000-0000D1470000}"/>
    <cellStyle name="Input 2 3 3 15 3" xfId="12550" xr:uid="{00000000-0005-0000-0000-0000D2470000}"/>
    <cellStyle name="Input 2 3 3 15 4" xfId="16799" xr:uid="{00000000-0005-0000-0000-0000D3470000}"/>
    <cellStyle name="Input 2 3 3 15 5" xfId="23901" xr:uid="{00000000-0005-0000-0000-0000D4470000}"/>
    <cellStyle name="Input 2 3 3 15 6" xfId="55353" xr:uid="{00000000-0005-0000-0000-0000D5470000}"/>
    <cellStyle name="Input 2 3 3 16" xfId="4249" xr:uid="{00000000-0005-0000-0000-0000D6470000}"/>
    <cellStyle name="Input 2 3 3 16 2" xfId="8501" xr:uid="{00000000-0005-0000-0000-0000D7470000}"/>
    <cellStyle name="Input 2 3 3 16 3" xfId="12750" xr:uid="{00000000-0005-0000-0000-0000D8470000}"/>
    <cellStyle name="Input 2 3 3 16 4" xfId="16999" xr:uid="{00000000-0005-0000-0000-0000D9470000}"/>
    <cellStyle name="Input 2 3 3 16 5" xfId="24251" xr:uid="{00000000-0005-0000-0000-0000DA470000}"/>
    <cellStyle name="Input 2 3 3 16 6" xfId="55503" xr:uid="{00000000-0005-0000-0000-0000DB470000}"/>
    <cellStyle name="Input 2 3 3 17" xfId="4400" xr:uid="{00000000-0005-0000-0000-0000DC470000}"/>
    <cellStyle name="Input 2 3 3 17 2" xfId="8652" xr:uid="{00000000-0005-0000-0000-0000DD470000}"/>
    <cellStyle name="Input 2 3 3 17 3" xfId="12901" xr:uid="{00000000-0005-0000-0000-0000DE470000}"/>
    <cellStyle name="Input 2 3 3 17 4" xfId="17150" xr:uid="{00000000-0005-0000-0000-0000DF470000}"/>
    <cellStyle name="Input 2 3 3 17 5" xfId="24597" xr:uid="{00000000-0005-0000-0000-0000E0470000}"/>
    <cellStyle name="Input 2 3 3 17 6" xfId="55652" xr:uid="{00000000-0005-0000-0000-0000E1470000}"/>
    <cellStyle name="Input 2 3 3 18" xfId="4503" xr:uid="{00000000-0005-0000-0000-0000E2470000}"/>
    <cellStyle name="Input 2 3 3 18 2" xfId="8755" xr:uid="{00000000-0005-0000-0000-0000E3470000}"/>
    <cellStyle name="Input 2 3 3 18 3" xfId="13004" xr:uid="{00000000-0005-0000-0000-0000E4470000}"/>
    <cellStyle name="Input 2 3 3 18 4" xfId="17253" xr:uid="{00000000-0005-0000-0000-0000E5470000}"/>
    <cellStyle name="Input 2 3 3 18 5" xfId="24872" xr:uid="{00000000-0005-0000-0000-0000E6470000}"/>
    <cellStyle name="Input 2 3 3 18 6" xfId="55874" xr:uid="{00000000-0005-0000-0000-0000E7470000}"/>
    <cellStyle name="Input 2 3 3 19" xfId="4617" xr:uid="{00000000-0005-0000-0000-0000E8470000}"/>
    <cellStyle name="Input 2 3 3 19 2" xfId="8869" xr:uid="{00000000-0005-0000-0000-0000E9470000}"/>
    <cellStyle name="Input 2 3 3 19 3" xfId="13118" xr:uid="{00000000-0005-0000-0000-0000EA470000}"/>
    <cellStyle name="Input 2 3 3 19 4" xfId="17367" xr:uid="{00000000-0005-0000-0000-0000EB470000}"/>
    <cellStyle name="Input 2 3 3 19 5" xfId="25259" xr:uid="{00000000-0005-0000-0000-0000EC470000}"/>
    <cellStyle name="Input 2 3 3 19 6" xfId="56026" xr:uid="{00000000-0005-0000-0000-0000ED470000}"/>
    <cellStyle name="Input 2 3 3 2" xfId="2097" xr:uid="{00000000-0005-0000-0000-0000EE470000}"/>
    <cellStyle name="Input 2 3 3 2 2" xfId="6349" xr:uid="{00000000-0005-0000-0000-0000EF470000}"/>
    <cellStyle name="Input 2 3 3 2 3" xfId="10598" xr:uid="{00000000-0005-0000-0000-0000F0470000}"/>
    <cellStyle name="Input 2 3 3 2 4" xfId="14847" xr:uid="{00000000-0005-0000-0000-0000F1470000}"/>
    <cellStyle name="Input 2 3 3 2 5" xfId="19278" xr:uid="{00000000-0005-0000-0000-0000F2470000}"/>
    <cellStyle name="Input 2 3 3 2 6" xfId="53546" xr:uid="{00000000-0005-0000-0000-0000F3470000}"/>
    <cellStyle name="Input 2 3 3 20" xfId="4772" xr:uid="{00000000-0005-0000-0000-0000F4470000}"/>
    <cellStyle name="Input 2 3 3 20 2" xfId="9024" xr:uid="{00000000-0005-0000-0000-0000F5470000}"/>
    <cellStyle name="Input 2 3 3 20 3" xfId="13273" xr:uid="{00000000-0005-0000-0000-0000F6470000}"/>
    <cellStyle name="Input 2 3 3 20 4" xfId="17522" xr:uid="{00000000-0005-0000-0000-0000F7470000}"/>
    <cellStyle name="Input 2 3 3 20 5" xfId="25558" xr:uid="{00000000-0005-0000-0000-0000F8470000}"/>
    <cellStyle name="Input 2 3 3 20 6" xfId="56178" xr:uid="{00000000-0005-0000-0000-0000F9470000}"/>
    <cellStyle name="Input 2 3 3 21" xfId="4922" xr:uid="{00000000-0005-0000-0000-0000FA470000}"/>
    <cellStyle name="Input 2 3 3 21 2" xfId="9174" xr:uid="{00000000-0005-0000-0000-0000FB470000}"/>
    <cellStyle name="Input 2 3 3 21 3" xfId="13423" xr:uid="{00000000-0005-0000-0000-0000FC470000}"/>
    <cellStyle name="Input 2 3 3 21 4" xfId="17672" xr:uid="{00000000-0005-0000-0000-0000FD470000}"/>
    <cellStyle name="Input 2 3 3 21 5" xfId="25904" xr:uid="{00000000-0005-0000-0000-0000FE470000}"/>
    <cellStyle name="Input 2 3 3 21 6" xfId="56327" xr:uid="{00000000-0005-0000-0000-0000FF470000}"/>
    <cellStyle name="Input 2 3 3 22" xfId="5114" xr:uid="{00000000-0005-0000-0000-000000480000}"/>
    <cellStyle name="Input 2 3 3 22 2" xfId="9366" xr:uid="{00000000-0005-0000-0000-000001480000}"/>
    <cellStyle name="Input 2 3 3 22 3" xfId="13615" xr:uid="{00000000-0005-0000-0000-000002480000}"/>
    <cellStyle name="Input 2 3 3 22 4" xfId="17864" xr:uid="{00000000-0005-0000-0000-000003480000}"/>
    <cellStyle name="Input 2 3 3 22 5" xfId="26250" xr:uid="{00000000-0005-0000-0000-000004480000}"/>
    <cellStyle name="Input 2 3 3 22 6" xfId="56483" xr:uid="{00000000-0005-0000-0000-000005480000}"/>
    <cellStyle name="Input 2 3 3 23" xfId="5224" xr:uid="{00000000-0005-0000-0000-000006480000}"/>
    <cellStyle name="Input 2 3 3 23 2" xfId="9476" xr:uid="{00000000-0005-0000-0000-000007480000}"/>
    <cellStyle name="Input 2 3 3 23 3" xfId="13725" xr:uid="{00000000-0005-0000-0000-000008480000}"/>
    <cellStyle name="Input 2 3 3 23 4" xfId="17974" xr:uid="{00000000-0005-0000-0000-000009480000}"/>
    <cellStyle name="Input 2 3 3 23 5" xfId="26595" xr:uid="{00000000-0005-0000-0000-00000A480000}"/>
    <cellStyle name="Input 2 3 3 23 6" xfId="56734" xr:uid="{00000000-0005-0000-0000-00000B480000}"/>
    <cellStyle name="Input 2 3 3 24" xfId="5336" xr:uid="{00000000-0005-0000-0000-00000C480000}"/>
    <cellStyle name="Input 2 3 3 24 2" xfId="9588" xr:uid="{00000000-0005-0000-0000-00000D480000}"/>
    <cellStyle name="Input 2 3 3 24 3" xfId="13837" xr:uid="{00000000-0005-0000-0000-00000E480000}"/>
    <cellStyle name="Input 2 3 3 24 4" xfId="18086" xr:uid="{00000000-0005-0000-0000-00000F480000}"/>
    <cellStyle name="Input 2 3 3 24 5" xfId="25273" xr:uid="{00000000-0005-0000-0000-000010480000}"/>
    <cellStyle name="Input 2 3 3 24 6" xfId="56893" xr:uid="{00000000-0005-0000-0000-000011480000}"/>
    <cellStyle name="Input 2 3 3 25" xfId="5487" xr:uid="{00000000-0005-0000-0000-000012480000}"/>
    <cellStyle name="Input 2 3 3 25 2" xfId="9739" xr:uid="{00000000-0005-0000-0000-000013480000}"/>
    <cellStyle name="Input 2 3 3 25 3" xfId="13988" xr:uid="{00000000-0005-0000-0000-000014480000}"/>
    <cellStyle name="Input 2 3 3 25 4" xfId="18237" xr:uid="{00000000-0005-0000-0000-000015480000}"/>
    <cellStyle name="Input 2 3 3 25 5" xfId="27095" xr:uid="{00000000-0005-0000-0000-000016480000}"/>
    <cellStyle name="Input 2 3 3 25 6" xfId="57043" xr:uid="{00000000-0005-0000-0000-000017480000}"/>
    <cellStyle name="Input 2 3 3 26" xfId="5642" xr:uid="{00000000-0005-0000-0000-000018480000}"/>
    <cellStyle name="Input 2 3 3 26 2" xfId="9894" xr:uid="{00000000-0005-0000-0000-000019480000}"/>
    <cellStyle name="Input 2 3 3 26 3" xfId="14143" xr:uid="{00000000-0005-0000-0000-00001A480000}"/>
    <cellStyle name="Input 2 3 3 26 4" xfId="18392" xr:uid="{00000000-0005-0000-0000-00001B480000}"/>
    <cellStyle name="Input 2 3 3 26 5" xfId="27303" xr:uid="{00000000-0005-0000-0000-00001C480000}"/>
    <cellStyle name="Input 2 3 3 26 6" xfId="57161" xr:uid="{00000000-0005-0000-0000-00001D480000}"/>
    <cellStyle name="Input 2 3 3 27" xfId="1642" xr:uid="{00000000-0005-0000-0000-00001E480000}"/>
    <cellStyle name="Input 2 3 3 27 2" xfId="27646" xr:uid="{00000000-0005-0000-0000-00001F480000}"/>
    <cellStyle name="Input 2 3 3 27 3" xfId="57311" xr:uid="{00000000-0005-0000-0000-000020480000}"/>
    <cellStyle name="Input 2 3 3 28" xfId="5894" xr:uid="{00000000-0005-0000-0000-000021480000}"/>
    <cellStyle name="Input 2 3 3 28 2" xfId="27987" xr:uid="{00000000-0005-0000-0000-000022480000}"/>
    <cellStyle name="Input 2 3 3 28 3" xfId="57460" xr:uid="{00000000-0005-0000-0000-000023480000}"/>
    <cellStyle name="Input 2 3 3 29" xfId="10143" xr:uid="{00000000-0005-0000-0000-000024480000}"/>
    <cellStyle name="Input 2 3 3 29 2" xfId="28328" xr:uid="{00000000-0005-0000-0000-000025480000}"/>
    <cellStyle name="Input 2 3 3 29 3" xfId="57610" xr:uid="{00000000-0005-0000-0000-000026480000}"/>
    <cellStyle name="Input 2 3 3 3" xfId="2249" xr:uid="{00000000-0005-0000-0000-000027480000}"/>
    <cellStyle name="Input 2 3 3 3 2" xfId="6501" xr:uid="{00000000-0005-0000-0000-000028480000}"/>
    <cellStyle name="Input 2 3 3 3 3" xfId="10750" xr:uid="{00000000-0005-0000-0000-000029480000}"/>
    <cellStyle name="Input 2 3 3 3 4" xfId="14999" xr:uid="{00000000-0005-0000-0000-00002A480000}"/>
    <cellStyle name="Input 2 3 3 3 5" xfId="18951" xr:uid="{00000000-0005-0000-0000-00002B480000}"/>
    <cellStyle name="Input 2 3 3 3 6" xfId="53695" xr:uid="{00000000-0005-0000-0000-00002C480000}"/>
    <cellStyle name="Input 2 3 3 30" xfId="14393" xr:uid="{00000000-0005-0000-0000-00002D480000}"/>
    <cellStyle name="Input 2 3 3 30 2" xfId="28669" xr:uid="{00000000-0005-0000-0000-00002E480000}"/>
    <cellStyle name="Input 2 3 3 31" xfId="18652" xr:uid="{00000000-0005-0000-0000-00002F480000}"/>
    <cellStyle name="Input 2 3 3 31 2" xfId="29010" xr:uid="{00000000-0005-0000-0000-000030480000}"/>
    <cellStyle name="Input 2 3 3 32" xfId="29491" xr:uid="{00000000-0005-0000-0000-000031480000}"/>
    <cellStyle name="Input 2 3 3 33" xfId="31233" xr:uid="{00000000-0005-0000-0000-000032480000}"/>
    <cellStyle name="Input 2 3 3 34" xfId="31508" xr:uid="{00000000-0005-0000-0000-000033480000}"/>
    <cellStyle name="Input 2 3 3 35" xfId="31848" xr:uid="{00000000-0005-0000-0000-000034480000}"/>
    <cellStyle name="Input 2 3 3 36" xfId="32070" xr:uid="{00000000-0005-0000-0000-000035480000}"/>
    <cellStyle name="Input 2 3 3 37" xfId="32411" xr:uid="{00000000-0005-0000-0000-000036480000}"/>
    <cellStyle name="Input 2 3 3 38" xfId="32752" xr:uid="{00000000-0005-0000-0000-000037480000}"/>
    <cellStyle name="Input 2 3 3 39" xfId="33486" xr:uid="{00000000-0005-0000-0000-000038480000}"/>
    <cellStyle name="Input 2 3 3 4" xfId="2399" xr:uid="{00000000-0005-0000-0000-000039480000}"/>
    <cellStyle name="Input 2 3 3 4 2" xfId="6651" xr:uid="{00000000-0005-0000-0000-00003A480000}"/>
    <cellStyle name="Input 2 3 3 4 3" xfId="10900" xr:uid="{00000000-0005-0000-0000-00003B480000}"/>
    <cellStyle name="Input 2 3 3 4 4" xfId="15149" xr:uid="{00000000-0005-0000-0000-00003C480000}"/>
    <cellStyle name="Input 2 3 3 4 5" xfId="20066" xr:uid="{00000000-0005-0000-0000-00003D480000}"/>
    <cellStyle name="Input 2 3 3 4 6" xfId="53817" xr:uid="{00000000-0005-0000-0000-00003E480000}"/>
    <cellStyle name="Input 2 3 3 40" xfId="33662" xr:uid="{00000000-0005-0000-0000-00003F480000}"/>
    <cellStyle name="Input 2 3 3 41" xfId="34174" xr:uid="{00000000-0005-0000-0000-000040480000}"/>
    <cellStyle name="Input 2 3 3 42" xfId="34455" xr:uid="{00000000-0005-0000-0000-000041480000}"/>
    <cellStyle name="Input 2 3 3 43" xfId="34801" xr:uid="{00000000-0005-0000-0000-000042480000}"/>
    <cellStyle name="Input 2 3 3 44" xfId="35147" xr:uid="{00000000-0005-0000-0000-000043480000}"/>
    <cellStyle name="Input 2 3 3 45" xfId="35494" xr:uid="{00000000-0005-0000-0000-000044480000}"/>
    <cellStyle name="Input 2 3 3 46" xfId="35841" xr:uid="{00000000-0005-0000-0000-000045480000}"/>
    <cellStyle name="Input 2 3 3 47" xfId="36187" xr:uid="{00000000-0005-0000-0000-000046480000}"/>
    <cellStyle name="Input 2 3 3 48" xfId="36533" xr:uid="{00000000-0005-0000-0000-000047480000}"/>
    <cellStyle name="Input 2 3 3 49" xfId="36879" xr:uid="{00000000-0005-0000-0000-000048480000}"/>
    <cellStyle name="Input 2 3 3 5" xfId="2548" xr:uid="{00000000-0005-0000-0000-000049480000}"/>
    <cellStyle name="Input 2 3 3 5 2" xfId="6800" xr:uid="{00000000-0005-0000-0000-00004A480000}"/>
    <cellStyle name="Input 2 3 3 5 3" xfId="11049" xr:uid="{00000000-0005-0000-0000-00004B480000}"/>
    <cellStyle name="Input 2 3 3 5 4" xfId="15298" xr:uid="{00000000-0005-0000-0000-00004C480000}"/>
    <cellStyle name="Input 2 3 3 5 5" xfId="20412" xr:uid="{00000000-0005-0000-0000-00004D480000}"/>
    <cellStyle name="Input 2 3 3 5 6" xfId="53923" xr:uid="{00000000-0005-0000-0000-00004E480000}"/>
    <cellStyle name="Input 2 3 3 50" xfId="37225" xr:uid="{00000000-0005-0000-0000-00004F480000}"/>
    <cellStyle name="Input 2 3 3 51" xfId="37571" xr:uid="{00000000-0005-0000-0000-000050480000}"/>
    <cellStyle name="Input 2 3 3 52" xfId="37846" xr:uid="{00000000-0005-0000-0000-000051480000}"/>
    <cellStyle name="Input 2 3 3 53" xfId="38193" xr:uid="{00000000-0005-0000-0000-000052480000}"/>
    <cellStyle name="Input 2 3 3 54" xfId="38539" xr:uid="{00000000-0005-0000-0000-000053480000}"/>
    <cellStyle name="Input 2 3 3 55" xfId="38885" xr:uid="{00000000-0005-0000-0000-000054480000}"/>
    <cellStyle name="Input 2 3 3 56" xfId="39231" xr:uid="{00000000-0005-0000-0000-000055480000}"/>
    <cellStyle name="Input 2 3 3 57" xfId="39622" xr:uid="{00000000-0005-0000-0000-000056480000}"/>
    <cellStyle name="Input 2 3 3 58" xfId="39856" xr:uid="{00000000-0005-0000-0000-000057480000}"/>
    <cellStyle name="Input 2 3 3 59" xfId="40059" xr:uid="{00000000-0005-0000-0000-000058480000}"/>
    <cellStyle name="Input 2 3 3 6" xfId="2698" xr:uid="{00000000-0005-0000-0000-000059480000}"/>
    <cellStyle name="Input 2 3 3 6 2" xfId="6950" xr:uid="{00000000-0005-0000-0000-00005A480000}"/>
    <cellStyle name="Input 2 3 3 6 3" xfId="11199" xr:uid="{00000000-0005-0000-0000-00005B480000}"/>
    <cellStyle name="Input 2 3 3 6 4" xfId="15448" xr:uid="{00000000-0005-0000-0000-00005C480000}"/>
    <cellStyle name="Input 2 3 3 6 5" xfId="20908" xr:uid="{00000000-0005-0000-0000-00005D480000}"/>
    <cellStyle name="Input 2 3 3 6 6" xfId="54073" xr:uid="{00000000-0005-0000-0000-00005E480000}"/>
    <cellStyle name="Input 2 3 3 60" xfId="40400" xr:uid="{00000000-0005-0000-0000-00005F480000}"/>
    <cellStyle name="Input 2 3 3 61" xfId="40951" xr:uid="{00000000-0005-0000-0000-000060480000}"/>
    <cellStyle name="Input 2 3 3 62" xfId="41343" xr:uid="{00000000-0005-0000-0000-000061480000}"/>
    <cellStyle name="Input 2 3 3 63" xfId="41589" xr:uid="{00000000-0005-0000-0000-000062480000}"/>
    <cellStyle name="Input 2 3 3 64" xfId="41967" xr:uid="{00000000-0005-0000-0000-000063480000}"/>
    <cellStyle name="Input 2 3 3 65" xfId="42313" xr:uid="{00000000-0005-0000-0000-000064480000}"/>
    <cellStyle name="Input 2 3 3 66" xfId="41662" xr:uid="{00000000-0005-0000-0000-000065480000}"/>
    <cellStyle name="Input 2 3 3 67" xfId="42894" xr:uid="{00000000-0005-0000-0000-000066480000}"/>
    <cellStyle name="Input 2 3 3 68" xfId="43235" xr:uid="{00000000-0005-0000-0000-000067480000}"/>
    <cellStyle name="Input 2 3 3 69" xfId="43576" xr:uid="{00000000-0005-0000-0000-000068480000}"/>
    <cellStyle name="Input 2 3 3 7" xfId="2853" xr:uid="{00000000-0005-0000-0000-000069480000}"/>
    <cellStyle name="Input 2 3 3 7 2" xfId="7105" xr:uid="{00000000-0005-0000-0000-00006A480000}"/>
    <cellStyle name="Input 2 3 3 7 3" xfId="11354" xr:uid="{00000000-0005-0000-0000-00006B480000}"/>
    <cellStyle name="Input 2 3 3 7 4" xfId="15603" xr:uid="{00000000-0005-0000-0000-00006C480000}"/>
    <cellStyle name="Input 2 3 3 7 5" xfId="21105" xr:uid="{00000000-0005-0000-0000-00006D480000}"/>
    <cellStyle name="Input 2 3 3 7 6" xfId="54191" xr:uid="{00000000-0005-0000-0000-00006E480000}"/>
    <cellStyle name="Input 2 3 3 70" xfId="44107" xr:uid="{00000000-0005-0000-0000-00006F480000}"/>
    <cellStyle name="Input 2 3 3 71" xfId="44416" xr:uid="{00000000-0005-0000-0000-000070480000}"/>
    <cellStyle name="Input 2 3 3 72" xfId="44775" xr:uid="{00000000-0005-0000-0000-000071480000}"/>
    <cellStyle name="Input 2 3 3 73" xfId="45219" xr:uid="{00000000-0005-0000-0000-000072480000}"/>
    <cellStyle name="Input 2 3 3 74" xfId="45499" xr:uid="{00000000-0005-0000-0000-000073480000}"/>
    <cellStyle name="Input 2 3 3 75" xfId="46154" xr:uid="{00000000-0005-0000-0000-000074480000}"/>
    <cellStyle name="Input 2 3 3 76" xfId="45483" xr:uid="{00000000-0005-0000-0000-000075480000}"/>
    <cellStyle name="Input 2 3 3 77" xfId="46977" xr:uid="{00000000-0005-0000-0000-000076480000}"/>
    <cellStyle name="Input 2 3 3 78" xfId="47322" xr:uid="{00000000-0005-0000-0000-000077480000}"/>
    <cellStyle name="Input 2 3 3 79" xfId="46440" xr:uid="{00000000-0005-0000-0000-000078480000}"/>
    <cellStyle name="Input 2 3 3 8" xfId="3003" xr:uid="{00000000-0005-0000-0000-000079480000}"/>
    <cellStyle name="Input 2 3 3 8 2" xfId="7255" xr:uid="{00000000-0005-0000-0000-00007A480000}"/>
    <cellStyle name="Input 2 3 3 8 3" xfId="11504" xr:uid="{00000000-0005-0000-0000-00007B480000}"/>
    <cellStyle name="Input 2 3 3 8 4" xfId="15753" xr:uid="{00000000-0005-0000-0000-00007C480000}"/>
    <cellStyle name="Input 2 3 3 8 5" xfId="21495" xr:uid="{00000000-0005-0000-0000-00007D480000}"/>
    <cellStyle name="Input 2 3 3 8 6" xfId="54294" xr:uid="{00000000-0005-0000-0000-00007E480000}"/>
    <cellStyle name="Input 2 3 3 80" xfId="48083" xr:uid="{00000000-0005-0000-0000-00007F480000}"/>
    <cellStyle name="Input 2 3 3 81" xfId="48729" xr:uid="{00000000-0005-0000-0000-000080480000}"/>
    <cellStyle name="Input 2 3 3 82" xfId="48936" xr:uid="{00000000-0005-0000-0000-000081480000}"/>
    <cellStyle name="Input 2 3 3 83" xfId="48746" xr:uid="{00000000-0005-0000-0000-000082480000}"/>
    <cellStyle name="Input 2 3 3 84" xfId="49768" xr:uid="{00000000-0005-0000-0000-000083480000}"/>
    <cellStyle name="Input 2 3 3 85" xfId="49950" xr:uid="{00000000-0005-0000-0000-000084480000}"/>
    <cellStyle name="Input 2 3 3 86" xfId="50100" xr:uid="{00000000-0005-0000-0000-000085480000}"/>
    <cellStyle name="Input 2 3 3 87" xfId="50249" xr:uid="{00000000-0005-0000-0000-000086480000}"/>
    <cellStyle name="Input 2 3 3 88" xfId="50399" xr:uid="{00000000-0005-0000-0000-000087480000}"/>
    <cellStyle name="Input 2 3 3 89" xfId="50548" xr:uid="{00000000-0005-0000-0000-000088480000}"/>
    <cellStyle name="Input 2 3 3 9" xfId="3153" xr:uid="{00000000-0005-0000-0000-000089480000}"/>
    <cellStyle name="Input 2 3 3 9 2" xfId="7405" xr:uid="{00000000-0005-0000-0000-00008A480000}"/>
    <cellStyle name="Input 2 3 3 9 3" xfId="11654" xr:uid="{00000000-0005-0000-0000-00008B480000}"/>
    <cellStyle name="Input 2 3 3 9 4" xfId="15903" xr:uid="{00000000-0005-0000-0000-00008C480000}"/>
    <cellStyle name="Input 2 3 3 9 5" xfId="21854" xr:uid="{00000000-0005-0000-0000-00008D480000}"/>
    <cellStyle name="Input 2 3 3 9 6" xfId="54444" xr:uid="{00000000-0005-0000-0000-00008E480000}"/>
    <cellStyle name="Input 2 3 3 90" xfId="50697" xr:uid="{00000000-0005-0000-0000-00008F480000}"/>
    <cellStyle name="Input 2 3 3 91" xfId="50847" xr:uid="{00000000-0005-0000-0000-000090480000}"/>
    <cellStyle name="Input 2 3 3 92" xfId="50996" xr:uid="{00000000-0005-0000-0000-000091480000}"/>
    <cellStyle name="Input 2 3 3 93" xfId="51161" xr:uid="{00000000-0005-0000-0000-000092480000}"/>
    <cellStyle name="Input 2 3 3 94" xfId="51317" xr:uid="{00000000-0005-0000-0000-000093480000}"/>
    <cellStyle name="Input 2 3 3 95" xfId="51467" xr:uid="{00000000-0005-0000-0000-000094480000}"/>
    <cellStyle name="Input 2 3 3 96" xfId="51617" xr:uid="{00000000-0005-0000-0000-000095480000}"/>
    <cellStyle name="Input 2 3 3 97" xfId="51767" xr:uid="{00000000-0005-0000-0000-000096480000}"/>
    <cellStyle name="Input 2 3 3 98" xfId="51922" xr:uid="{00000000-0005-0000-0000-000097480000}"/>
    <cellStyle name="Input 2 3 3 99" xfId="52077" xr:uid="{00000000-0005-0000-0000-000098480000}"/>
    <cellStyle name="Input 2 3 30" xfId="4820" xr:uid="{00000000-0005-0000-0000-000099480000}"/>
    <cellStyle name="Input 2 3 30 2" xfId="9072" xr:uid="{00000000-0005-0000-0000-00009A480000}"/>
    <cellStyle name="Input 2 3 30 3" xfId="13321" xr:uid="{00000000-0005-0000-0000-00009B480000}"/>
    <cellStyle name="Input 2 3 30 4" xfId="17570" xr:uid="{00000000-0005-0000-0000-00009C480000}"/>
    <cellStyle name="Input 2 3 30 5" xfId="26743" xr:uid="{00000000-0005-0000-0000-00009D480000}"/>
    <cellStyle name="Input 2 3 30 6" xfId="57092" xr:uid="{00000000-0005-0000-0000-00009E480000}"/>
    <cellStyle name="Input 2 3 31" xfId="5012" xr:uid="{00000000-0005-0000-0000-00009F480000}"/>
    <cellStyle name="Input 2 3 31 2" xfId="9264" xr:uid="{00000000-0005-0000-0000-0000A0480000}"/>
    <cellStyle name="Input 2 3 31 3" xfId="13513" xr:uid="{00000000-0005-0000-0000-0000A1480000}"/>
    <cellStyle name="Input 2 3 31 4" xfId="17762" xr:uid="{00000000-0005-0000-0000-0000A2480000}"/>
    <cellStyle name="Input 2 3 31 5" xfId="27206" xr:uid="{00000000-0005-0000-0000-0000A3480000}"/>
    <cellStyle name="Input 2 3 31 6" xfId="56783" xr:uid="{00000000-0005-0000-0000-0000A4480000}"/>
    <cellStyle name="Input 2 3 32" xfId="4984" xr:uid="{00000000-0005-0000-0000-0000A5480000}"/>
    <cellStyle name="Input 2 3 32 2" xfId="9236" xr:uid="{00000000-0005-0000-0000-0000A6480000}"/>
    <cellStyle name="Input 2 3 32 3" xfId="13485" xr:uid="{00000000-0005-0000-0000-0000A7480000}"/>
    <cellStyle name="Input 2 3 32 4" xfId="17734" xr:uid="{00000000-0005-0000-0000-0000A8480000}"/>
    <cellStyle name="Input 2 3 32 5" xfId="27549" xr:uid="{00000000-0005-0000-0000-0000A9480000}"/>
    <cellStyle name="Input 2 3 32 6" xfId="57209" xr:uid="{00000000-0005-0000-0000-0000AA480000}"/>
    <cellStyle name="Input 2 3 33" xfId="5385" xr:uid="{00000000-0005-0000-0000-0000AB480000}"/>
    <cellStyle name="Input 2 3 33 2" xfId="9637" xr:uid="{00000000-0005-0000-0000-0000AC480000}"/>
    <cellStyle name="Input 2 3 33 3" xfId="13886" xr:uid="{00000000-0005-0000-0000-0000AD480000}"/>
    <cellStyle name="Input 2 3 33 4" xfId="18135" xr:uid="{00000000-0005-0000-0000-0000AE480000}"/>
    <cellStyle name="Input 2 3 33 5" xfId="27890" xr:uid="{00000000-0005-0000-0000-0000AF480000}"/>
    <cellStyle name="Input 2 3 33 6" xfId="57358" xr:uid="{00000000-0005-0000-0000-0000B0480000}"/>
    <cellStyle name="Input 2 3 34" xfId="5540" xr:uid="{00000000-0005-0000-0000-0000B1480000}"/>
    <cellStyle name="Input 2 3 34 2" xfId="9792" xr:uid="{00000000-0005-0000-0000-0000B2480000}"/>
    <cellStyle name="Input 2 3 34 3" xfId="14041" xr:uid="{00000000-0005-0000-0000-0000B3480000}"/>
    <cellStyle name="Input 2 3 34 4" xfId="18290" xr:uid="{00000000-0005-0000-0000-0000B4480000}"/>
    <cellStyle name="Input 2 3 34 5" xfId="28231" xr:uid="{00000000-0005-0000-0000-0000B5480000}"/>
    <cellStyle name="Input 2 3 34 6" xfId="57508" xr:uid="{00000000-0005-0000-0000-0000B6480000}"/>
    <cellStyle name="Input 2 3 35" xfId="1440" xr:uid="{00000000-0005-0000-0000-0000B7480000}"/>
    <cellStyle name="Input 2 3 35 2" xfId="28572" xr:uid="{00000000-0005-0000-0000-0000B8480000}"/>
    <cellStyle name="Input 2 3 36" xfId="5692" xr:uid="{00000000-0005-0000-0000-0000B9480000}"/>
    <cellStyle name="Input 2 3 36 2" xfId="28913" xr:uid="{00000000-0005-0000-0000-0000BA480000}"/>
    <cellStyle name="Input 2 3 37" xfId="9941" xr:uid="{00000000-0005-0000-0000-0000BB480000}"/>
    <cellStyle name="Input 2 3 37 2" xfId="29407" xr:uid="{00000000-0005-0000-0000-0000BC480000}"/>
    <cellStyle name="Input 2 3 38" xfId="14191" xr:uid="{00000000-0005-0000-0000-0000BD480000}"/>
    <cellStyle name="Input 2 3 38 2" xfId="31174" xr:uid="{00000000-0005-0000-0000-0000BE480000}"/>
    <cellStyle name="Input 2 3 39" xfId="18447" xr:uid="{00000000-0005-0000-0000-0000BF480000}"/>
    <cellStyle name="Input 2 3 39 2" xfId="31411" xr:uid="{00000000-0005-0000-0000-0000C0480000}"/>
    <cellStyle name="Input 2 3 4" xfId="1402" xr:uid="{00000000-0005-0000-0000-0000C1480000}"/>
    <cellStyle name="Input 2 3 4 10" xfId="22293" xr:uid="{00000000-0005-0000-0000-0000C2480000}"/>
    <cellStyle name="Input 2 3 4 11" xfId="22639" xr:uid="{00000000-0005-0000-0000-0000C3480000}"/>
    <cellStyle name="Input 2 3 4 12" xfId="22985" xr:uid="{00000000-0005-0000-0000-0000C4480000}"/>
    <cellStyle name="Input 2 3 4 13" xfId="23332" xr:uid="{00000000-0005-0000-0000-0000C5480000}"/>
    <cellStyle name="Input 2 3 4 14" xfId="23607" xr:uid="{00000000-0005-0000-0000-0000C6480000}"/>
    <cellStyle name="Input 2 3 4 15" xfId="23953" xr:uid="{00000000-0005-0000-0000-0000C7480000}"/>
    <cellStyle name="Input 2 3 4 16" xfId="24303" xr:uid="{00000000-0005-0000-0000-0000C8480000}"/>
    <cellStyle name="Input 2 3 4 17" xfId="24649" xr:uid="{00000000-0005-0000-0000-0000C9480000}"/>
    <cellStyle name="Input 2 3 4 18" xfId="24924" xr:uid="{00000000-0005-0000-0000-0000CA480000}"/>
    <cellStyle name="Input 2 3 4 19" xfId="24778" xr:uid="{00000000-0005-0000-0000-0000CB480000}"/>
    <cellStyle name="Input 2 3 4 2" xfId="1689" xr:uid="{00000000-0005-0000-0000-0000CC480000}"/>
    <cellStyle name="Input 2 3 4 2 2" xfId="19330" xr:uid="{00000000-0005-0000-0000-0000CD480000}"/>
    <cellStyle name="Input 2 3 4 20" xfId="25610" xr:uid="{00000000-0005-0000-0000-0000CE480000}"/>
    <cellStyle name="Input 2 3 4 21" xfId="25956" xr:uid="{00000000-0005-0000-0000-0000CF480000}"/>
    <cellStyle name="Input 2 3 4 22" xfId="26302" xr:uid="{00000000-0005-0000-0000-0000D0480000}"/>
    <cellStyle name="Input 2 3 4 23" xfId="26647" xr:uid="{00000000-0005-0000-0000-0000D1480000}"/>
    <cellStyle name="Input 2 3 4 24" xfId="26847" xr:uid="{00000000-0005-0000-0000-0000D2480000}"/>
    <cellStyle name="Input 2 3 4 25" xfId="25107" xr:uid="{00000000-0005-0000-0000-0000D3480000}"/>
    <cellStyle name="Input 2 3 4 26" xfId="27355" xr:uid="{00000000-0005-0000-0000-0000D4480000}"/>
    <cellStyle name="Input 2 3 4 27" xfId="27698" xr:uid="{00000000-0005-0000-0000-0000D5480000}"/>
    <cellStyle name="Input 2 3 4 28" xfId="28039" xr:uid="{00000000-0005-0000-0000-0000D6480000}"/>
    <cellStyle name="Input 2 3 4 29" xfId="28380" xr:uid="{00000000-0005-0000-0000-0000D7480000}"/>
    <cellStyle name="Input 2 3 4 3" xfId="5941" xr:uid="{00000000-0005-0000-0000-0000D8480000}"/>
    <cellStyle name="Input 2 3 4 3 2" xfId="19499" xr:uid="{00000000-0005-0000-0000-0000D9480000}"/>
    <cellStyle name="Input 2 3 4 30" xfId="28721" xr:uid="{00000000-0005-0000-0000-0000DA480000}"/>
    <cellStyle name="Input 2 3 4 31" xfId="29062" xr:uid="{00000000-0005-0000-0000-0000DB480000}"/>
    <cellStyle name="Input 2 3 4 32" xfId="29592" xr:uid="{00000000-0005-0000-0000-0000DC480000}"/>
    <cellStyle name="Input 2 3 4 33" xfId="31343" xr:uid="{00000000-0005-0000-0000-0000DD480000}"/>
    <cellStyle name="Input 2 3 4 34" xfId="31560" xr:uid="{00000000-0005-0000-0000-0000DE480000}"/>
    <cellStyle name="Input 2 3 4 35" xfId="31900" xr:uid="{00000000-0005-0000-0000-0000DF480000}"/>
    <cellStyle name="Input 2 3 4 36" xfId="32122" xr:uid="{00000000-0005-0000-0000-0000E0480000}"/>
    <cellStyle name="Input 2 3 4 37" xfId="32463" xr:uid="{00000000-0005-0000-0000-0000E1480000}"/>
    <cellStyle name="Input 2 3 4 38" xfId="32804" xr:uid="{00000000-0005-0000-0000-0000E2480000}"/>
    <cellStyle name="Input 2 3 4 39" xfId="33390" xr:uid="{00000000-0005-0000-0000-0000E3480000}"/>
    <cellStyle name="Input 2 3 4 4" xfId="10190" xr:uid="{00000000-0005-0000-0000-0000E4480000}"/>
    <cellStyle name="Input 2 3 4 4 2" xfId="20118" xr:uid="{00000000-0005-0000-0000-0000E5480000}"/>
    <cellStyle name="Input 2 3 4 40" xfId="33714" xr:uid="{00000000-0005-0000-0000-0000E6480000}"/>
    <cellStyle name="Input 2 3 4 41" xfId="33951" xr:uid="{00000000-0005-0000-0000-0000E7480000}"/>
    <cellStyle name="Input 2 3 4 42" xfId="34507" xr:uid="{00000000-0005-0000-0000-0000E8480000}"/>
    <cellStyle name="Input 2 3 4 43" xfId="34853" xr:uid="{00000000-0005-0000-0000-0000E9480000}"/>
    <cellStyle name="Input 2 3 4 44" xfId="35199" xr:uid="{00000000-0005-0000-0000-0000EA480000}"/>
    <cellStyle name="Input 2 3 4 45" xfId="35546" xr:uid="{00000000-0005-0000-0000-0000EB480000}"/>
    <cellStyle name="Input 2 3 4 46" xfId="35893" xr:uid="{00000000-0005-0000-0000-0000EC480000}"/>
    <cellStyle name="Input 2 3 4 47" xfId="36239" xr:uid="{00000000-0005-0000-0000-0000ED480000}"/>
    <cellStyle name="Input 2 3 4 48" xfId="36585" xr:uid="{00000000-0005-0000-0000-0000EE480000}"/>
    <cellStyle name="Input 2 3 4 49" xfId="36931" xr:uid="{00000000-0005-0000-0000-0000EF480000}"/>
    <cellStyle name="Input 2 3 4 5" xfId="14440" xr:uid="{00000000-0005-0000-0000-0000F0480000}"/>
    <cellStyle name="Input 2 3 4 5 2" xfId="20464" xr:uid="{00000000-0005-0000-0000-0000F1480000}"/>
    <cellStyle name="Input 2 3 4 50" xfId="37277" xr:uid="{00000000-0005-0000-0000-0000F2480000}"/>
    <cellStyle name="Input 2 3 4 51" xfId="37623" xr:uid="{00000000-0005-0000-0000-0000F3480000}"/>
    <cellStyle name="Input 2 3 4 52" xfId="37898" xr:uid="{00000000-0005-0000-0000-0000F4480000}"/>
    <cellStyle name="Input 2 3 4 53" xfId="38245" xr:uid="{00000000-0005-0000-0000-0000F5480000}"/>
    <cellStyle name="Input 2 3 4 54" xfId="38591" xr:uid="{00000000-0005-0000-0000-0000F6480000}"/>
    <cellStyle name="Input 2 3 4 55" xfId="38937" xr:uid="{00000000-0005-0000-0000-0000F7480000}"/>
    <cellStyle name="Input 2 3 4 56" xfId="39283" xr:uid="{00000000-0005-0000-0000-0000F8480000}"/>
    <cellStyle name="Input 2 3 4 57" xfId="37776" xr:uid="{00000000-0005-0000-0000-0000F9480000}"/>
    <cellStyle name="Input 2 3 4 58" xfId="39604" xr:uid="{00000000-0005-0000-0000-0000FA480000}"/>
    <cellStyle name="Input 2 3 4 59" xfId="40111" xr:uid="{00000000-0005-0000-0000-0000FB480000}"/>
    <cellStyle name="Input 2 3 4 6" xfId="18550" xr:uid="{00000000-0005-0000-0000-0000FC480000}"/>
    <cellStyle name="Input 2 3 4 6 2" xfId="20873" xr:uid="{00000000-0005-0000-0000-0000FD480000}"/>
    <cellStyle name="Input 2 3 4 60" xfId="40452" xr:uid="{00000000-0005-0000-0000-0000FE480000}"/>
    <cellStyle name="Input 2 3 4 61" xfId="41064" xr:uid="{00000000-0005-0000-0000-0000FF480000}"/>
    <cellStyle name="Input 2 3 4 62" xfId="41310" xr:uid="{00000000-0005-0000-0000-000000490000}"/>
    <cellStyle name="Input 2 3 4 63" xfId="40882" xr:uid="{00000000-0005-0000-0000-000001490000}"/>
    <cellStyle name="Input 2 3 4 64" xfId="42019" xr:uid="{00000000-0005-0000-0000-000002490000}"/>
    <cellStyle name="Input 2 3 4 65" xfId="42365" xr:uid="{00000000-0005-0000-0000-000003490000}"/>
    <cellStyle name="Input 2 3 4 66" xfId="42567" xr:uid="{00000000-0005-0000-0000-000004490000}"/>
    <cellStyle name="Input 2 3 4 67" xfId="42946" xr:uid="{00000000-0005-0000-0000-000005490000}"/>
    <cellStyle name="Input 2 3 4 68" xfId="43287" xr:uid="{00000000-0005-0000-0000-000006490000}"/>
    <cellStyle name="Input 2 3 4 69" xfId="43628" xr:uid="{00000000-0005-0000-0000-000007490000}"/>
    <cellStyle name="Input 2 3 4 7" xfId="21157" xr:uid="{00000000-0005-0000-0000-000008490000}"/>
    <cellStyle name="Input 2 3 4 70" xfId="44159" xr:uid="{00000000-0005-0000-0000-000009490000}"/>
    <cellStyle name="Input 2 3 4 71" xfId="43937" xr:uid="{00000000-0005-0000-0000-00000A490000}"/>
    <cellStyle name="Input 2 3 4 72" xfId="44827" xr:uid="{00000000-0005-0000-0000-00000B490000}"/>
    <cellStyle name="Input 2 3 4 73" xfId="43885" xr:uid="{00000000-0005-0000-0000-00000C490000}"/>
    <cellStyle name="Input 2 3 4 74" xfId="45873" xr:uid="{00000000-0005-0000-0000-00000D490000}"/>
    <cellStyle name="Input 2 3 4 75" xfId="46206" xr:uid="{00000000-0005-0000-0000-00000E490000}"/>
    <cellStyle name="Input 2 3 4 76" xfId="46684" xr:uid="{00000000-0005-0000-0000-00000F490000}"/>
    <cellStyle name="Input 2 3 4 77" xfId="47029" xr:uid="{00000000-0005-0000-0000-000010490000}"/>
    <cellStyle name="Input 2 3 4 78" xfId="47374" xr:uid="{00000000-0005-0000-0000-000011490000}"/>
    <cellStyle name="Input 2 3 4 79" xfId="47798" xr:uid="{00000000-0005-0000-0000-000012490000}"/>
    <cellStyle name="Input 2 3 4 8" xfId="19683" xr:uid="{00000000-0005-0000-0000-000013490000}"/>
    <cellStyle name="Input 2 3 4 80" xfId="48135" xr:uid="{00000000-0005-0000-0000-000014490000}"/>
    <cellStyle name="Input 2 3 4 81" xfId="48443" xr:uid="{00000000-0005-0000-0000-000015490000}"/>
    <cellStyle name="Input 2 3 4 82" xfId="48988" xr:uid="{00000000-0005-0000-0000-000016490000}"/>
    <cellStyle name="Input 2 3 4 83" xfId="49441" xr:uid="{00000000-0005-0000-0000-000017490000}"/>
    <cellStyle name="Input 2 3 4 84" xfId="48445" xr:uid="{00000000-0005-0000-0000-000018490000}"/>
    <cellStyle name="Input 2 3 4 85" xfId="53288" xr:uid="{00000000-0005-0000-0000-000019490000}"/>
    <cellStyle name="Input 2 3 4 9" xfId="21410" xr:uid="{00000000-0005-0000-0000-00001A490000}"/>
    <cellStyle name="Input 2 3 40" xfId="31751" xr:uid="{00000000-0005-0000-0000-00001B490000}"/>
    <cellStyle name="Input 2 3 41" xfId="31095" xr:uid="{00000000-0005-0000-0000-00001C490000}"/>
    <cellStyle name="Input 2 3 42" xfId="32314" xr:uid="{00000000-0005-0000-0000-00001D490000}"/>
    <cellStyle name="Input 2 3 43" xfId="32655" xr:uid="{00000000-0005-0000-0000-00001E490000}"/>
    <cellStyle name="Input 2 3 44" xfId="33252" xr:uid="{00000000-0005-0000-0000-00001F490000}"/>
    <cellStyle name="Input 2 3 45" xfId="33565" xr:uid="{00000000-0005-0000-0000-000020490000}"/>
    <cellStyle name="Input 2 3 46" xfId="33496" xr:uid="{00000000-0005-0000-0000-000021490000}"/>
    <cellStyle name="Input 2 3 47" xfId="34358" xr:uid="{00000000-0005-0000-0000-000022490000}"/>
    <cellStyle name="Input 2 3 48" xfId="34704" xr:uid="{00000000-0005-0000-0000-000023490000}"/>
    <cellStyle name="Input 2 3 49" xfId="35050" xr:uid="{00000000-0005-0000-0000-000024490000}"/>
    <cellStyle name="Input 2 3 5" xfId="1344" xr:uid="{00000000-0005-0000-0000-000025490000}"/>
    <cellStyle name="Input 2 3 5 10" xfId="22346" xr:uid="{00000000-0005-0000-0000-000026490000}"/>
    <cellStyle name="Input 2 3 5 11" xfId="22692" xr:uid="{00000000-0005-0000-0000-000027490000}"/>
    <cellStyle name="Input 2 3 5 12" xfId="23038" xr:uid="{00000000-0005-0000-0000-000028490000}"/>
    <cellStyle name="Input 2 3 5 13" xfId="23385" xr:uid="{00000000-0005-0000-0000-000029490000}"/>
    <cellStyle name="Input 2 3 5 14" xfId="23660" xr:uid="{00000000-0005-0000-0000-00002A490000}"/>
    <cellStyle name="Input 2 3 5 15" xfId="24006" xr:uid="{00000000-0005-0000-0000-00002B490000}"/>
    <cellStyle name="Input 2 3 5 16" xfId="24356" xr:uid="{00000000-0005-0000-0000-00002C490000}"/>
    <cellStyle name="Input 2 3 5 17" xfId="24702" xr:uid="{00000000-0005-0000-0000-00002D490000}"/>
    <cellStyle name="Input 2 3 5 18" xfId="24977" xr:uid="{00000000-0005-0000-0000-00002E490000}"/>
    <cellStyle name="Input 2 3 5 19" xfId="25129" xr:uid="{00000000-0005-0000-0000-00002F490000}"/>
    <cellStyle name="Input 2 3 5 2" xfId="1736" xr:uid="{00000000-0005-0000-0000-000030490000}"/>
    <cellStyle name="Input 2 3 5 2 2" xfId="19383" xr:uid="{00000000-0005-0000-0000-000031490000}"/>
    <cellStyle name="Input 2 3 5 20" xfId="25663" xr:uid="{00000000-0005-0000-0000-000032490000}"/>
    <cellStyle name="Input 2 3 5 21" xfId="26009" xr:uid="{00000000-0005-0000-0000-000033490000}"/>
    <cellStyle name="Input 2 3 5 22" xfId="26355" xr:uid="{00000000-0005-0000-0000-000034490000}"/>
    <cellStyle name="Input 2 3 5 23" xfId="26700" xr:uid="{00000000-0005-0000-0000-000035490000}"/>
    <cellStyle name="Input 2 3 5 24" xfId="26900" xr:uid="{00000000-0005-0000-0000-000036490000}"/>
    <cellStyle name="Input 2 3 5 25" xfId="27034" xr:uid="{00000000-0005-0000-0000-000037490000}"/>
    <cellStyle name="Input 2 3 5 26" xfId="27408" xr:uid="{00000000-0005-0000-0000-000038490000}"/>
    <cellStyle name="Input 2 3 5 27" xfId="27751" xr:uid="{00000000-0005-0000-0000-000039490000}"/>
    <cellStyle name="Input 2 3 5 28" xfId="28092" xr:uid="{00000000-0005-0000-0000-00003A490000}"/>
    <cellStyle name="Input 2 3 5 29" xfId="28433" xr:uid="{00000000-0005-0000-0000-00003B490000}"/>
    <cellStyle name="Input 2 3 5 3" xfId="5988" xr:uid="{00000000-0005-0000-0000-00003C490000}"/>
    <cellStyle name="Input 2 3 5 3 2" xfId="19136" xr:uid="{00000000-0005-0000-0000-00003D490000}"/>
    <cellStyle name="Input 2 3 5 30" xfId="28774" xr:uid="{00000000-0005-0000-0000-00003E490000}"/>
    <cellStyle name="Input 2 3 5 31" xfId="29115" xr:uid="{00000000-0005-0000-0000-00003F490000}"/>
    <cellStyle name="Input 2 3 5 32" xfId="29611" xr:uid="{00000000-0005-0000-0000-000040490000}"/>
    <cellStyle name="Input 2 3 5 33" xfId="31216" xr:uid="{00000000-0005-0000-0000-000041490000}"/>
    <cellStyle name="Input 2 3 5 34" xfId="31613" xr:uid="{00000000-0005-0000-0000-000042490000}"/>
    <cellStyle name="Input 2 3 5 35" xfId="31953" xr:uid="{00000000-0005-0000-0000-000043490000}"/>
    <cellStyle name="Input 2 3 5 36" xfId="32175" xr:uid="{00000000-0005-0000-0000-000044490000}"/>
    <cellStyle name="Input 2 3 5 37" xfId="32516" xr:uid="{00000000-0005-0000-0000-000045490000}"/>
    <cellStyle name="Input 2 3 5 38" xfId="32857" xr:uid="{00000000-0005-0000-0000-000046490000}"/>
    <cellStyle name="Input 2 3 5 39" xfId="33094" xr:uid="{00000000-0005-0000-0000-000047490000}"/>
    <cellStyle name="Input 2 3 5 4" xfId="10237" xr:uid="{00000000-0005-0000-0000-000048490000}"/>
    <cellStyle name="Input 2 3 5 4 2" xfId="20171" xr:uid="{00000000-0005-0000-0000-000049490000}"/>
    <cellStyle name="Input 2 3 5 40" xfId="33767" xr:uid="{00000000-0005-0000-0000-00004A490000}"/>
    <cellStyle name="Input 2 3 5 41" xfId="34098" xr:uid="{00000000-0005-0000-0000-00004B490000}"/>
    <cellStyle name="Input 2 3 5 42" xfId="34560" xr:uid="{00000000-0005-0000-0000-00004C490000}"/>
    <cellStyle name="Input 2 3 5 43" xfId="34906" xr:uid="{00000000-0005-0000-0000-00004D490000}"/>
    <cellStyle name="Input 2 3 5 44" xfId="35252" xr:uid="{00000000-0005-0000-0000-00004E490000}"/>
    <cellStyle name="Input 2 3 5 45" xfId="35599" xr:uid="{00000000-0005-0000-0000-00004F490000}"/>
    <cellStyle name="Input 2 3 5 46" xfId="35946" xr:uid="{00000000-0005-0000-0000-000050490000}"/>
    <cellStyle name="Input 2 3 5 47" xfId="36292" xr:uid="{00000000-0005-0000-0000-000051490000}"/>
    <cellStyle name="Input 2 3 5 48" xfId="36638" xr:uid="{00000000-0005-0000-0000-000052490000}"/>
    <cellStyle name="Input 2 3 5 49" xfId="36984" xr:uid="{00000000-0005-0000-0000-000053490000}"/>
    <cellStyle name="Input 2 3 5 5" xfId="14487" xr:uid="{00000000-0005-0000-0000-000054490000}"/>
    <cellStyle name="Input 2 3 5 5 2" xfId="20517" xr:uid="{00000000-0005-0000-0000-000055490000}"/>
    <cellStyle name="Input 2 3 5 50" xfId="37330" xr:uid="{00000000-0005-0000-0000-000056490000}"/>
    <cellStyle name="Input 2 3 5 51" xfId="37676" xr:uid="{00000000-0005-0000-0000-000057490000}"/>
    <cellStyle name="Input 2 3 5 52" xfId="37951" xr:uid="{00000000-0005-0000-0000-000058490000}"/>
    <cellStyle name="Input 2 3 5 53" xfId="38298" xr:uid="{00000000-0005-0000-0000-000059490000}"/>
    <cellStyle name="Input 2 3 5 54" xfId="38644" xr:uid="{00000000-0005-0000-0000-00005A490000}"/>
    <cellStyle name="Input 2 3 5 55" xfId="38990" xr:uid="{00000000-0005-0000-0000-00005B490000}"/>
    <cellStyle name="Input 2 3 5 56" xfId="39336" xr:uid="{00000000-0005-0000-0000-00005C490000}"/>
    <cellStyle name="Input 2 3 5 57" xfId="39489" xr:uid="{00000000-0005-0000-0000-00005D490000}"/>
    <cellStyle name="Input 2 3 5 58" xfId="39803" xr:uid="{00000000-0005-0000-0000-00005E490000}"/>
    <cellStyle name="Input 2 3 5 59" xfId="40164" xr:uid="{00000000-0005-0000-0000-00005F490000}"/>
    <cellStyle name="Input 2 3 5 6" xfId="20783" xr:uid="{00000000-0005-0000-0000-000060490000}"/>
    <cellStyle name="Input 2 3 5 60" xfId="40505" xr:uid="{00000000-0005-0000-0000-000061490000}"/>
    <cellStyle name="Input 2 3 5 61" xfId="41083" xr:uid="{00000000-0005-0000-0000-000062490000}"/>
    <cellStyle name="Input 2 3 5 62" xfId="41222" xr:uid="{00000000-0005-0000-0000-000063490000}"/>
    <cellStyle name="Input 2 3 5 63" xfId="40720" xr:uid="{00000000-0005-0000-0000-000064490000}"/>
    <cellStyle name="Input 2 3 5 64" xfId="42072" xr:uid="{00000000-0005-0000-0000-000065490000}"/>
    <cellStyle name="Input 2 3 5 65" xfId="42418" xr:uid="{00000000-0005-0000-0000-000066490000}"/>
    <cellStyle name="Input 2 3 5 66" xfId="40876" xr:uid="{00000000-0005-0000-0000-000067490000}"/>
    <cellStyle name="Input 2 3 5 67" xfId="42999" xr:uid="{00000000-0005-0000-0000-000068490000}"/>
    <cellStyle name="Input 2 3 5 68" xfId="43340" xr:uid="{00000000-0005-0000-0000-000069490000}"/>
    <cellStyle name="Input 2 3 5 69" xfId="43681" xr:uid="{00000000-0005-0000-0000-00006A490000}"/>
    <cellStyle name="Input 2 3 5 7" xfId="21210" xr:uid="{00000000-0005-0000-0000-00006B490000}"/>
    <cellStyle name="Input 2 3 5 70" xfId="44212" xr:uid="{00000000-0005-0000-0000-00006C490000}"/>
    <cellStyle name="Input 2 3 5 71" xfId="44259" xr:uid="{00000000-0005-0000-0000-00006D490000}"/>
    <cellStyle name="Input 2 3 5 72" xfId="44880" xr:uid="{00000000-0005-0000-0000-00006E490000}"/>
    <cellStyle name="Input 2 3 5 73" xfId="45225" xr:uid="{00000000-0005-0000-0000-00006F490000}"/>
    <cellStyle name="Input 2 3 5 74" xfId="45789" xr:uid="{00000000-0005-0000-0000-000070490000}"/>
    <cellStyle name="Input 2 3 5 75" xfId="46259" xr:uid="{00000000-0005-0000-0000-000071490000}"/>
    <cellStyle name="Input 2 3 5 76" xfId="46737" xr:uid="{00000000-0005-0000-0000-000072490000}"/>
    <cellStyle name="Input 2 3 5 77" xfId="47082" xr:uid="{00000000-0005-0000-0000-000073490000}"/>
    <cellStyle name="Input 2 3 5 78" xfId="47427" xr:uid="{00000000-0005-0000-0000-000074490000}"/>
    <cellStyle name="Input 2 3 5 79" xfId="47851" xr:uid="{00000000-0005-0000-0000-000075490000}"/>
    <cellStyle name="Input 2 3 5 8" xfId="21363" xr:uid="{00000000-0005-0000-0000-000076490000}"/>
    <cellStyle name="Input 2 3 5 80" xfId="48188" xr:uid="{00000000-0005-0000-0000-000077490000}"/>
    <cellStyle name="Input 2 3 5 81" xfId="48610" xr:uid="{00000000-0005-0000-0000-000078490000}"/>
    <cellStyle name="Input 2 3 5 82" xfId="49041" xr:uid="{00000000-0005-0000-0000-000079490000}"/>
    <cellStyle name="Input 2 3 5 83" xfId="48747" xr:uid="{00000000-0005-0000-0000-00007A490000}"/>
    <cellStyle name="Input 2 3 5 84" xfId="49718" xr:uid="{00000000-0005-0000-0000-00007B490000}"/>
    <cellStyle name="Input 2 3 5 85" xfId="19028" xr:uid="{00000000-0005-0000-0000-00007C490000}"/>
    <cellStyle name="Input 2 3 5 86" xfId="53443" xr:uid="{00000000-0005-0000-0000-00007D490000}"/>
    <cellStyle name="Input 2 3 5 9" xfId="21656" xr:uid="{00000000-0005-0000-0000-00007E490000}"/>
    <cellStyle name="Input 2 3 50" xfId="35397" xr:uid="{00000000-0005-0000-0000-00007F490000}"/>
    <cellStyle name="Input 2 3 51" xfId="35744" xr:uid="{00000000-0005-0000-0000-000080490000}"/>
    <cellStyle name="Input 2 3 52" xfId="36090" xr:uid="{00000000-0005-0000-0000-000081490000}"/>
    <cellStyle name="Input 2 3 53" xfId="36436" xr:uid="{00000000-0005-0000-0000-000082490000}"/>
    <cellStyle name="Input 2 3 54" xfId="36782" xr:uid="{00000000-0005-0000-0000-000083490000}"/>
    <cellStyle name="Input 2 3 55" xfId="37128" xr:uid="{00000000-0005-0000-0000-000084490000}"/>
    <cellStyle name="Input 2 3 56" xfId="37474" xr:uid="{00000000-0005-0000-0000-000085490000}"/>
    <cellStyle name="Input 2 3 57" xfId="33891" xr:uid="{00000000-0005-0000-0000-000086490000}"/>
    <cellStyle name="Input 2 3 58" xfId="38096" xr:uid="{00000000-0005-0000-0000-000087490000}"/>
    <cellStyle name="Input 2 3 59" xfId="38442" xr:uid="{00000000-0005-0000-0000-000088490000}"/>
    <cellStyle name="Input 2 3 6" xfId="1394" xr:uid="{00000000-0005-0000-0000-000089490000}"/>
    <cellStyle name="Input 2 3 6 2" xfId="1783" xr:uid="{00000000-0005-0000-0000-00008A490000}"/>
    <cellStyle name="Input 2 3 6 3" xfId="6035" xr:uid="{00000000-0005-0000-0000-00008B490000}"/>
    <cellStyle name="Input 2 3 6 4" xfId="10284" xr:uid="{00000000-0005-0000-0000-00008C490000}"/>
    <cellStyle name="Input 2 3 6 5" xfId="14534" xr:uid="{00000000-0005-0000-0000-00008D490000}"/>
    <cellStyle name="Input 2 3 6 6" xfId="18971" xr:uid="{00000000-0005-0000-0000-00008E490000}"/>
    <cellStyle name="Input 2 3 6 7" xfId="53593" xr:uid="{00000000-0005-0000-0000-00008F490000}"/>
    <cellStyle name="Input 2 3 60" xfId="38788" xr:uid="{00000000-0005-0000-0000-000090490000}"/>
    <cellStyle name="Input 2 3 61" xfId="39134" xr:uid="{00000000-0005-0000-0000-000091490000}"/>
    <cellStyle name="Input 2 3 62" xfId="37782" xr:uid="{00000000-0005-0000-0000-000092490000}"/>
    <cellStyle name="Input 2 3 63" xfId="39624" xr:uid="{00000000-0005-0000-0000-000093490000}"/>
    <cellStyle name="Input 2 3 64" xfId="39962" xr:uid="{00000000-0005-0000-0000-000094490000}"/>
    <cellStyle name="Input 2 3 65" xfId="40303" xr:uid="{00000000-0005-0000-0000-000095490000}"/>
    <cellStyle name="Input 2 3 66" xfId="40862" xr:uid="{00000000-0005-0000-0000-000096490000}"/>
    <cellStyle name="Input 2 3 67" xfId="41053" xr:uid="{00000000-0005-0000-0000-000097490000}"/>
    <cellStyle name="Input 2 3 68" xfId="41562" xr:uid="{00000000-0005-0000-0000-000098490000}"/>
    <cellStyle name="Input 2 3 69" xfId="41870" xr:uid="{00000000-0005-0000-0000-000099490000}"/>
    <cellStyle name="Input 2 3 7" xfId="1418" xr:uid="{00000000-0005-0000-0000-00009A490000}"/>
    <cellStyle name="Input 2 3 7 2" xfId="1831" xr:uid="{00000000-0005-0000-0000-00009B490000}"/>
    <cellStyle name="Input 2 3 7 3" xfId="6083" xr:uid="{00000000-0005-0000-0000-00009C490000}"/>
    <cellStyle name="Input 2 3 7 4" xfId="10332" xr:uid="{00000000-0005-0000-0000-00009D490000}"/>
    <cellStyle name="Input 2 3 7 5" xfId="14582" xr:uid="{00000000-0005-0000-0000-00009E490000}"/>
    <cellStyle name="Input 2 3 7 6" xfId="19181" xr:uid="{00000000-0005-0000-0000-00009F490000}"/>
    <cellStyle name="Input 2 3 7 7" xfId="53186" xr:uid="{00000000-0005-0000-0000-0000A0490000}"/>
    <cellStyle name="Input 2 3 70" xfId="42216" xr:uid="{00000000-0005-0000-0000-0000A1490000}"/>
    <cellStyle name="Input 2 3 71" xfId="41049" xr:uid="{00000000-0005-0000-0000-0000A2490000}"/>
    <cellStyle name="Input 2 3 72" xfId="42797" xr:uid="{00000000-0005-0000-0000-0000A3490000}"/>
    <cellStyle name="Input 2 3 73" xfId="43138" xr:uid="{00000000-0005-0000-0000-0000A4490000}"/>
    <cellStyle name="Input 2 3 74" xfId="43479" xr:uid="{00000000-0005-0000-0000-0000A5490000}"/>
    <cellStyle name="Input 2 3 75" xfId="44010" xr:uid="{00000000-0005-0000-0000-0000A6490000}"/>
    <cellStyle name="Input 2 3 76" xfId="44392" xr:uid="{00000000-0005-0000-0000-0000A7490000}"/>
    <cellStyle name="Input 2 3 77" xfId="44678" xr:uid="{00000000-0005-0000-0000-0000A8490000}"/>
    <cellStyle name="Input 2 3 78" xfId="44412" xr:uid="{00000000-0005-0000-0000-0000A9490000}"/>
    <cellStyle name="Input 2 3 79" xfId="45508" xr:uid="{00000000-0005-0000-0000-0000AA490000}"/>
    <cellStyle name="Input 2 3 8" xfId="1878" xr:uid="{00000000-0005-0000-0000-0000AB490000}"/>
    <cellStyle name="Input 2 3 8 2" xfId="6130" xr:uid="{00000000-0005-0000-0000-0000AC490000}"/>
    <cellStyle name="Input 2 3 8 3" xfId="10379" xr:uid="{00000000-0005-0000-0000-0000AD490000}"/>
    <cellStyle name="Input 2 3 8 4" xfId="14629" xr:uid="{00000000-0005-0000-0000-0000AE490000}"/>
    <cellStyle name="Input 2 3 8 5" xfId="18935" xr:uid="{00000000-0005-0000-0000-0000AF490000}"/>
    <cellStyle name="Input 2 3 8 6" xfId="53970" xr:uid="{00000000-0005-0000-0000-0000B0490000}"/>
    <cellStyle name="Input 2 3 80" xfId="46057" xr:uid="{00000000-0005-0000-0000-0000B1490000}"/>
    <cellStyle name="Input 2 3 81" xfId="45815" xr:uid="{00000000-0005-0000-0000-0000B2490000}"/>
    <cellStyle name="Input 2 3 82" xfId="46880" xr:uid="{00000000-0005-0000-0000-0000B3490000}"/>
    <cellStyle name="Input 2 3 83" xfId="47225" xr:uid="{00000000-0005-0000-0000-0000B4490000}"/>
    <cellStyle name="Input 2 3 84" xfId="46519" xr:uid="{00000000-0005-0000-0000-0000B5490000}"/>
    <cellStyle name="Input 2 3 85" xfId="47986" xr:uid="{00000000-0005-0000-0000-0000B6490000}"/>
    <cellStyle name="Input 2 3 86" xfId="48425" xr:uid="{00000000-0005-0000-0000-0000B7490000}"/>
    <cellStyle name="Input 2 3 87" xfId="48839" xr:uid="{00000000-0005-0000-0000-0000B8490000}"/>
    <cellStyle name="Input 2 3 88" xfId="49219" xr:uid="{00000000-0005-0000-0000-0000B9490000}"/>
    <cellStyle name="Input 2 3 89" xfId="49566" xr:uid="{00000000-0005-0000-0000-0000BA490000}"/>
    <cellStyle name="Input 2 3 9" xfId="1546" xr:uid="{00000000-0005-0000-0000-0000BB490000}"/>
    <cellStyle name="Input 2 3 9 2" xfId="5798" xr:uid="{00000000-0005-0000-0000-0000BC490000}"/>
    <cellStyle name="Input 2 3 9 3" xfId="10047" xr:uid="{00000000-0005-0000-0000-0000BD490000}"/>
    <cellStyle name="Input 2 3 9 4" xfId="14297" xr:uid="{00000000-0005-0000-0000-0000BE490000}"/>
    <cellStyle name="Input 2 3 9 5" xfId="19969" xr:uid="{00000000-0005-0000-0000-0000BF490000}"/>
    <cellStyle name="Input 2 3 9 6" xfId="54120" xr:uid="{00000000-0005-0000-0000-0000C0490000}"/>
    <cellStyle name="Input 2 3 90" xfId="49848" xr:uid="{00000000-0005-0000-0000-0000C1490000}"/>
    <cellStyle name="Input 2 3 91" xfId="49998" xr:uid="{00000000-0005-0000-0000-0000C2490000}"/>
    <cellStyle name="Input 2 3 92" xfId="50147" xr:uid="{00000000-0005-0000-0000-0000C3490000}"/>
    <cellStyle name="Input 2 3 93" xfId="50296" xr:uid="{00000000-0005-0000-0000-0000C4490000}"/>
    <cellStyle name="Input 2 3 94" xfId="50446" xr:uid="{00000000-0005-0000-0000-0000C5490000}"/>
    <cellStyle name="Input 2 3 95" xfId="50595" xr:uid="{00000000-0005-0000-0000-0000C6490000}"/>
    <cellStyle name="Input 2 3 96" xfId="50745" xr:uid="{00000000-0005-0000-0000-0000C7490000}"/>
    <cellStyle name="Input 2 3 97" xfId="50894" xr:uid="{00000000-0005-0000-0000-0000C8490000}"/>
    <cellStyle name="Input 2 3 98" xfId="51059" xr:uid="{00000000-0005-0000-0000-0000C9490000}"/>
    <cellStyle name="Input 2 3 99" xfId="51215" xr:uid="{00000000-0005-0000-0000-0000CA490000}"/>
    <cellStyle name="Input 2 30" xfId="585" xr:uid="{00000000-0005-0000-0000-0000CB490000}"/>
    <cellStyle name="Input 2 30 2" xfId="586" xr:uid="{00000000-0005-0000-0000-0000CC490000}"/>
    <cellStyle name="Input 2 30 2 2" xfId="30245" xr:uid="{00000000-0005-0000-0000-0000CD490000}"/>
    <cellStyle name="Input 2 30 3" xfId="29349" xr:uid="{00000000-0005-0000-0000-0000CE490000}"/>
    <cellStyle name="Input 2 30 4" xfId="25289" xr:uid="{00000000-0005-0000-0000-0000CF490000}"/>
    <cellStyle name="Input 2 31" xfId="587" xr:uid="{00000000-0005-0000-0000-0000D0490000}"/>
    <cellStyle name="Input 2 31 2" xfId="588" xr:uid="{00000000-0005-0000-0000-0000D1490000}"/>
    <cellStyle name="Input 2 31 2 2" xfId="30185" xr:uid="{00000000-0005-0000-0000-0000D2490000}"/>
    <cellStyle name="Input 2 31 3" xfId="29253" xr:uid="{00000000-0005-0000-0000-0000D3490000}"/>
    <cellStyle name="Input 2 31 4" xfId="25338" xr:uid="{00000000-0005-0000-0000-0000D4490000}"/>
    <cellStyle name="Input 2 32" xfId="589" xr:uid="{00000000-0005-0000-0000-0000D5490000}"/>
    <cellStyle name="Input 2 32 2" xfId="590" xr:uid="{00000000-0005-0000-0000-0000D6490000}"/>
    <cellStyle name="Input 2 32 2 2" xfId="30120" xr:uid="{00000000-0005-0000-0000-0000D7490000}"/>
    <cellStyle name="Input 2 32 3" xfId="29663" xr:uid="{00000000-0005-0000-0000-0000D8490000}"/>
    <cellStyle name="Input 2 32 4" xfId="26719" xr:uid="{00000000-0005-0000-0000-0000D9490000}"/>
    <cellStyle name="Input 2 33" xfId="591" xr:uid="{00000000-0005-0000-0000-0000DA490000}"/>
    <cellStyle name="Input 2 33 2" xfId="592" xr:uid="{00000000-0005-0000-0000-0000DB490000}"/>
    <cellStyle name="Input 2 33 2 2" xfId="30096" xr:uid="{00000000-0005-0000-0000-0000DC490000}"/>
    <cellStyle name="Input 2 33 3" xfId="29224" xr:uid="{00000000-0005-0000-0000-0000DD490000}"/>
    <cellStyle name="Input 2 33 4" xfId="27047" xr:uid="{00000000-0005-0000-0000-0000DE490000}"/>
    <cellStyle name="Input 2 34" xfId="593" xr:uid="{00000000-0005-0000-0000-0000DF490000}"/>
    <cellStyle name="Input 2 34 2" xfId="594" xr:uid="{00000000-0005-0000-0000-0000E0490000}"/>
    <cellStyle name="Input 2 34 2 2" xfId="30270" xr:uid="{00000000-0005-0000-0000-0000E1490000}"/>
    <cellStyle name="Input 2 34 3" xfId="29765" xr:uid="{00000000-0005-0000-0000-0000E2490000}"/>
    <cellStyle name="Input 2 34 4" xfId="27078" xr:uid="{00000000-0005-0000-0000-0000E3490000}"/>
    <cellStyle name="Input 2 35" xfId="595" xr:uid="{00000000-0005-0000-0000-0000E4490000}"/>
    <cellStyle name="Input 2 35 2" xfId="596" xr:uid="{00000000-0005-0000-0000-0000E5490000}"/>
    <cellStyle name="Input 2 35 2 2" xfId="30276" xr:uid="{00000000-0005-0000-0000-0000E6490000}"/>
    <cellStyle name="Input 2 35 3" xfId="29771" xr:uid="{00000000-0005-0000-0000-0000E7490000}"/>
    <cellStyle name="Input 2 35 4" xfId="27107" xr:uid="{00000000-0005-0000-0000-0000E8490000}"/>
    <cellStyle name="Input 2 36" xfId="597" xr:uid="{00000000-0005-0000-0000-0000E9490000}"/>
    <cellStyle name="Input 2 36 2" xfId="598" xr:uid="{00000000-0005-0000-0000-0000EA490000}"/>
    <cellStyle name="Input 2 36 2 2" xfId="30283" xr:uid="{00000000-0005-0000-0000-0000EB490000}"/>
    <cellStyle name="Input 2 36 3" xfId="29778" xr:uid="{00000000-0005-0000-0000-0000EC490000}"/>
    <cellStyle name="Input 2 36 4" xfId="27039" xr:uid="{00000000-0005-0000-0000-0000ED490000}"/>
    <cellStyle name="Input 2 37" xfId="599" xr:uid="{00000000-0005-0000-0000-0000EE490000}"/>
    <cellStyle name="Input 2 37 2" xfId="600" xr:uid="{00000000-0005-0000-0000-0000EF490000}"/>
    <cellStyle name="Input 2 37 2 2" xfId="30203" xr:uid="{00000000-0005-0000-0000-0000F0490000}"/>
    <cellStyle name="Input 2 37 3" xfId="29278" xr:uid="{00000000-0005-0000-0000-0000F1490000}"/>
    <cellStyle name="Input 2 37 4" xfId="27040" xr:uid="{00000000-0005-0000-0000-0000F2490000}"/>
    <cellStyle name="Input 2 38" xfId="601" xr:uid="{00000000-0005-0000-0000-0000F3490000}"/>
    <cellStyle name="Input 2 38 2" xfId="602" xr:uid="{00000000-0005-0000-0000-0000F4490000}"/>
    <cellStyle name="Input 2 38 2 2" xfId="30264" xr:uid="{00000000-0005-0000-0000-0000F5490000}"/>
    <cellStyle name="Input 2 38 3" xfId="29759" xr:uid="{00000000-0005-0000-0000-0000F6490000}"/>
    <cellStyle name="Input 2 38 4" xfId="27012" xr:uid="{00000000-0005-0000-0000-0000F7490000}"/>
    <cellStyle name="Input 2 39" xfId="603" xr:uid="{00000000-0005-0000-0000-0000F8490000}"/>
    <cellStyle name="Input 2 39 2" xfId="604" xr:uid="{00000000-0005-0000-0000-0000F9490000}"/>
    <cellStyle name="Input 2 39 2 2" xfId="30150" xr:uid="{00000000-0005-0000-0000-0000FA490000}"/>
    <cellStyle name="Input 2 39 3" xfId="29728" xr:uid="{00000000-0005-0000-0000-0000FB490000}"/>
    <cellStyle name="Input 2 39 4" xfId="27088" xr:uid="{00000000-0005-0000-0000-0000FC490000}"/>
    <cellStyle name="Input 2 4" xfId="605" xr:uid="{00000000-0005-0000-0000-0000FD490000}"/>
    <cellStyle name="Input 2 4 10" xfId="10488" xr:uid="{00000000-0005-0000-0000-0000FE490000}"/>
    <cellStyle name="Input 2 4 10 2" xfId="22123" xr:uid="{00000000-0005-0000-0000-0000FF490000}"/>
    <cellStyle name="Input 2 4 11" xfId="14738" xr:uid="{00000000-0005-0000-0000-0000004A0000}"/>
    <cellStyle name="Input 2 4 11 2" xfId="22469" xr:uid="{00000000-0005-0000-0000-0000014A0000}"/>
    <cellStyle name="Input 2 4 12" xfId="22815" xr:uid="{00000000-0005-0000-0000-0000024A0000}"/>
    <cellStyle name="Input 2 4 13" xfId="23162" xr:uid="{00000000-0005-0000-0000-0000034A0000}"/>
    <cellStyle name="Input 2 4 14" xfId="21851" xr:uid="{00000000-0005-0000-0000-0000044A0000}"/>
    <cellStyle name="Input 2 4 15" xfId="23783" xr:uid="{00000000-0005-0000-0000-0000054A0000}"/>
    <cellStyle name="Input 2 4 16" xfId="24133" xr:uid="{00000000-0005-0000-0000-0000064A0000}"/>
    <cellStyle name="Input 2 4 17" xfId="24479" xr:uid="{00000000-0005-0000-0000-0000074A0000}"/>
    <cellStyle name="Input 2 4 18" xfId="23478" xr:uid="{00000000-0005-0000-0000-0000084A0000}"/>
    <cellStyle name="Input 2 4 19" xfId="25112" xr:uid="{00000000-0005-0000-0000-0000094A0000}"/>
    <cellStyle name="Input 2 4 2" xfId="606" xr:uid="{00000000-0005-0000-0000-00000A4A0000}"/>
    <cellStyle name="Input 2 4 2 2" xfId="29993" xr:uid="{00000000-0005-0000-0000-00000B4A0000}"/>
    <cellStyle name="Input 2 4 2 3" xfId="19160" xr:uid="{00000000-0005-0000-0000-00000C4A0000}"/>
    <cellStyle name="Input 2 4 20" xfId="25440" xr:uid="{00000000-0005-0000-0000-00000D4A0000}"/>
    <cellStyle name="Input 2 4 21" xfId="25786" xr:uid="{00000000-0005-0000-0000-00000E4A0000}"/>
    <cellStyle name="Input 2 4 22" xfId="26132" xr:uid="{00000000-0005-0000-0000-00000F4A0000}"/>
    <cellStyle name="Input 2 4 23" xfId="26478" xr:uid="{00000000-0005-0000-0000-0000104A0000}"/>
    <cellStyle name="Input 2 4 24" xfId="26774" xr:uid="{00000000-0005-0000-0000-0000114A0000}"/>
    <cellStyle name="Input 2 4 25" xfId="27026" xr:uid="{00000000-0005-0000-0000-0000124A0000}"/>
    <cellStyle name="Input 2 4 26" xfId="27185" xr:uid="{00000000-0005-0000-0000-0000134A0000}"/>
    <cellStyle name="Input 2 4 27" xfId="27528" xr:uid="{00000000-0005-0000-0000-0000144A0000}"/>
    <cellStyle name="Input 2 4 28" xfId="27869" xr:uid="{00000000-0005-0000-0000-0000154A0000}"/>
    <cellStyle name="Input 2 4 29" xfId="28210" xr:uid="{00000000-0005-0000-0000-0000164A0000}"/>
    <cellStyle name="Input 2 4 3" xfId="1374" xr:uid="{00000000-0005-0000-0000-0000174A0000}"/>
    <cellStyle name="Input 2 4 3 2" xfId="19137" xr:uid="{00000000-0005-0000-0000-0000184A0000}"/>
    <cellStyle name="Input 2 4 30" xfId="28551" xr:uid="{00000000-0005-0000-0000-0000194A0000}"/>
    <cellStyle name="Input 2 4 31" xfId="28892" xr:uid="{00000000-0005-0000-0000-00001A4A0000}"/>
    <cellStyle name="Input 2 4 32" xfId="29332" xr:uid="{00000000-0005-0000-0000-00001B4A0000}"/>
    <cellStyle name="Input 2 4 33" xfId="31082" xr:uid="{00000000-0005-0000-0000-00001C4A0000}"/>
    <cellStyle name="Input 2 4 34" xfId="31390" xr:uid="{00000000-0005-0000-0000-00001D4A0000}"/>
    <cellStyle name="Input 2 4 35" xfId="31730" xr:uid="{00000000-0005-0000-0000-00001E4A0000}"/>
    <cellStyle name="Input 2 4 36" xfId="31331" xr:uid="{00000000-0005-0000-0000-00001F4A0000}"/>
    <cellStyle name="Input 2 4 37" xfId="32293" xr:uid="{00000000-0005-0000-0000-0000204A0000}"/>
    <cellStyle name="Input 2 4 38" xfId="32634" xr:uid="{00000000-0005-0000-0000-0000214A0000}"/>
    <cellStyle name="Input 2 4 39" xfId="33500" xr:uid="{00000000-0005-0000-0000-0000224A0000}"/>
    <cellStyle name="Input 2 4 4" xfId="1401" xr:uid="{00000000-0005-0000-0000-0000234A0000}"/>
    <cellStyle name="Input 2 4 4 2" xfId="19948" xr:uid="{00000000-0005-0000-0000-0000244A0000}"/>
    <cellStyle name="Input 2 4 40" xfId="33544" xr:uid="{00000000-0005-0000-0000-0000254A0000}"/>
    <cellStyle name="Input 2 4 41" xfId="33924" xr:uid="{00000000-0005-0000-0000-0000264A0000}"/>
    <cellStyle name="Input 2 4 42" xfId="34337" xr:uid="{00000000-0005-0000-0000-0000274A0000}"/>
    <cellStyle name="Input 2 4 43" xfId="34683" xr:uid="{00000000-0005-0000-0000-0000284A0000}"/>
    <cellStyle name="Input 2 4 44" xfId="35029" xr:uid="{00000000-0005-0000-0000-0000294A0000}"/>
    <cellStyle name="Input 2 4 45" xfId="35376" xr:uid="{00000000-0005-0000-0000-00002A4A0000}"/>
    <cellStyle name="Input 2 4 46" xfId="35723" xr:uid="{00000000-0005-0000-0000-00002B4A0000}"/>
    <cellStyle name="Input 2 4 47" xfId="36069" xr:uid="{00000000-0005-0000-0000-00002C4A0000}"/>
    <cellStyle name="Input 2 4 48" xfId="36415" xr:uid="{00000000-0005-0000-0000-00002D4A0000}"/>
    <cellStyle name="Input 2 4 49" xfId="36761" xr:uid="{00000000-0005-0000-0000-00002E4A0000}"/>
    <cellStyle name="Input 2 4 5" xfId="1348" xr:uid="{00000000-0005-0000-0000-00002F4A0000}"/>
    <cellStyle name="Input 2 4 5 2" xfId="20294" xr:uid="{00000000-0005-0000-0000-0000304A0000}"/>
    <cellStyle name="Input 2 4 50" xfId="37107" xr:uid="{00000000-0005-0000-0000-0000314A0000}"/>
    <cellStyle name="Input 2 4 51" xfId="37453" xr:uid="{00000000-0005-0000-0000-0000324A0000}"/>
    <cellStyle name="Input 2 4 52" xfId="33154" xr:uid="{00000000-0005-0000-0000-0000334A0000}"/>
    <cellStyle name="Input 2 4 53" xfId="38075" xr:uid="{00000000-0005-0000-0000-0000344A0000}"/>
    <cellStyle name="Input 2 4 54" xfId="38421" xr:uid="{00000000-0005-0000-0000-0000354A0000}"/>
    <cellStyle name="Input 2 4 55" xfId="38767" xr:uid="{00000000-0005-0000-0000-0000364A0000}"/>
    <cellStyle name="Input 2 4 56" xfId="39113" xr:uid="{00000000-0005-0000-0000-0000374A0000}"/>
    <cellStyle name="Input 2 4 57" xfId="39473" xr:uid="{00000000-0005-0000-0000-0000384A0000}"/>
    <cellStyle name="Input 2 4 58" xfId="39796" xr:uid="{00000000-0005-0000-0000-0000394A0000}"/>
    <cellStyle name="Input 2 4 59" xfId="39941" xr:uid="{00000000-0005-0000-0000-00003A4A0000}"/>
    <cellStyle name="Input 2 4 6" xfId="1341" xr:uid="{00000000-0005-0000-0000-00003B4A0000}"/>
    <cellStyle name="Input 2 4 6 2" xfId="19720" xr:uid="{00000000-0005-0000-0000-00003C4A0000}"/>
    <cellStyle name="Input 2 4 60" xfId="40282" xr:uid="{00000000-0005-0000-0000-00003D4A0000}"/>
    <cellStyle name="Input 2 4 61" xfId="40916" xr:uid="{00000000-0005-0000-0000-00003E4A0000}"/>
    <cellStyle name="Input 2 4 62" xfId="40991" xr:uid="{00000000-0005-0000-0000-00003F4A0000}"/>
    <cellStyle name="Input 2 4 63" xfId="41530" xr:uid="{00000000-0005-0000-0000-0000404A0000}"/>
    <cellStyle name="Input 2 4 64" xfId="41849" xr:uid="{00000000-0005-0000-0000-0000414A0000}"/>
    <cellStyle name="Input 2 4 65" xfId="42195" xr:uid="{00000000-0005-0000-0000-0000424A0000}"/>
    <cellStyle name="Input 2 4 66" xfId="41659" xr:uid="{00000000-0005-0000-0000-0000434A0000}"/>
    <cellStyle name="Input 2 4 67" xfId="42776" xr:uid="{00000000-0005-0000-0000-0000444A0000}"/>
    <cellStyle name="Input 2 4 68" xfId="43117" xr:uid="{00000000-0005-0000-0000-0000454A0000}"/>
    <cellStyle name="Input 2 4 69" xfId="43458" xr:uid="{00000000-0005-0000-0000-0000464A0000}"/>
    <cellStyle name="Input 2 4 7" xfId="1393" xr:uid="{00000000-0005-0000-0000-0000474A0000}"/>
    <cellStyle name="Input 2 4 7 2" xfId="20987" xr:uid="{00000000-0005-0000-0000-0000484A0000}"/>
    <cellStyle name="Input 2 4 70" xfId="43989" xr:uid="{00000000-0005-0000-0000-0000494A0000}"/>
    <cellStyle name="Input 2 4 71" xfId="44362" xr:uid="{00000000-0005-0000-0000-00004A4A0000}"/>
    <cellStyle name="Input 2 4 72" xfId="44657" xr:uid="{00000000-0005-0000-0000-00004B4A0000}"/>
    <cellStyle name="Input 2 4 73" xfId="45015" xr:uid="{00000000-0005-0000-0000-00004C4A0000}"/>
    <cellStyle name="Input 2 4 74" xfId="45849" xr:uid="{00000000-0005-0000-0000-00004D4A0000}"/>
    <cellStyle name="Input 2 4 75" xfId="46036" xr:uid="{00000000-0005-0000-0000-00004E4A0000}"/>
    <cellStyle name="Input 2 4 76" xfId="45638" xr:uid="{00000000-0005-0000-0000-00004F4A0000}"/>
    <cellStyle name="Input 2 4 77" xfId="46859" xr:uid="{00000000-0005-0000-0000-0000504A0000}"/>
    <cellStyle name="Input 2 4 78" xfId="47204" xr:uid="{00000000-0005-0000-0000-0000514A0000}"/>
    <cellStyle name="Input 2 4 79" xfId="47191" xr:uid="{00000000-0005-0000-0000-0000524A0000}"/>
    <cellStyle name="Input 2 4 8" xfId="1987" xr:uid="{00000000-0005-0000-0000-0000534A0000}"/>
    <cellStyle name="Input 2 4 8 2" xfId="21346" xr:uid="{00000000-0005-0000-0000-0000544A0000}"/>
    <cellStyle name="Input 2 4 80" xfId="47965" xr:uid="{00000000-0005-0000-0000-0000554A0000}"/>
    <cellStyle name="Input 2 4 81" xfId="48489" xr:uid="{00000000-0005-0000-0000-0000564A0000}"/>
    <cellStyle name="Input 2 4 82" xfId="48818" xr:uid="{00000000-0005-0000-0000-0000574A0000}"/>
    <cellStyle name="Input 2 4 83" xfId="49341" xr:uid="{00000000-0005-0000-0000-0000584A0000}"/>
    <cellStyle name="Input 2 4 84" xfId="49712" xr:uid="{00000000-0005-0000-0000-0000594A0000}"/>
    <cellStyle name="Input 2 4 85" xfId="18959" xr:uid="{00000000-0005-0000-0000-00005A4A0000}"/>
    <cellStyle name="Input 2 4 9" xfId="6239" xr:uid="{00000000-0005-0000-0000-00005B4A0000}"/>
    <cellStyle name="Input 2 4 9 2" xfId="21793" xr:uid="{00000000-0005-0000-0000-00005C4A0000}"/>
    <cellStyle name="Input 2 40" xfId="607" xr:uid="{00000000-0005-0000-0000-00005D4A0000}"/>
    <cellStyle name="Input 2 40 2" xfId="608" xr:uid="{00000000-0005-0000-0000-00005E4A0000}"/>
    <cellStyle name="Input 2 40 2 2" xfId="30337" xr:uid="{00000000-0005-0000-0000-00005F4A0000}"/>
    <cellStyle name="Input 2 40 3" xfId="29317" xr:uid="{00000000-0005-0000-0000-0000604A0000}"/>
    <cellStyle name="Input 2 41" xfId="609" xr:uid="{00000000-0005-0000-0000-0000614A0000}"/>
    <cellStyle name="Input 2 41 2" xfId="610" xr:uid="{00000000-0005-0000-0000-0000624A0000}"/>
    <cellStyle name="Input 2 41 2 2" xfId="30352" xr:uid="{00000000-0005-0000-0000-0000634A0000}"/>
    <cellStyle name="Input 2 41 3" xfId="29841" xr:uid="{00000000-0005-0000-0000-0000644A0000}"/>
    <cellStyle name="Input 2 42" xfId="611" xr:uid="{00000000-0005-0000-0000-0000654A0000}"/>
    <cellStyle name="Input 2 42 2" xfId="612" xr:uid="{00000000-0005-0000-0000-0000664A0000}"/>
    <cellStyle name="Input 2 42 2 2" xfId="30323" xr:uid="{00000000-0005-0000-0000-0000674A0000}"/>
    <cellStyle name="Input 2 42 3" xfId="29818" xr:uid="{00000000-0005-0000-0000-0000684A0000}"/>
    <cellStyle name="Input 2 43" xfId="613" xr:uid="{00000000-0005-0000-0000-0000694A0000}"/>
    <cellStyle name="Input 2 43 2" xfId="614" xr:uid="{00000000-0005-0000-0000-00006A4A0000}"/>
    <cellStyle name="Input 2 43 2 2" xfId="30320" xr:uid="{00000000-0005-0000-0000-00006B4A0000}"/>
    <cellStyle name="Input 2 43 3" xfId="29815" xr:uid="{00000000-0005-0000-0000-00006C4A0000}"/>
    <cellStyle name="Input 2 44" xfId="615" xr:uid="{00000000-0005-0000-0000-00006D4A0000}"/>
    <cellStyle name="Input 2 44 2" xfId="616" xr:uid="{00000000-0005-0000-0000-00006E4A0000}"/>
    <cellStyle name="Input 2 44 2 2" xfId="30322" xr:uid="{00000000-0005-0000-0000-00006F4A0000}"/>
    <cellStyle name="Input 2 44 3" xfId="29817" xr:uid="{00000000-0005-0000-0000-0000704A0000}"/>
    <cellStyle name="Input 2 45" xfId="617" xr:uid="{00000000-0005-0000-0000-0000714A0000}"/>
    <cellStyle name="Input 2 45 2" xfId="618" xr:uid="{00000000-0005-0000-0000-0000724A0000}"/>
    <cellStyle name="Input 2 45 2 2" xfId="30317" xr:uid="{00000000-0005-0000-0000-0000734A0000}"/>
    <cellStyle name="Input 2 45 3" xfId="29812" xr:uid="{00000000-0005-0000-0000-0000744A0000}"/>
    <cellStyle name="Input 2 46" xfId="619" xr:uid="{00000000-0005-0000-0000-0000754A0000}"/>
    <cellStyle name="Input 2 46 2" xfId="620" xr:uid="{00000000-0005-0000-0000-0000764A0000}"/>
    <cellStyle name="Input 2 46 2 2" xfId="30342" xr:uid="{00000000-0005-0000-0000-0000774A0000}"/>
    <cellStyle name="Input 2 46 3" xfId="29832" xr:uid="{00000000-0005-0000-0000-0000784A0000}"/>
    <cellStyle name="Input 2 47" xfId="621" xr:uid="{00000000-0005-0000-0000-0000794A0000}"/>
    <cellStyle name="Input 2 47 2" xfId="622" xr:uid="{00000000-0005-0000-0000-00007A4A0000}"/>
    <cellStyle name="Input 2 47 2 2" xfId="30334" xr:uid="{00000000-0005-0000-0000-00007B4A0000}"/>
    <cellStyle name="Input 2 47 3" xfId="29826" xr:uid="{00000000-0005-0000-0000-00007C4A0000}"/>
    <cellStyle name="Input 2 48" xfId="623" xr:uid="{00000000-0005-0000-0000-00007D4A0000}"/>
    <cellStyle name="Input 2 48 2" xfId="624" xr:uid="{00000000-0005-0000-0000-00007E4A0000}"/>
    <cellStyle name="Input 2 48 2 2" xfId="30325" xr:uid="{00000000-0005-0000-0000-00007F4A0000}"/>
    <cellStyle name="Input 2 48 3" xfId="29820" xr:uid="{00000000-0005-0000-0000-0000804A0000}"/>
    <cellStyle name="Input 2 49" xfId="625" xr:uid="{00000000-0005-0000-0000-0000814A0000}"/>
    <cellStyle name="Input 2 49 2" xfId="626" xr:uid="{00000000-0005-0000-0000-0000824A0000}"/>
    <cellStyle name="Input 2 49 2 2" xfId="30321" xr:uid="{00000000-0005-0000-0000-0000834A0000}"/>
    <cellStyle name="Input 2 49 3" xfId="29816" xr:uid="{00000000-0005-0000-0000-0000844A0000}"/>
    <cellStyle name="Input 2 5" xfId="627" xr:uid="{00000000-0005-0000-0000-0000854A0000}"/>
    <cellStyle name="Input 2 5 10" xfId="22135" xr:uid="{00000000-0005-0000-0000-0000864A0000}"/>
    <cellStyle name="Input 2 5 11" xfId="22481" xr:uid="{00000000-0005-0000-0000-0000874A0000}"/>
    <cellStyle name="Input 2 5 12" xfId="22827" xr:uid="{00000000-0005-0000-0000-0000884A0000}"/>
    <cellStyle name="Input 2 5 13" xfId="23174" xr:uid="{00000000-0005-0000-0000-0000894A0000}"/>
    <cellStyle name="Input 2 5 14" xfId="21414" xr:uid="{00000000-0005-0000-0000-00008A4A0000}"/>
    <cellStyle name="Input 2 5 15" xfId="23795" xr:uid="{00000000-0005-0000-0000-00008B4A0000}"/>
    <cellStyle name="Input 2 5 16" xfId="24145" xr:uid="{00000000-0005-0000-0000-00008C4A0000}"/>
    <cellStyle name="Input 2 5 17" xfId="24491" xr:uid="{00000000-0005-0000-0000-00008D4A0000}"/>
    <cellStyle name="Input 2 5 18" xfId="21446" xr:uid="{00000000-0005-0000-0000-00008E4A0000}"/>
    <cellStyle name="Input 2 5 19" xfId="23154" xr:uid="{00000000-0005-0000-0000-00008F4A0000}"/>
    <cellStyle name="Input 2 5 2" xfId="628" xr:uid="{00000000-0005-0000-0000-0000904A0000}"/>
    <cellStyle name="Input 2 5 2 2" xfId="29994" xr:uid="{00000000-0005-0000-0000-0000914A0000}"/>
    <cellStyle name="Input 2 5 2 3" xfId="19172" xr:uid="{00000000-0005-0000-0000-0000924A0000}"/>
    <cellStyle name="Input 2 5 20" xfId="25452" xr:uid="{00000000-0005-0000-0000-0000934A0000}"/>
    <cellStyle name="Input 2 5 21" xfId="25798" xr:uid="{00000000-0005-0000-0000-0000944A0000}"/>
    <cellStyle name="Input 2 5 22" xfId="26144" xr:uid="{00000000-0005-0000-0000-0000954A0000}"/>
    <cellStyle name="Input 2 5 23" xfId="26490" xr:uid="{00000000-0005-0000-0000-0000964A0000}"/>
    <cellStyle name="Input 2 5 24" xfId="25346" xr:uid="{00000000-0005-0000-0000-0000974A0000}"/>
    <cellStyle name="Input 2 5 25" xfId="26592" xr:uid="{00000000-0005-0000-0000-0000984A0000}"/>
    <cellStyle name="Input 2 5 26" xfId="27197" xr:uid="{00000000-0005-0000-0000-0000994A0000}"/>
    <cellStyle name="Input 2 5 27" xfId="27540" xr:uid="{00000000-0005-0000-0000-00009A4A0000}"/>
    <cellStyle name="Input 2 5 28" xfId="27881" xr:uid="{00000000-0005-0000-0000-00009B4A0000}"/>
    <cellStyle name="Input 2 5 29" xfId="28222" xr:uid="{00000000-0005-0000-0000-00009C4A0000}"/>
    <cellStyle name="Input 2 5 3" xfId="1384" xr:uid="{00000000-0005-0000-0000-00009D4A0000}"/>
    <cellStyle name="Input 2 5 3 2" xfId="19141" xr:uid="{00000000-0005-0000-0000-00009E4A0000}"/>
    <cellStyle name="Input 2 5 30" xfId="28563" xr:uid="{00000000-0005-0000-0000-00009F4A0000}"/>
    <cellStyle name="Input 2 5 31" xfId="28904" xr:uid="{00000000-0005-0000-0000-0000A04A0000}"/>
    <cellStyle name="Input 2 5 32" xfId="29416" xr:uid="{00000000-0005-0000-0000-0000A14A0000}"/>
    <cellStyle name="Input 2 5 33" xfId="31103" xr:uid="{00000000-0005-0000-0000-0000A24A0000}"/>
    <cellStyle name="Input 2 5 34" xfId="31402" xr:uid="{00000000-0005-0000-0000-0000A34A0000}"/>
    <cellStyle name="Input 2 5 35" xfId="31742" xr:uid="{00000000-0005-0000-0000-0000A44A0000}"/>
    <cellStyle name="Input 2 5 36" xfId="30963" xr:uid="{00000000-0005-0000-0000-0000A54A0000}"/>
    <cellStyle name="Input 2 5 37" xfId="32305" xr:uid="{00000000-0005-0000-0000-0000A64A0000}"/>
    <cellStyle name="Input 2 5 38" xfId="32646" xr:uid="{00000000-0005-0000-0000-0000A74A0000}"/>
    <cellStyle name="Input 2 5 39" xfId="33265" xr:uid="{00000000-0005-0000-0000-0000A84A0000}"/>
    <cellStyle name="Input 2 5 4" xfId="1411" xr:uid="{00000000-0005-0000-0000-0000A94A0000}"/>
    <cellStyle name="Input 2 5 4 2" xfId="19960" xr:uid="{00000000-0005-0000-0000-0000AA4A0000}"/>
    <cellStyle name="Input 2 5 40" xfId="33556" xr:uid="{00000000-0005-0000-0000-0000AB4A0000}"/>
    <cellStyle name="Input 2 5 41" xfId="33505" xr:uid="{00000000-0005-0000-0000-0000AC4A0000}"/>
    <cellStyle name="Input 2 5 42" xfId="34349" xr:uid="{00000000-0005-0000-0000-0000AD4A0000}"/>
    <cellStyle name="Input 2 5 43" xfId="34695" xr:uid="{00000000-0005-0000-0000-0000AE4A0000}"/>
    <cellStyle name="Input 2 5 44" xfId="35041" xr:uid="{00000000-0005-0000-0000-0000AF4A0000}"/>
    <cellStyle name="Input 2 5 45" xfId="35388" xr:uid="{00000000-0005-0000-0000-0000B04A0000}"/>
    <cellStyle name="Input 2 5 46" xfId="35735" xr:uid="{00000000-0005-0000-0000-0000B14A0000}"/>
    <cellStyle name="Input 2 5 47" xfId="36081" xr:uid="{00000000-0005-0000-0000-0000B24A0000}"/>
    <cellStyle name="Input 2 5 48" xfId="36427" xr:uid="{00000000-0005-0000-0000-0000B34A0000}"/>
    <cellStyle name="Input 2 5 49" xfId="36773" xr:uid="{00000000-0005-0000-0000-0000B44A0000}"/>
    <cellStyle name="Input 2 5 5" xfId="1316" xr:uid="{00000000-0005-0000-0000-0000B54A0000}"/>
    <cellStyle name="Input 2 5 5 2" xfId="20306" xr:uid="{00000000-0005-0000-0000-0000B64A0000}"/>
    <cellStyle name="Input 2 5 50" xfId="37119" xr:uid="{00000000-0005-0000-0000-0000B74A0000}"/>
    <cellStyle name="Input 2 5 51" xfId="37465" xr:uid="{00000000-0005-0000-0000-0000B84A0000}"/>
    <cellStyle name="Input 2 5 52" xfId="34157" xr:uid="{00000000-0005-0000-0000-0000B94A0000}"/>
    <cellStyle name="Input 2 5 53" xfId="38087" xr:uid="{00000000-0005-0000-0000-0000BA4A0000}"/>
    <cellStyle name="Input 2 5 54" xfId="38433" xr:uid="{00000000-0005-0000-0000-0000BB4A0000}"/>
    <cellStyle name="Input 2 5 55" xfId="38779" xr:uid="{00000000-0005-0000-0000-0000BC4A0000}"/>
    <cellStyle name="Input 2 5 56" xfId="39125" xr:uid="{00000000-0005-0000-0000-0000BD4A0000}"/>
    <cellStyle name="Input 2 5 57" xfId="37748" xr:uid="{00000000-0005-0000-0000-0000BE4A0000}"/>
    <cellStyle name="Input 2 5 58" xfId="39772" xr:uid="{00000000-0005-0000-0000-0000BF4A0000}"/>
    <cellStyle name="Input 2 5 59" xfId="39953" xr:uid="{00000000-0005-0000-0000-0000C04A0000}"/>
    <cellStyle name="Input 2 5 6" xfId="1367" xr:uid="{00000000-0005-0000-0000-0000C14A0000}"/>
    <cellStyle name="Input 2 5 6 2" xfId="20673" xr:uid="{00000000-0005-0000-0000-0000C24A0000}"/>
    <cellStyle name="Input 2 5 60" xfId="40294" xr:uid="{00000000-0005-0000-0000-0000C34A0000}"/>
    <cellStyle name="Input 2 5 61" xfId="40871" xr:uid="{00000000-0005-0000-0000-0000C44A0000}"/>
    <cellStyle name="Input 2 5 62" xfId="40765" xr:uid="{00000000-0005-0000-0000-0000C54A0000}"/>
    <cellStyle name="Input 2 5 63" xfId="41498" xr:uid="{00000000-0005-0000-0000-0000C64A0000}"/>
    <cellStyle name="Input 2 5 64" xfId="41861" xr:uid="{00000000-0005-0000-0000-0000C74A0000}"/>
    <cellStyle name="Input 2 5 65" xfId="42207" xr:uid="{00000000-0005-0000-0000-0000C84A0000}"/>
    <cellStyle name="Input 2 5 66" xfId="41524" xr:uid="{00000000-0005-0000-0000-0000C94A0000}"/>
    <cellStyle name="Input 2 5 67" xfId="42788" xr:uid="{00000000-0005-0000-0000-0000CA4A0000}"/>
    <cellStyle name="Input 2 5 68" xfId="43129" xr:uid="{00000000-0005-0000-0000-0000CB4A0000}"/>
    <cellStyle name="Input 2 5 69" xfId="43470" xr:uid="{00000000-0005-0000-0000-0000CC4A0000}"/>
    <cellStyle name="Input 2 5 7" xfId="1417" xr:uid="{00000000-0005-0000-0000-0000CD4A0000}"/>
    <cellStyle name="Input 2 5 7 2" xfId="20999" xr:uid="{00000000-0005-0000-0000-0000CE4A0000}"/>
    <cellStyle name="Input 2 5 70" xfId="44001" xr:uid="{00000000-0005-0000-0000-0000CF4A0000}"/>
    <cellStyle name="Input 2 5 71" xfId="44335" xr:uid="{00000000-0005-0000-0000-0000D04A0000}"/>
    <cellStyle name="Input 2 5 72" xfId="44669" xr:uid="{00000000-0005-0000-0000-0000D14A0000}"/>
    <cellStyle name="Input 2 5 73" xfId="45101" xr:uid="{00000000-0005-0000-0000-0000D24A0000}"/>
    <cellStyle name="Input 2 5 74" xfId="45563" xr:uid="{00000000-0005-0000-0000-0000D34A0000}"/>
    <cellStyle name="Input 2 5 75" xfId="46048" xr:uid="{00000000-0005-0000-0000-0000D44A0000}"/>
    <cellStyle name="Input 2 5 76" xfId="45855" xr:uid="{00000000-0005-0000-0000-0000D54A0000}"/>
    <cellStyle name="Input 2 5 77" xfId="46871" xr:uid="{00000000-0005-0000-0000-0000D64A0000}"/>
    <cellStyle name="Input 2 5 78" xfId="47216" xr:uid="{00000000-0005-0000-0000-0000D74A0000}"/>
    <cellStyle name="Input 2 5 79" xfId="45412" xr:uid="{00000000-0005-0000-0000-0000D84A0000}"/>
    <cellStyle name="Input 2 5 8" xfId="18855" xr:uid="{00000000-0005-0000-0000-0000D94A0000}"/>
    <cellStyle name="Input 2 5 80" xfId="47977" xr:uid="{00000000-0005-0000-0000-0000DA4A0000}"/>
    <cellStyle name="Input 2 5 81" xfId="48449" xr:uid="{00000000-0005-0000-0000-0000DB4A0000}"/>
    <cellStyle name="Input 2 5 82" xfId="48830" xr:uid="{00000000-0005-0000-0000-0000DC4A0000}"/>
    <cellStyle name="Input 2 5 83" xfId="48614" xr:uid="{00000000-0005-0000-0000-0000DD4A0000}"/>
    <cellStyle name="Input 2 5 84" xfId="48564" xr:uid="{00000000-0005-0000-0000-0000DE4A0000}"/>
    <cellStyle name="Input 2 5 85" xfId="18968" xr:uid="{00000000-0005-0000-0000-0000DF4A0000}"/>
    <cellStyle name="Input 2 5 9" xfId="21759" xr:uid="{00000000-0005-0000-0000-0000E04A0000}"/>
    <cellStyle name="Input 2 50" xfId="629" xr:uid="{00000000-0005-0000-0000-0000E14A0000}"/>
    <cellStyle name="Input 2 50 2" xfId="630" xr:uid="{00000000-0005-0000-0000-0000E24A0000}"/>
    <cellStyle name="Input 2 50 2 2" xfId="30370" xr:uid="{00000000-0005-0000-0000-0000E34A0000}"/>
    <cellStyle name="Input 2 50 3" xfId="29859" xr:uid="{00000000-0005-0000-0000-0000E44A0000}"/>
    <cellStyle name="Input 2 51" xfId="631" xr:uid="{00000000-0005-0000-0000-0000E54A0000}"/>
    <cellStyle name="Input 2 51 2" xfId="632" xr:uid="{00000000-0005-0000-0000-0000E64A0000}"/>
    <cellStyle name="Input 2 51 2 2" xfId="30347" xr:uid="{00000000-0005-0000-0000-0000E74A0000}"/>
    <cellStyle name="Input 2 51 3" xfId="29837" xr:uid="{00000000-0005-0000-0000-0000E84A0000}"/>
    <cellStyle name="Input 2 52" xfId="633" xr:uid="{00000000-0005-0000-0000-0000E94A0000}"/>
    <cellStyle name="Input 2 52 2" xfId="634" xr:uid="{00000000-0005-0000-0000-0000EA4A0000}"/>
    <cellStyle name="Input 2 52 2 2" xfId="30326" xr:uid="{00000000-0005-0000-0000-0000EB4A0000}"/>
    <cellStyle name="Input 2 52 3" xfId="29821" xr:uid="{00000000-0005-0000-0000-0000EC4A0000}"/>
    <cellStyle name="Input 2 53" xfId="635" xr:uid="{00000000-0005-0000-0000-0000ED4A0000}"/>
    <cellStyle name="Input 2 53 2" xfId="636" xr:uid="{00000000-0005-0000-0000-0000EE4A0000}"/>
    <cellStyle name="Input 2 53 2 2" xfId="30319" xr:uid="{00000000-0005-0000-0000-0000EF4A0000}"/>
    <cellStyle name="Input 2 53 3" xfId="29814" xr:uid="{00000000-0005-0000-0000-0000F04A0000}"/>
    <cellStyle name="Input 2 54" xfId="637" xr:uid="{00000000-0005-0000-0000-0000F14A0000}"/>
    <cellStyle name="Input 2 54 2" xfId="29931" xr:uid="{00000000-0005-0000-0000-0000F24A0000}"/>
    <cellStyle name="Input 2 55" xfId="638" xr:uid="{00000000-0005-0000-0000-0000F34A0000}"/>
    <cellStyle name="Input 2 55 2" xfId="29955" xr:uid="{00000000-0005-0000-0000-0000F44A0000}"/>
    <cellStyle name="Input 2 56" xfId="639" xr:uid="{00000000-0005-0000-0000-0000F54A0000}"/>
    <cellStyle name="Input 2 56 2" xfId="29954" xr:uid="{00000000-0005-0000-0000-0000F64A0000}"/>
    <cellStyle name="Input 2 57" xfId="640" xr:uid="{00000000-0005-0000-0000-0000F74A0000}"/>
    <cellStyle name="Input 2 57 2" xfId="29945" xr:uid="{00000000-0005-0000-0000-0000F84A0000}"/>
    <cellStyle name="Input 2 58" xfId="641" xr:uid="{00000000-0005-0000-0000-0000F94A0000}"/>
    <cellStyle name="Input 2 58 2" xfId="29969" xr:uid="{00000000-0005-0000-0000-0000FA4A0000}"/>
    <cellStyle name="Input 2 59" xfId="1331" xr:uid="{00000000-0005-0000-0000-0000FB4A0000}"/>
    <cellStyle name="Input 2 59 2" xfId="30452" xr:uid="{00000000-0005-0000-0000-0000FC4A0000}"/>
    <cellStyle name="Input 2 6" xfId="642" xr:uid="{00000000-0005-0000-0000-0000FD4A0000}"/>
    <cellStyle name="Input 2 6 10" xfId="22124" xr:uid="{00000000-0005-0000-0000-0000FE4A0000}"/>
    <cellStyle name="Input 2 6 11" xfId="22470" xr:uid="{00000000-0005-0000-0000-0000FF4A0000}"/>
    <cellStyle name="Input 2 6 12" xfId="22816" xr:uid="{00000000-0005-0000-0000-0000004B0000}"/>
    <cellStyle name="Input 2 6 13" xfId="23163" xr:uid="{00000000-0005-0000-0000-0000014B0000}"/>
    <cellStyle name="Input 2 6 14" xfId="21809" xr:uid="{00000000-0005-0000-0000-0000024B0000}"/>
    <cellStyle name="Input 2 6 15" xfId="23784" xr:uid="{00000000-0005-0000-0000-0000034B0000}"/>
    <cellStyle name="Input 2 6 16" xfId="24134" xr:uid="{00000000-0005-0000-0000-0000044B0000}"/>
    <cellStyle name="Input 2 6 17" xfId="24480" xr:uid="{00000000-0005-0000-0000-0000054B0000}"/>
    <cellStyle name="Input 2 6 18" xfId="21718" xr:uid="{00000000-0005-0000-0000-0000064B0000}"/>
    <cellStyle name="Input 2 6 19" xfId="23442" xr:uid="{00000000-0005-0000-0000-0000074B0000}"/>
    <cellStyle name="Input 2 6 2" xfId="643" xr:uid="{00000000-0005-0000-0000-0000084B0000}"/>
    <cellStyle name="Input 2 6 2 2" xfId="30002" xr:uid="{00000000-0005-0000-0000-0000094B0000}"/>
    <cellStyle name="Input 2 6 2 3" xfId="19161" xr:uid="{00000000-0005-0000-0000-00000A4B0000}"/>
    <cellStyle name="Input 2 6 20" xfId="25441" xr:uid="{00000000-0005-0000-0000-00000B4B0000}"/>
    <cellStyle name="Input 2 6 21" xfId="25787" xr:uid="{00000000-0005-0000-0000-00000C4B0000}"/>
    <cellStyle name="Input 2 6 22" xfId="26133" xr:uid="{00000000-0005-0000-0000-00000D4B0000}"/>
    <cellStyle name="Input 2 6 23" xfId="26479" xr:uid="{00000000-0005-0000-0000-00000E4B0000}"/>
    <cellStyle name="Input 2 6 24" xfId="25143" xr:uid="{00000000-0005-0000-0000-00000F4B0000}"/>
    <cellStyle name="Input 2 6 25" xfId="26558" xr:uid="{00000000-0005-0000-0000-0000104B0000}"/>
    <cellStyle name="Input 2 6 26" xfId="27186" xr:uid="{00000000-0005-0000-0000-0000114B0000}"/>
    <cellStyle name="Input 2 6 27" xfId="27529" xr:uid="{00000000-0005-0000-0000-0000124B0000}"/>
    <cellStyle name="Input 2 6 28" xfId="27870" xr:uid="{00000000-0005-0000-0000-0000134B0000}"/>
    <cellStyle name="Input 2 6 29" xfId="28211" xr:uid="{00000000-0005-0000-0000-0000144B0000}"/>
    <cellStyle name="Input 2 6 3" xfId="18897" xr:uid="{00000000-0005-0000-0000-0000154B0000}"/>
    <cellStyle name="Input 2 6 30" xfId="28552" xr:uid="{00000000-0005-0000-0000-0000164B0000}"/>
    <cellStyle name="Input 2 6 31" xfId="28893" xr:uid="{00000000-0005-0000-0000-0000174B0000}"/>
    <cellStyle name="Input 2 6 32" xfId="29458" xr:uid="{00000000-0005-0000-0000-0000184B0000}"/>
    <cellStyle name="Input 2 6 33" xfId="31194" xr:uid="{00000000-0005-0000-0000-0000194B0000}"/>
    <cellStyle name="Input 2 6 34" xfId="31391" xr:uid="{00000000-0005-0000-0000-00001A4B0000}"/>
    <cellStyle name="Input 2 6 35" xfId="31731" xr:uid="{00000000-0005-0000-0000-00001B4B0000}"/>
    <cellStyle name="Input 2 6 36" xfId="31161" xr:uid="{00000000-0005-0000-0000-00001C4B0000}"/>
    <cellStyle name="Input 2 6 37" xfId="32294" xr:uid="{00000000-0005-0000-0000-00001D4B0000}"/>
    <cellStyle name="Input 2 6 38" xfId="32635" xr:uid="{00000000-0005-0000-0000-00001E4B0000}"/>
    <cellStyle name="Input 2 6 39" xfId="33302" xr:uid="{00000000-0005-0000-0000-00001F4B0000}"/>
    <cellStyle name="Input 2 6 4" xfId="19949" xr:uid="{00000000-0005-0000-0000-0000204B0000}"/>
    <cellStyle name="Input 2 6 40" xfId="33545" xr:uid="{00000000-0005-0000-0000-0000214B0000}"/>
    <cellStyle name="Input 2 6 41" xfId="33224" xr:uid="{00000000-0005-0000-0000-0000224B0000}"/>
    <cellStyle name="Input 2 6 42" xfId="34338" xr:uid="{00000000-0005-0000-0000-0000234B0000}"/>
    <cellStyle name="Input 2 6 43" xfId="34684" xr:uid="{00000000-0005-0000-0000-0000244B0000}"/>
    <cellStyle name="Input 2 6 44" xfId="35030" xr:uid="{00000000-0005-0000-0000-0000254B0000}"/>
    <cellStyle name="Input 2 6 45" xfId="35377" xr:uid="{00000000-0005-0000-0000-0000264B0000}"/>
    <cellStyle name="Input 2 6 46" xfId="35724" xr:uid="{00000000-0005-0000-0000-0000274B0000}"/>
    <cellStyle name="Input 2 6 47" xfId="36070" xr:uid="{00000000-0005-0000-0000-0000284B0000}"/>
    <cellStyle name="Input 2 6 48" xfId="36416" xr:uid="{00000000-0005-0000-0000-0000294B0000}"/>
    <cellStyle name="Input 2 6 49" xfId="36762" xr:uid="{00000000-0005-0000-0000-00002A4B0000}"/>
    <cellStyle name="Input 2 6 5" xfId="20295" xr:uid="{00000000-0005-0000-0000-00002B4B0000}"/>
    <cellStyle name="Input 2 6 50" xfId="37108" xr:uid="{00000000-0005-0000-0000-00002C4B0000}"/>
    <cellStyle name="Input 2 6 51" xfId="37454" xr:uid="{00000000-0005-0000-0000-00002D4B0000}"/>
    <cellStyle name="Input 2 6 52" xfId="34042" xr:uid="{00000000-0005-0000-0000-00002E4B0000}"/>
    <cellStyle name="Input 2 6 53" xfId="38076" xr:uid="{00000000-0005-0000-0000-00002F4B0000}"/>
    <cellStyle name="Input 2 6 54" xfId="38422" xr:uid="{00000000-0005-0000-0000-0000304B0000}"/>
    <cellStyle name="Input 2 6 55" xfId="38768" xr:uid="{00000000-0005-0000-0000-0000314B0000}"/>
    <cellStyle name="Input 2 6 56" xfId="39114" xr:uid="{00000000-0005-0000-0000-0000324B0000}"/>
    <cellStyle name="Input 2 6 57" xfId="33947" xr:uid="{00000000-0005-0000-0000-0000334B0000}"/>
    <cellStyle name="Input 2 6 58" xfId="39483" xr:uid="{00000000-0005-0000-0000-0000344B0000}"/>
    <cellStyle name="Input 2 6 59" xfId="39942" xr:uid="{00000000-0005-0000-0000-0000354B0000}"/>
    <cellStyle name="Input 2 6 6" xfId="20721" xr:uid="{00000000-0005-0000-0000-0000364B0000}"/>
    <cellStyle name="Input 2 6 60" xfId="40283" xr:uid="{00000000-0005-0000-0000-0000374B0000}"/>
    <cellStyle name="Input 2 6 61" xfId="41026" xr:uid="{00000000-0005-0000-0000-0000384B0000}"/>
    <cellStyle name="Input 2 6 62" xfId="40874" xr:uid="{00000000-0005-0000-0000-0000394B0000}"/>
    <cellStyle name="Input 2 6 63" xfId="41486" xr:uid="{00000000-0005-0000-0000-00003A4B0000}"/>
    <cellStyle name="Input 2 6 64" xfId="41850" xr:uid="{00000000-0005-0000-0000-00003B4B0000}"/>
    <cellStyle name="Input 2 6 65" xfId="42196" xr:uid="{00000000-0005-0000-0000-00003C4B0000}"/>
    <cellStyle name="Input 2 6 66" xfId="40732" xr:uid="{00000000-0005-0000-0000-00003D4B0000}"/>
    <cellStyle name="Input 2 6 67" xfId="42777" xr:uid="{00000000-0005-0000-0000-00003E4B0000}"/>
    <cellStyle name="Input 2 6 68" xfId="43118" xr:uid="{00000000-0005-0000-0000-00003F4B0000}"/>
    <cellStyle name="Input 2 6 69" xfId="43459" xr:uid="{00000000-0005-0000-0000-0000404B0000}"/>
    <cellStyle name="Input 2 6 7" xfId="20988" xr:uid="{00000000-0005-0000-0000-0000414B0000}"/>
    <cellStyle name="Input 2 6 70" xfId="43990" xr:uid="{00000000-0005-0000-0000-0000424B0000}"/>
    <cellStyle name="Input 2 6 71" xfId="44325" xr:uid="{00000000-0005-0000-0000-0000434B0000}"/>
    <cellStyle name="Input 2 6 72" xfId="44658" xr:uid="{00000000-0005-0000-0000-0000444B0000}"/>
    <cellStyle name="Input 2 6 73" xfId="44442" xr:uid="{00000000-0005-0000-0000-0000454B0000}"/>
    <cellStyle name="Input 2 6 74" xfId="45582" xr:uid="{00000000-0005-0000-0000-0000464B0000}"/>
    <cellStyle name="Input 2 6 75" xfId="46037" xr:uid="{00000000-0005-0000-0000-0000474B0000}"/>
    <cellStyle name="Input 2 6 76" xfId="45505" xr:uid="{00000000-0005-0000-0000-0000484B0000}"/>
    <cellStyle name="Input 2 6 77" xfId="46860" xr:uid="{00000000-0005-0000-0000-0000494B0000}"/>
    <cellStyle name="Input 2 6 78" xfId="47205" xr:uid="{00000000-0005-0000-0000-00004A4B0000}"/>
    <cellStyle name="Input 2 6 79" xfId="46554" xr:uid="{00000000-0005-0000-0000-00004B4B0000}"/>
    <cellStyle name="Input 2 6 8" xfId="19687" xr:uid="{00000000-0005-0000-0000-00004C4B0000}"/>
    <cellStyle name="Input 2 6 80" xfId="47966" xr:uid="{00000000-0005-0000-0000-00004D4B0000}"/>
    <cellStyle name="Input 2 6 81" xfId="48418" xr:uid="{00000000-0005-0000-0000-00004E4B0000}"/>
    <cellStyle name="Input 2 6 82" xfId="48819" xr:uid="{00000000-0005-0000-0000-00004F4B0000}"/>
    <cellStyle name="Input 2 6 83" xfId="48723" xr:uid="{00000000-0005-0000-0000-0000504B0000}"/>
    <cellStyle name="Input 2 6 84" xfId="48654" xr:uid="{00000000-0005-0000-0000-0000514B0000}"/>
    <cellStyle name="Input 2 6 85" xfId="18960" xr:uid="{00000000-0005-0000-0000-0000524B0000}"/>
    <cellStyle name="Input 2 6 9" xfId="21746" xr:uid="{00000000-0005-0000-0000-0000534B0000}"/>
    <cellStyle name="Input 2 60" xfId="1433" xr:uid="{00000000-0005-0000-0000-0000544B0000}"/>
    <cellStyle name="Input 2 60 2" xfId="30448" xr:uid="{00000000-0005-0000-0000-0000554B0000}"/>
    <cellStyle name="Input 2 61" xfId="30499" xr:uid="{00000000-0005-0000-0000-0000564B0000}"/>
    <cellStyle name="Input 2 62" xfId="30506" xr:uid="{00000000-0005-0000-0000-0000574B0000}"/>
    <cellStyle name="Input 2 63" xfId="30513" xr:uid="{00000000-0005-0000-0000-0000584B0000}"/>
    <cellStyle name="Input 2 64" xfId="30454" xr:uid="{00000000-0005-0000-0000-0000594B0000}"/>
    <cellStyle name="Input 2 65" xfId="30493" xr:uid="{00000000-0005-0000-0000-00005A4B0000}"/>
    <cellStyle name="Input 2 66" xfId="30460" xr:uid="{00000000-0005-0000-0000-00005B4B0000}"/>
    <cellStyle name="Input 2 67" xfId="30530" xr:uid="{00000000-0005-0000-0000-00005C4B0000}"/>
    <cellStyle name="Input 2 68" xfId="30593" xr:uid="{00000000-0005-0000-0000-00005D4B0000}"/>
    <cellStyle name="Input 2 69" xfId="30614" xr:uid="{00000000-0005-0000-0000-00005E4B0000}"/>
    <cellStyle name="Input 2 7" xfId="644" xr:uid="{00000000-0005-0000-0000-00005F4B0000}"/>
    <cellStyle name="Input 2 7 10" xfId="22048" xr:uid="{00000000-0005-0000-0000-0000604B0000}"/>
    <cellStyle name="Input 2 7 11" xfId="22394" xr:uid="{00000000-0005-0000-0000-0000614B0000}"/>
    <cellStyle name="Input 2 7 12" xfId="22740" xr:uid="{00000000-0005-0000-0000-0000624B0000}"/>
    <cellStyle name="Input 2 7 13" xfId="23086" xr:uid="{00000000-0005-0000-0000-0000634B0000}"/>
    <cellStyle name="Input 2 7 14" xfId="23708" xr:uid="{00000000-0005-0000-0000-0000644B0000}"/>
    <cellStyle name="Input 2 7 15" xfId="24054" xr:uid="{00000000-0005-0000-0000-0000654B0000}"/>
    <cellStyle name="Input 2 7 16" xfId="24404" xr:uid="{00000000-0005-0000-0000-0000664B0000}"/>
    <cellStyle name="Input 2 7 17" xfId="25025" xr:uid="{00000000-0005-0000-0000-0000674B0000}"/>
    <cellStyle name="Input 2 7 18" xfId="21626" xr:uid="{00000000-0005-0000-0000-0000684B0000}"/>
    <cellStyle name="Input 2 7 19" xfId="25711" xr:uid="{00000000-0005-0000-0000-0000694B0000}"/>
    <cellStyle name="Input 2 7 2" xfId="645" xr:uid="{00000000-0005-0000-0000-00006A4B0000}"/>
    <cellStyle name="Input 2 7 2 2" xfId="30024" xr:uid="{00000000-0005-0000-0000-00006B4B0000}"/>
    <cellStyle name="Input 2 7 2 3" xfId="19431" xr:uid="{00000000-0005-0000-0000-00006C4B0000}"/>
    <cellStyle name="Input 2 7 20" xfId="26057" xr:uid="{00000000-0005-0000-0000-00006D4B0000}"/>
    <cellStyle name="Input 2 7 21" xfId="26403" xr:uid="{00000000-0005-0000-0000-00006E4B0000}"/>
    <cellStyle name="Input 2 7 22" xfId="26747" xr:uid="{00000000-0005-0000-0000-00006F4B0000}"/>
    <cellStyle name="Input 2 7 23" xfId="26948" xr:uid="{00000000-0005-0000-0000-0000704B0000}"/>
    <cellStyle name="Input 2 7 24" xfId="26623" xr:uid="{00000000-0005-0000-0000-0000714B0000}"/>
    <cellStyle name="Input 2 7 25" xfId="27456" xr:uid="{00000000-0005-0000-0000-0000724B0000}"/>
    <cellStyle name="Input 2 7 26" xfId="27799" xr:uid="{00000000-0005-0000-0000-0000734B0000}"/>
    <cellStyle name="Input 2 7 27" xfId="28140" xr:uid="{00000000-0005-0000-0000-0000744B0000}"/>
    <cellStyle name="Input 2 7 28" xfId="28481" xr:uid="{00000000-0005-0000-0000-0000754B0000}"/>
    <cellStyle name="Input 2 7 29" xfId="28822" xr:uid="{00000000-0005-0000-0000-0000764B0000}"/>
    <cellStyle name="Input 2 7 3" xfId="19777" xr:uid="{00000000-0005-0000-0000-0000774B0000}"/>
    <cellStyle name="Input 2 7 30" xfId="29163" xr:uid="{00000000-0005-0000-0000-0000784B0000}"/>
    <cellStyle name="Input 2 7 31" xfId="29639" xr:uid="{00000000-0005-0000-0000-0000794B0000}"/>
    <cellStyle name="Input 2 7 32" xfId="31262" xr:uid="{00000000-0005-0000-0000-00007A4B0000}"/>
    <cellStyle name="Input 2 7 33" xfId="31661" xr:uid="{00000000-0005-0000-0000-00007B4B0000}"/>
    <cellStyle name="Input 2 7 34" xfId="32223" xr:uid="{00000000-0005-0000-0000-00007C4B0000}"/>
    <cellStyle name="Input 2 7 35" xfId="32564" xr:uid="{00000000-0005-0000-0000-00007D4B0000}"/>
    <cellStyle name="Input 2 7 36" xfId="32905" xr:uid="{00000000-0005-0000-0000-00007E4B0000}"/>
    <cellStyle name="Input 2 7 37" xfId="33237" xr:uid="{00000000-0005-0000-0000-00007F4B0000}"/>
    <cellStyle name="Input 2 7 38" xfId="33815" xr:uid="{00000000-0005-0000-0000-0000804B0000}"/>
    <cellStyle name="Input 2 7 39" xfId="34086" xr:uid="{00000000-0005-0000-0000-0000814B0000}"/>
    <cellStyle name="Input 2 7 4" xfId="19873" xr:uid="{00000000-0005-0000-0000-0000824B0000}"/>
    <cellStyle name="Input 2 7 40" xfId="34608" xr:uid="{00000000-0005-0000-0000-0000834B0000}"/>
    <cellStyle name="Input 2 7 41" xfId="34954" xr:uid="{00000000-0005-0000-0000-0000844B0000}"/>
    <cellStyle name="Input 2 7 42" xfId="35300" xr:uid="{00000000-0005-0000-0000-0000854B0000}"/>
    <cellStyle name="Input 2 7 43" xfId="35647" xr:uid="{00000000-0005-0000-0000-0000864B0000}"/>
    <cellStyle name="Input 2 7 44" xfId="35994" xr:uid="{00000000-0005-0000-0000-0000874B0000}"/>
    <cellStyle name="Input 2 7 45" xfId="36340" xr:uid="{00000000-0005-0000-0000-0000884B0000}"/>
    <cellStyle name="Input 2 7 46" xfId="36686" xr:uid="{00000000-0005-0000-0000-0000894B0000}"/>
    <cellStyle name="Input 2 7 47" xfId="37032" xr:uid="{00000000-0005-0000-0000-00008A4B0000}"/>
    <cellStyle name="Input 2 7 48" xfId="37378" xr:uid="{00000000-0005-0000-0000-00008B4B0000}"/>
    <cellStyle name="Input 2 7 49" xfId="37999" xr:uid="{00000000-0005-0000-0000-00008C4B0000}"/>
    <cellStyle name="Input 2 7 5" xfId="20219" xr:uid="{00000000-0005-0000-0000-00008D4B0000}"/>
    <cellStyle name="Input 2 7 50" xfId="38346" xr:uid="{00000000-0005-0000-0000-00008E4B0000}"/>
    <cellStyle name="Input 2 7 51" xfId="38692" xr:uid="{00000000-0005-0000-0000-00008F4B0000}"/>
    <cellStyle name="Input 2 7 52" xfId="39038" xr:uid="{00000000-0005-0000-0000-0000904B0000}"/>
    <cellStyle name="Input 2 7 53" xfId="39384" xr:uid="{00000000-0005-0000-0000-0000914B0000}"/>
    <cellStyle name="Input 2 7 54" xfId="33949" xr:uid="{00000000-0005-0000-0000-0000924B0000}"/>
    <cellStyle name="Input 2 7 55" xfId="39672" xr:uid="{00000000-0005-0000-0000-0000934B0000}"/>
    <cellStyle name="Input 2 7 56" xfId="40212" xr:uid="{00000000-0005-0000-0000-0000944B0000}"/>
    <cellStyle name="Input 2 7 57" xfId="40553" xr:uid="{00000000-0005-0000-0000-0000954B0000}"/>
    <cellStyle name="Input 2 7 58" xfId="41113" xr:uid="{00000000-0005-0000-0000-0000964B0000}"/>
    <cellStyle name="Input 2 7 59" xfId="41356" xr:uid="{00000000-0005-0000-0000-0000974B0000}"/>
    <cellStyle name="Input 2 7 6" xfId="20565" xr:uid="{00000000-0005-0000-0000-0000984B0000}"/>
    <cellStyle name="Input 2 7 60" xfId="41774" xr:uid="{00000000-0005-0000-0000-0000994B0000}"/>
    <cellStyle name="Input 2 7 61" xfId="42120" xr:uid="{00000000-0005-0000-0000-00009A4B0000}"/>
    <cellStyle name="Input 2 7 62" xfId="42466" xr:uid="{00000000-0005-0000-0000-00009B4B0000}"/>
    <cellStyle name="Input 2 7 63" xfId="42645" xr:uid="{00000000-0005-0000-0000-00009C4B0000}"/>
    <cellStyle name="Input 2 7 64" xfId="42706" xr:uid="{00000000-0005-0000-0000-00009D4B0000}"/>
    <cellStyle name="Input 2 7 65" xfId="43047" xr:uid="{00000000-0005-0000-0000-00009E4B0000}"/>
    <cellStyle name="Input 2 7 66" xfId="43388" xr:uid="{00000000-0005-0000-0000-00009F4B0000}"/>
    <cellStyle name="Input 2 7 67" xfId="43729" xr:uid="{00000000-0005-0000-0000-0000A04B0000}"/>
    <cellStyle name="Input 2 7 68" xfId="44585" xr:uid="{00000000-0005-0000-0000-0000A14B0000}"/>
    <cellStyle name="Input 2 7 69" xfId="44928" xr:uid="{00000000-0005-0000-0000-0000A24B0000}"/>
    <cellStyle name="Input 2 7 7" xfId="20922" xr:uid="{00000000-0005-0000-0000-0000A34B0000}"/>
    <cellStyle name="Input 2 7 70" xfId="45349" xr:uid="{00000000-0005-0000-0000-0000A44B0000}"/>
    <cellStyle name="Input 2 7 71" xfId="45963" xr:uid="{00000000-0005-0000-0000-0000A54B0000}"/>
    <cellStyle name="Input 2 7 72" xfId="46307" xr:uid="{00000000-0005-0000-0000-0000A64B0000}"/>
    <cellStyle name="Input 2 7 73" xfId="46609" xr:uid="{00000000-0005-0000-0000-0000A74B0000}"/>
    <cellStyle name="Input 2 7 74" xfId="46785" xr:uid="{00000000-0005-0000-0000-0000A84B0000}"/>
    <cellStyle name="Input 2 7 75" xfId="47130" xr:uid="{00000000-0005-0000-0000-0000A94B0000}"/>
    <cellStyle name="Input 2 7 76" xfId="47475" xr:uid="{00000000-0005-0000-0000-0000AA4B0000}"/>
    <cellStyle name="Input 2 7 77" xfId="47726" xr:uid="{00000000-0005-0000-0000-0000AB4B0000}"/>
    <cellStyle name="Input 2 7 78" xfId="47899" xr:uid="{00000000-0005-0000-0000-0000AC4B0000}"/>
    <cellStyle name="Input 2 7 79" xfId="48301" xr:uid="{00000000-0005-0000-0000-0000AD4B0000}"/>
    <cellStyle name="Input 2 7 8" xfId="21258" xr:uid="{00000000-0005-0000-0000-0000AE4B0000}"/>
    <cellStyle name="Input 2 7 80" xfId="49089" xr:uid="{00000000-0005-0000-0000-0000AF4B0000}"/>
    <cellStyle name="Input 2 7 81" xfId="49633" xr:uid="{00000000-0005-0000-0000-0000B04B0000}"/>
    <cellStyle name="Input 2 7 82" xfId="49562" xr:uid="{00000000-0005-0000-0000-0000B14B0000}"/>
    <cellStyle name="Input 2 7 83" xfId="19076" xr:uid="{00000000-0005-0000-0000-0000B24B0000}"/>
    <cellStyle name="Input 2 7 9" xfId="20776" xr:uid="{00000000-0005-0000-0000-0000B34B0000}"/>
    <cellStyle name="Input 2 70" xfId="30632" xr:uid="{00000000-0005-0000-0000-0000B44B0000}"/>
    <cellStyle name="Input 2 71" xfId="30633" xr:uid="{00000000-0005-0000-0000-0000B54B0000}"/>
    <cellStyle name="Input 2 72" xfId="30645" xr:uid="{00000000-0005-0000-0000-0000B64B0000}"/>
    <cellStyle name="Input 2 73" xfId="30549" xr:uid="{00000000-0005-0000-0000-0000B74B0000}"/>
    <cellStyle name="Input 2 74" xfId="30556" xr:uid="{00000000-0005-0000-0000-0000B84B0000}"/>
    <cellStyle name="Input 2 75" xfId="30684" xr:uid="{00000000-0005-0000-0000-0000B94B0000}"/>
    <cellStyle name="Input 2 76" xfId="30696" xr:uid="{00000000-0005-0000-0000-0000BA4B0000}"/>
    <cellStyle name="Input 2 77" xfId="30644" xr:uid="{00000000-0005-0000-0000-0000BB4B0000}"/>
    <cellStyle name="Input 2 78" xfId="30648" xr:uid="{00000000-0005-0000-0000-0000BC4B0000}"/>
    <cellStyle name="Input 2 79" xfId="30567" xr:uid="{00000000-0005-0000-0000-0000BD4B0000}"/>
    <cellStyle name="Input 2 8" xfId="646" xr:uid="{00000000-0005-0000-0000-0000BE4B0000}"/>
    <cellStyle name="Input 2 8 10" xfId="22067" xr:uid="{00000000-0005-0000-0000-0000BF4B0000}"/>
    <cellStyle name="Input 2 8 11" xfId="22413" xr:uid="{00000000-0005-0000-0000-0000C04B0000}"/>
    <cellStyle name="Input 2 8 12" xfId="22759" xr:uid="{00000000-0005-0000-0000-0000C14B0000}"/>
    <cellStyle name="Input 2 8 13" xfId="23105" xr:uid="{00000000-0005-0000-0000-0000C24B0000}"/>
    <cellStyle name="Input 2 8 14" xfId="23727" xr:uid="{00000000-0005-0000-0000-0000C34B0000}"/>
    <cellStyle name="Input 2 8 15" xfId="24073" xr:uid="{00000000-0005-0000-0000-0000C44B0000}"/>
    <cellStyle name="Input 2 8 16" xfId="24423" xr:uid="{00000000-0005-0000-0000-0000C54B0000}"/>
    <cellStyle name="Input 2 8 17" xfId="25044" xr:uid="{00000000-0005-0000-0000-0000C64B0000}"/>
    <cellStyle name="Input 2 8 18" xfId="23455" xr:uid="{00000000-0005-0000-0000-0000C74B0000}"/>
    <cellStyle name="Input 2 8 19" xfId="25730" xr:uid="{00000000-0005-0000-0000-0000C84B0000}"/>
    <cellStyle name="Input 2 8 2" xfId="647" xr:uid="{00000000-0005-0000-0000-0000C94B0000}"/>
    <cellStyle name="Input 2 8 2 2" xfId="29983" xr:uid="{00000000-0005-0000-0000-0000CA4B0000}"/>
    <cellStyle name="Input 2 8 2 3" xfId="19450" xr:uid="{00000000-0005-0000-0000-0000CB4B0000}"/>
    <cellStyle name="Input 2 8 20" xfId="26076" xr:uid="{00000000-0005-0000-0000-0000CC4B0000}"/>
    <cellStyle name="Input 2 8 21" xfId="26422" xr:uid="{00000000-0005-0000-0000-0000CD4B0000}"/>
    <cellStyle name="Input 2 8 22" xfId="26967" xr:uid="{00000000-0005-0000-0000-0000CE4B0000}"/>
    <cellStyle name="Input 2 8 23" xfId="25335" xr:uid="{00000000-0005-0000-0000-0000CF4B0000}"/>
    <cellStyle name="Input 2 8 24" xfId="27475" xr:uid="{00000000-0005-0000-0000-0000D04B0000}"/>
    <cellStyle name="Input 2 8 25" xfId="27818" xr:uid="{00000000-0005-0000-0000-0000D14B0000}"/>
    <cellStyle name="Input 2 8 26" xfId="28159" xr:uid="{00000000-0005-0000-0000-0000D24B0000}"/>
    <cellStyle name="Input 2 8 27" xfId="28500" xr:uid="{00000000-0005-0000-0000-0000D34B0000}"/>
    <cellStyle name="Input 2 8 28" xfId="28841" xr:uid="{00000000-0005-0000-0000-0000D44B0000}"/>
    <cellStyle name="Input 2 8 29" xfId="29182" xr:uid="{00000000-0005-0000-0000-0000D54B0000}"/>
    <cellStyle name="Input 2 8 3" xfId="19796" xr:uid="{00000000-0005-0000-0000-0000D64B0000}"/>
    <cellStyle name="Input 2 8 30" xfId="29494" xr:uid="{00000000-0005-0000-0000-0000D74B0000}"/>
    <cellStyle name="Input 2 8 31" xfId="31259" xr:uid="{00000000-0005-0000-0000-0000D84B0000}"/>
    <cellStyle name="Input 2 8 32" xfId="31680" xr:uid="{00000000-0005-0000-0000-0000D94B0000}"/>
    <cellStyle name="Input 2 8 33" xfId="32242" xr:uid="{00000000-0005-0000-0000-0000DA4B0000}"/>
    <cellStyle name="Input 2 8 34" xfId="32583" xr:uid="{00000000-0005-0000-0000-0000DB4B0000}"/>
    <cellStyle name="Input 2 8 35" xfId="32924" xr:uid="{00000000-0005-0000-0000-0000DC4B0000}"/>
    <cellStyle name="Input 2 8 36" xfId="33385" xr:uid="{00000000-0005-0000-0000-0000DD4B0000}"/>
    <cellStyle name="Input 2 8 37" xfId="33834" xr:uid="{00000000-0005-0000-0000-0000DE4B0000}"/>
    <cellStyle name="Input 2 8 38" xfId="34200" xr:uid="{00000000-0005-0000-0000-0000DF4B0000}"/>
    <cellStyle name="Input 2 8 39" xfId="34627" xr:uid="{00000000-0005-0000-0000-0000E04B0000}"/>
    <cellStyle name="Input 2 8 4" xfId="19892" xr:uid="{00000000-0005-0000-0000-0000E14B0000}"/>
    <cellStyle name="Input 2 8 40" xfId="34973" xr:uid="{00000000-0005-0000-0000-0000E24B0000}"/>
    <cellStyle name="Input 2 8 41" xfId="35319" xr:uid="{00000000-0005-0000-0000-0000E34B0000}"/>
    <cellStyle name="Input 2 8 42" xfId="35666" xr:uid="{00000000-0005-0000-0000-0000E44B0000}"/>
    <cellStyle name="Input 2 8 43" xfId="36013" xr:uid="{00000000-0005-0000-0000-0000E54B0000}"/>
    <cellStyle name="Input 2 8 44" xfId="36359" xr:uid="{00000000-0005-0000-0000-0000E64B0000}"/>
    <cellStyle name="Input 2 8 45" xfId="36705" xr:uid="{00000000-0005-0000-0000-0000E74B0000}"/>
    <cellStyle name="Input 2 8 46" xfId="37051" xr:uid="{00000000-0005-0000-0000-0000E84B0000}"/>
    <cellStyle name="Input 2 8 47" xfId="37397" xr:uid="{00000000-0005-0000-0000-0000E94B0000}"/>
    <cellStyle name="Input 2 8 48" xfId="38018" xr:uid="{00000000-0005-0000-0000-0000EA4B0000}"/>
    <cellStyle name="Input 2 8 49" xfId="38365" xr:uid="{00000000-0005-0000-0000-0000EB4B0000}"/>
    <cellStyle name="Input 2 8 5" xfId="20238" xr:uid="{00000000-0005-0000-0000-0000EC4B0000}"/>
    <cellStyle name="Input 2 8 50" xfId="38711" xr:uid="{00000000-0005-0000-0000-0000ED4B0000}"/>
    <cellStyle name="Input 2 8 51" xfId="39057" xr:uid="{00000000-0005-0000-0000-0000EE4B0000}"/>
    <cellStyle name="Input 2 8 52" xfId="39403" xr:uid="{00000000-0005-0000-0000-0000EF4B0000}"/>
    <cellStyle name="Input 2 8 53" xfId="34233" xr:uid="{00000000-0005-0000-0000-0000F04B0000}"/>
    <cellStyle name="Input 2 8 54" xfId="39634" xr:uid="{00000000-0005-0000-0000-0000F14B0000}"/>
    <cellStyle name="Input 2 8 55" xfId="40231" xr:uid="{00000000-0005-0000-0000-0000F24B0000}"/>
    <cellStyle name="Input 2 8 56" xfId="40572" xr:uid="{00000000-0005-0000-0000-0000F34B0000}"/>
    <cellStyle name="Input 2 8 57" xfId="40955" xr:uid="{00000000-0005-0000-0000-0000F44B0000}"/>
    <cellStyle name="Input 2 8 58" xfId="41199" xr:uid="{00000000-0005-0000-0000-0000F54B0000}"/>
    <cellStyle name="Input 2 8 59" xfId="41793" xr:uid="{00000000-0005-0000-0000-0000F64B0000}"/>
    <cellStyle name="Input 2 8 6" xfId="20584" xr:uid="{00000000-0005-0000-0000-0000F74B0000}"/>
    <cellStyle name="Input 2 8 60" xfId="42139" xr:uid="{00000000-0005-0000-0000-0000F84B0000}"/>
    <cellStyle name="Input 2 8 61" xfId="42485" xr:uid="{00000000-0005-0000-0000-0000F94B0000}"/>
    <cellStyle name="Input 2 8 62" xfId="42664" xr:uid="{00000000-0005-0000-0000-0000FA4B0000}"/>
    <cellStyle name="Input 2 8 63" xfId="42725" xr:uid="{00000000-0005-0000-0000-0000FB4B0000}"/>
    <cellStyle name="Input 2 8 64" xfId="43066" xr:uid="{00000000-0005-0000-0000-0000FC4B0000}"/>
    <cellStyle name="Input 2 8 65" xfId="43407" xr:uid="{00000000-0005-0000-0000-0000FD4B0000}"/>
    <cellStyle name="Input 2 8 66" xfId="43748" xr:uid="{00000000-0005-0000-0000-0000FE4B0000}"/>
    <cellStyle name="Input 2 8 67" xfId="44604" xr:uid="{00000000-0005-0000-0000-0000FF4B0000}"/>
    <cellStyle name="Input 2 8 68" xfId="44947" xr:uid="{00000000-0005-0000-0000-0000004C0000}"/>
    <cellStyle name="Input 2 8 69" xfId="45368" xr:uid="{00000000-0005-0000-0000-0000014C0000}"/>
    <cellStyle name="Input 2 8 7" xfId="20760" xr:uid="{00000000-0005-0000-0000-0000024C0000}"/>
    <cellStyle name="Input 2 8 70" xfId="45982" xr:uid="{00000000-0005-0000-0000-0000034C0000}"/>
    <cellStyle name="Input 2 8 71" xfId="46326" xr:uid="{00000000-0005-0000-0000-0000044C0000}"/>
    <cellStyle name="Input 2 8 72" xfId="46625" xr:uid="{00000000-0005-0000-0000-0000054C0000}"/>
    <cellStyle name="Input 2 8 73" xfId="46804" xr:uid="{00000000-0005-0000-0000-0000064C0000}"/>
    <cellStyle name="Input 2 8 74" xfId="47149" xr:uid="{00000000-0005-0000-0000-0000074C0000}"/>
    <cellStyle name="Input 2 8 75" xfId="47494" xr:uid="{00000000-0005-0000-0000-0000084C0000}"/>
    <cellStyle name="Input 2 8 76" xfId="47741" xr:uid="{00000000-0005-0000-0000-0000094C0000}"/>
    <cellStyle name="Input 2 8 77" xfId="47918" xr:uid="{00000000-0005-0000-0000-00000A4C0000}"/>
    <cellStyle name="Input 2 8 78" xfId="48321" xr:uid="{00000000-0005-0000-0000-00000B4C0000}"/>
    <cellStyle name="Input 2 8 79" xfId="49108" xr:uid="{00000000-0005-0000-0000-00000C4C0000}"/>
    <cellStyle name="Input 2 8 8" xfId="21277" xr:uid="{00000000-0005-0000-0000-00000D4C0000}"/>
    <cellStyle name="Input 2 8 80" xfId="49652" xr:uid="{00000000-0005-0000-0000-00000E4C0000}"/>
    <cellStyle name="Input 2 8 81" xfId="48740" xr:uid="{00000000-0005-0000-0000-00000F4C0000}"/>
    <cellStyle name="Input 2 8 82" xfId="19095" xr:uid="{00000000-0005-0000-0000-0000104C0000}"/>
    <cellStyle name="Input 2 8 9" xfId="20637" xr:uid="{00000000-0005-0000-0000-0000114C0000}"/>
    <cellStyle name="Input 2 80" xfId="30579" xr:uid="{00000000-0005-0000-0000-0000124C0000}"/>
    <cellStyle name="Input 2 81" xfId="30637" xr:uid="{00000000-0005-0000-0000-0000134C0000}"/>
    <cellStyle name="Input 2 82" xfId="30605" xr:uid="{00000000-0005-0000-0000-0000144C0000}"/>
    <cellStyle name="Input 2 83" xfId="30638" xr:uid="{00000000-0005-0000-0000-0000154C0000}"/>
    <cellStyle name="Input 2 84" xfId="30729" xr:uid="{00000000-0005-0000-0000-0000164C0000}"/>
    <cellStyle name="Input 2 85" xfId="30586" xr:uid="{00000000-0005-0000-0000-0000174C0000}"/>
    <cellStyle name="Input 2 86" xfId="30688" xr:uid="{00000000-0005-0000-0000-0000184C0000}"/>
    <cellStyle name="Input 2 87" xfId="30610" xr:uid="{00000000-0005-0000-0000-0000194C0000}"/>
    <cellStyle name="Input 2 88" xfId="30662" xr:uid="{00000000-0005-0000-0000-00001A4C0000}"/>
    <cellStyle name="Input 2 89" xfId="30636" xr:uid="{00000000-0005-0000-0000-00001B4C0000}"/>
    <cellStyle name="Input 2 9" xfId="648" xr:uid="{00000000-0005-0000-0000-00001C4C0000}"/>
    <cellStyle name="Input 2 9 10" xfId="22058" xr:uid="{00000000-0005-0000-0000-00001D4C0000}"/>
    <cellStyle name="Input 2 9 11" xfId="22404" xr:uid="{00000000-0005-0000-0000-00001E4C0000}"/>
    <cellStyle name="Input 2 9 12" xfId="22750" xr:uid="{00000000-0005-0000-0000-00001F4C0000}"/>
    <cellStyle name="Input 2 9 13" xfId="23096" xr:uid="{00000000-0005-0000-0000-0000204C0000}"/>
    <cellStyle name="Input 2 9 14" xfId="23718" xr:uid="{00000000-0005-0000-0000-0000214C0000}"/>
    <cellStyle name="Input 2 9 15" xfId="24064" xr:uid="{00000000-0005-0000-0000-0000224C0000}"/>
    <cellStyle name="Input 2 9 16" xfId="24414" xr:uid="{00000000-0005-0000-0000-0000234C0000}"/>
    <cellStyle name="Input 2 9 17" xfId="25035" xr:uid="{00000000-0005-0000-0000-0000244C0000}"/>
    <cellStyle name="Input 2 9 18" xfId="23446" xr:uid="{00000000-0005-0000-0000-0000254C0000}"/>
    <cellStyle name="Input 2 9 19" xfId="25721" xr:uid="{00000000-0005-0000-0000-0000264C0000}"/>
    <cellStyle name="Input 2 9 2" xfId="649" xr:uid="{00000000-0005-0000-0000-0000274C0000}"/>
    <cellStyle name="Input 2 9 2 2" xfId="30003" xr:uid="{00000000-0005-0000-0000-0000284C0000}"/>
    <cellStyle name="Input 2 9 2 3" xfId="19441" xr:uid="{00000000-0005-0000-0000-0000294C0000}"/>
    <cellStyle name="Input 2 9 20" xfId="26067" xr:uid="{00000000-0005-0000-0000-00002A4C0000}"/>
    <cellStyle name="Input 2 9 21" xfId="26413" xr:uid="{00000000-0005-0000-0000-00002B4C0000}"/>
    <cellStyle name="Input 2 9 22" xfId="26958" xr:uid="{00000000-0005-0000-0000-00002C4C0000}"/>
    <cellStyle name="Input 2 9 23" xfId="25149" xr:uid="{00000000-0005-0000-0000-00002D4C0000}"/>
    <cellStyle name="Input 2 9 24" xfId="27466" xr:uid="{00000000-0005-0000-0000-00002E4C0000}"/>
    <cellStyle name="Input 2 9 25" xfId="27809" xr:uid="{00000000-0005-0000-0000-00002F4C0000}"/>
    <cellStyle name="Input 2 9 26" xfId="28150" xr:uid="{00000000-0005-0000-0000-0000304C0000}"/>
    <cellStyle name="Input 2 9 27" xfId="28491" xr:uid="{00000000-0005-0000-0000-0000314C0000}"/>
    <cellStyle name="Input 2 9 28" xfId="28832" xr:uid="{00000000-0005-0000-0000-0000324C0000}"/>
    <cellStyle name="Input 2 9 29" xfId="29173" xr:uid="{00000000-0005-0000-0000-0000334C0000}"/>
    <cellStyle name="Input 2 9 3" xfId="19787" xr:uid="{00000000-0005-0000-0000-0000344C0000}"/>
    <cellStyle name="Input 2 9 30" xfId="29565" xr:uid="{00000000-0005-0000-0000-0000354C0000}"/>
    <cellStyle name="Input 2 9 31" xfId="31336" xr:uid="{00000000-0005-0000-0000-0000364C0000}"/>
    <cellStyle name="Input 2 9 32" xfId="31671" xr:uid="{00000000-0005-0000-0000-0000374C0000}"/>
    <cellStyle name="Input 2 9 33" xfId="32233" xr:uid="{00000000-0005-0000-0000-0000384C0000}"/>
    <cellStyle name="Input 2 9 34" xfId="32574" xr:uid="{00000000-0005-0000-0000-0000394C0000}"/>
    <cellStyle name="Input 2 9 35" xfId="32915" xr:uid="{00000000-0005-0000-0000-00003A4C0000}"/>
    <cellStyle name="Input 2 9 36" xfId="33502" xr:uid="{00000000-0005-0000-0000-00003B4C0000}"/>
    <cellStyle name="Input 2 9 37" xfId="33825" xr:uid="{00000000-0005-0000-0000-00003C4C0000}"/>
    <cellStyle name="Input 2 9 38" xfId="34066" xr:uid="{00000000-0005-0000-0000-00003D4C0000}"/>
    <cellStyle name="Input 2 9 39" xfId="34618" xr:uid="{00000000-0005-0000-0000-00003E4C0000}"/>
    <cellStyle name="Input 2 9 4" xfId="19883" xr:uid="{00000000-0005-0000-0000-00003F4C0000}"/>
    <cellStyle name="Input 2 9 40" xfId="34964" xr:uid="{00000000-0005-0000-0000-0000404C0000}"/>
    <cellStyle name="Input 2 9 41" xfId="35310" xr:uid="{00000000-0005-0000-0000-0000414C0000}"/>
    <cellStyle name="Input 2 9 42" xfId="35657" xr:uid="{00000000-0005-0000-0000-0000424C0000}"/>
    <cellStyle name="Input 2 9 43" xfId="36004" xr:uid="{00000000-0005-0000-0000-0000434C0000}"/>
    <cellStyle name="Input 2 9 44" xfId="36350" xr:uid="{00000000-0005-0000-0000-0000444C0000}"/>
    <cellStyle name="Input 2 9 45" xfId="36696" xr:uid="{00000000-0005-0000-0000-0000454C0000}"/>
    <cellStyle name="Input 2 9 46" xfId="37042" xr:uid="{00000000-0005-0000-0000-0000464C0000}"/>
    <cellStyle name="Input 2 9 47" xfId="37388" xr:uid="{00000000-0005-0000-0000-0000474C0000}"/>
    <cellStyle name="Input 2 9 48" xfId="38009" xr:uid="{00000000-0005-0000-0000-0000484C0000}"/>
    <cellStyle name="Input 2 9 49" xfId="38356" xr:uid="{00000000-0005-0000-0000-0000494C0000}"/>
    <cellStyle name="Input 2 9 5" xfId="20229" xr:uid="{00000000-0005-0000-0000-00004A4C0000}"/>
    <cellStyle name="Input 2 9 50" xfId="38702" xr:uid="{00000000-0005-0000-0000-00004B4C0000}"/>
    <cellStyle name="Input 2 9 51" xfId="39048" xr:uid="{00000000-0005-0000-0000-00004C4C0000}"/>
    <cellStyle name="Input 2 9 52" xfId="39394" xr:uid="{00000000-0005-0000-0000-00004D4C0000}"/>
    <cellStyle name="Input 2 9 53" xfId="33176" xr:uid="{00000000-0005-0000-0000-00004E4C0000}"/>
    <cellStyle name="Input 2 9 54" xfId="39687" xr:uid="{00000000-0005-0000-0000-00004F4C0000}"/>
    <cellStyle name="Input 2 9 55" xfId="40222" xr:uid="{00000000-0005-0000-0000-0000504C0000}"/>
    <cellStyle name="Input 2 9 56" xfId="40563" xr:uid="{00000000-0005-0000-0000-0000514C0000}"/>
    <cellStyle name="Input 2 9 57" xfId="41032" xr:uid="{00000000-0005-0000-0000-0000524C0000}"/>
    <cellStyle name="Input 2 9 58" xfId="41279" xr:uid="{00000000-0005-0000-0000-0000534C0000}"/>
    <cellStyle name="Input 2 9 59" xfId="41784" xr:uid="{00000000-0005-0000-0000-0000544C0000}"/>
    <cellStyle name="Input 2 9 6" xfId="20575" xr:uid="{00000000-0005-0000-0000-0000554C0000}"/>
    <cellStyle name="Input 2 9 60" xfId="42130" xr:uid="{00000000-0005-0000-0000-0000564C0000}"/>
    <cellStyle name="Input 2 9 61" xfId="42476" xr:uid="{00000000-0005-0000-0000-0000574C0000}"/>
    <cellStyle name="Input 2 9 62" xfId="42655" xr:uid="{00000000-0005-0000-0000-0000584C0000}"/>
    <cellStyle name="Input 2 9 63" xfId="42716" xr:uid="{00000000-0005-0000-0000-0000594C0000}"/>
    <cellStyle name="Input 2 9 64" xfId="43057" xr:uid="{00000000-0005-0000-0000-00005A4C0000}"/>
    <cellStyle name="Input 2 9 65" xfId="43398" xr:uid="{00000000-0005-0000-0000-00005B4C0000}"/>
    <cellStyle name="Input 2 9 66" xfId="43739" xr:uid="{00000000-0005-0000-0000-00005C4C0000}"/>
    <cellStyle name="Input 2 9 67" xfId="44595" xr:uid="{00000000-0005-0000-0000-00005D4C0000}"/>
    <cellStyle name="Input 2 9 68" xfId="44938" xr:uid="{00000000-0005-0000-0000-00005E4C0000}"/>
    <cellStyle name="Input 2 9 69" xfId="45359" xr:uid="{00000000-0005-0000-0000-00005F4C0000}"/>
    <cellStyle name="Input 2 9 7" xfId="20841" xr:uid="{00000000-0005-0000-0000-0000604C0000}"/>
    <cellStyle name="Input 2 9 70" xfId="45973" xr:uid="{00000000-0005-0000-0000-0000614C0000}"/>
    <cellStyle name="Input 2 9 71" xfId="46317" xr:uid="{00000000-0005-0000-0000-0000624C0000}"/>
    <cellStyle name="Input 2 9 72" xfId="46617" xr:uid="{00000000-0005-0000-0000-0000634C0000}"/>
    <cellStyle name="Input 2 9 73" xfId="46795" xr:uid="{00000000-0005-0000-0000-0000644C0000}"/>
    <cellStyle name="Input 2 9 74" xfId="47140" xr:uid="{00000000-0005-0000-0000-0000654C0000}"/>
    <cellStyle name="Input 2 9 75" xfId="47485" xr:uid="{00000000-0005-0000-0000-0000664C0000}"/>
    <cellStyle name="Input 2 9 76" xfId="47734" xr:uid="{00000000-0005-0000-0000-0000674C0000}"/>
    <cellStyle name="Input 2 9 77" xfId="47909" xr:uid="{00000000-0005-0000-0000-0000684C0000}"/>
    <cellStyle name="Input 2 9 78" xfId="48308" xr:uid="{00000000-0005-0000-0000-0000694C0000}"/>
    <cellStyle name="Input 2 9 79" xfId="49099" xr:uid="{00000000-0005-0000-0000-00006A4C0000}"/>
    <cellStyle name="Input 2 9 8" xfId="21268" xr:uid="{00000000-0005-0000-0000-00006B4C0000}"/>
    <cellStyle name="Input 2 9 80" xfId="49643" xr:uid="{00000000-0005-0000-0000-00006C4C0000}"/>
    <cellStyle name="Input 2 9 81" xfId="48678" xr:uid="{00000000-0005-0000-0000-00006D4C0000}"/>
    <cellStyle name="Input 2 9 82" xfId="19086" xr:uid="{00000000-0005-0000-0000-00006E4C0000}"/>
    <cellStyle name="Input 2 9 9" xfId="18805" xr:uid="{00000000-0005-0000-0000-00006F4C0000}"/>
    <cellStyle name="Input 2 90" xfId="30604" xr:uid="{00000000-0005-0000-0000-0000704C0000}"/>
    <cellStyle name="Input 2 91" xfId="30781" xr:uid="{00000000-0005-0000-0000-0000714C0000}"/>
    <cellStyle name="Input 2 92" xfId="30546" xr:uid="{00000000-0005-0000-0000-0000724C0000}"/>
    <cellStyle name="Input 2 93" xfId="30823" xr:uid="{00000000-0005-0000-0000-0000734C0000}"/>
    <cellStyle name="Input 2 94" xfId="30849" xr:uid="{00000000-0005-0000-0000-0000744C0000}"/>
    <cellStyle name="Input 2 95" xfId="30863" xr:uid="{00000000-0005-0000-0000-0000754C0000}"/>
    <cellStyle name="Input 2 96" xfId="30882" xr:uid="{00000000-0005-0000-0000-0000764C0000}"/>
    <cellStyle name="Input 2 97" xfId="30892" xr:uid="{00000000-0005-0000-0000-0000774C0000}"/>
    <cellStyle name="Input 2 98" xfId="30830" xr:uid="{00000000-0005-0000-0000-0000784C0000}"/>
    <cellStyle name="Input 2 99" xfId="30870" xr:uid="{00000000-0005-0000-0000-0000794C0000}"/>
    <cellStyle name="Linked Cell" xfId="19" builtinId="24" customBuiltin="1"/>
    <cellStyle name="Linked Cell 2" xfId="133" xr:uid="{00000000-0005-0000-0000-00007B4C0000}"/>
    <cellStyle name="Neutral" xfId="15" builtinId="28" customBuiltin="1"/>
    <cellStyle name="Neutral 2" xfId="134" xr:uid="{00000000-0005-0000-0000-00007D4C0000}"/>
    <cellStyle name="Normal" xfId="0" builtinId="0"/>
    <cellStyle name="Normal 10" xfId="135" xr:uid="{00000000-0005-0000-0000-00007F4C0000}"/>
    <cellStyle name="Normal 11" xfId="136" xr:uid="{00000000-0005-0000-0000-0000804C0000}"/>
    <cellStyle name="Normal 12" xfId="48" xr:uid="{00000000-0005-0000-0000-0000814C0000}"/>
    <cellStyle name="Normal 2" xfId="7" xr:uid="{00000000-0005-0000-0000-0000824C0000}"/>
    <cellStyle name="Normal 2 10" xfId="137" xr:uid="{00000000-0005-0000-0000-0000834C0000}"/>
    <cellStyle name="Normal 2 10 2" xfId="138" xr:uid="{00000000-0005-0000-0000-0000844C0000}"/>
    <cellStyle name="Normal 2 11" xfId="139" xr:uid="{00000000-0005-0000-0000-0000854C0000}"/>
    <cellStyle name="Normal 2 11 2" xfId="140" xr:uid="{00000000-0005-0000-0000-0000864C0000}"/>
    <cellStyle name="Normal 2 12" xfId="141" xr:uid="{00000000-0005-0000-0000-0000874C0000}"/>
    <cellStyle name="Normal 2 12 2" xfId="142" xr:uid="{00000000-0005-0000-0000-0000884C0000}"/>
    <cellStyle name="Normal 2 12 3" xfId="143" xr:uid="{00000000-0005-0000-0000-0000894C0000}"/>
    <cellStyle name="Normal 2 12 4" xfId="144" xr:uid="{00000000-0005-0000-0000-00008A4C0000}"/>
    <cellStyle name="Normal 2 12 5" xfId="145" xr:uid="{00000000-0005-0000-0000-00008B4C0000}"/>
    <cellStyle name="Normal 2 12 6" xfId="146" xr:uid="{00000000-0005-0000-0000-00008C4C0000}"/>
    <cellStyle name="Normal 2 12 7" xfId="147" xr:uid="{00000000-0005-0000-0000-00008D4C0000}"/>
    <cellStyle name="Normal 2 12 8" xfId="148" xr:uid="{00000000-0005-0000-0000-00008E4C0000}"/>
    <cellStyle name="Normal 2 13" xfId="149" xr:uid="{00000000-0005-0000-0000-00008F4C0000}"/>
    <cellStyle name="Normal 2 13 2" xfId="150" xr:uid="{00000000-0005-0000-0000-0000904C0000}"/>
    <cellStyle name="Normal 2 14" xfId="151" xr:uid="{00000000-0005-0000-0000-0000914C0000}"/>
    <cellStyle name="Normal 2 14 2" xfId="152" xr:uid="{00000000-0005-0000-0000-0000924C0000}"/>
    <cellStyle name="Normal 2 15" xfId="153" xr:uid="{00000000-0005-0000-0000-0000934C0000}"/>
    <cellStyle name="Normal 2 15 2" xfId="154" xr:uid="{00000000-0005-0000-0000-0000944C0000}"/>
    <cellStyle name="Normal 2 16" xfId="155" xr:uid="{00000000-0005-0000-0000-0000954C0000}"/>
    <cellStyle name="Normal 2 17" xfId="156" xr:uid="{00000000-0005-0000-0000-0000964C0000}"/>
    <cellStyle name="Normal 2 18" xfId="157" xr:uid="{00000000-0005-0000-0000-0000974C0000}"/>
    <cellStyle name="Normal 2 2" xfId="158" xr:uid="{00000000-0005-0000-0000-0000984C0000}"/>
    <cellStyle name="Normal 2 2 10" xfId="159" xr:uid="{00000000-0005-0000-0000-0000994C0000}"/>
    <cellStyle name="Normal 2 2 11" xfId="650" xr:uid="{00000000-0005-0000-0000-00009A4C0000}"/>
    <cellStyle name="Normal 2 2 12" xfId="651" xr:uid="{00000000-0005-0000-0000-00009B4C0000}"/>
    <cellStyle name="Normal 2 2 2" xfId="160" xr:uid="{00000000-0005-0000-0000-00009C4C0000}"/>
    <cellStyle name="Normal 2 2 2 2" xfId="161" xr:uid="{00000000-0005-0000-0000-00009D4C0000}"/>
    <cellStyle name="Normal 2 2 2 3" xfId="162" xr:uid="{00000000-0005-0000-0000-00009E4C0000}"/>
    <cellStyle name="Normal 2 2 2 4" xfId="163" xr:uid="{00000000-0005-0000-0000-00009F4C0000}"/>
    <cellStyle name="Normal 2 2 2 5" xfId="164" xr:uid="{00000000-0005-0000-0000-0000A04C0000}"/>
    <cellStyle name="Normal 2 2 2 6" xfId="165" xr:uid="{00000000-0005-0000-0000-0000A14C0000}"/>
    <cellStyle name="Normal 2 2 2 7" xfId="166" xr:uid="{00000000-0005-0000-0000-0000A24C0000}"/>
    <cellStyle name="Normal 2 2 3" xfId="167" xr:uid="{00000000-0005-0000-0000-0000A34C0000}"/>
    <cellStyle name="Normal 2 2 4" xfId="168" xr:uid="{00000000-0005-0000-0000-0000A44C0000}"/>
    <cellStyle name="Normal 2 2 5" xfId="169" xr:uid="{00000000-0005-0000-0000-0000A54C0000}"/>
    <cellStyle name="Normal 2 2 6" xfId="170" xr:uid="{00000000-0005-0000-0000-0000A64C0000}"/>
    <cellStyle name="Normal 2 2 7" xfId="171" xr:uid="{00000000-0005-0000-0000-0000A74C0000}"/>
    <cellStyle name="Normal 2 2 8" xfId="172" xr:uid="{00000000-0005-0000-0000-0000A84C0000}"/>
    <cellStyle name="Normal 2 2 9" xfId="173" xr:uid="{00000000-0005-0000-0000-0000A94C0000}"/>
    <cellStyle name="Normal 2 3" xfId="174" xr:uid="{00000000-0005-0000-0000-0000AA4C0000}"/>
    <cellStyle name="Normal 2 3 2" xfId="175" xr:uid="{00000000-0005-0000-0000-0000AB4C0000}"/>
    <cellStyle name="Normal 2 3 3" xfId="176" xr:uid="{00000000-0005-0000-0000-0000AC4C0000}"/>
    <cellStyle name="Normal 2 3 4" xfId="652" xr:uid="{00000000-0005-0000-0000-0000AD4C0000}"/>
    <cellStyle name="Normal 2 4" xfId="177" xr:uid="{00000000-0005-0000-0000-0000AE4C0000}"/>
    <cellStyle name="Normal 2 4 2" xfId="178" xr:uid="{00000000-0005-0000-0000-0000AF4C0000}"/>
    <cellStyle name="Normal 2 4 3" xfId="179" xr:uid="{00000000-0005-0000-0000-0000B04C0000}"/>
    <cellStyle name="Normal 2 4 4" xfId="653" xr:uid="{00000000-0005-0000-0000-0000B14C0000}"/>
    <cellStyle name="Normal 2 4 5" xfId="219" xr:uid="{00000000-0005-0000-0000-0000B24C0000}"/>
    <cellStyle name="Normal 2 5" xfId="180" xr:uid="{00000000-0005-0000-0000-0000B34C0000}"/>
    <cellStyle name="Normal 2 5 2" xfId="181" xr:uid="{00000000-0005-0000-0000-0000B44C0000}"/>
    <cellStyle name="Normal 2 5 3" xfId="182" xr:uid="{00000000-0005-0000-0000-0000B54C0000}"/>
    <cellStyle name="Normal 2 6" xfId="183" xr:uid="{00000000-0005-0000-0000-0000B64C0000}"/>
    <cellStyle name="Normal 2 6 2" xfId="184" xr:uid="{00000000-0005-0000-0000-0000B74C0000}"/>
    <cellStyle name="Normal 2 7" xfId="185" xr:uid="{00000000-0005-0000-0000-0000B84C0000}"/>
    <cellStyle name="Normal 2 7 2" xfId="186" xr:uid="{00000000-0005-0000-0000-0000B94C0000}"/>
    <cellStyle name="Normal 2 8" xfId="187" xr:uid="{00000000-0005-0000-0000-0000BA4C0000}"/>
    <cellStyle name="Normal 2 8 2" xfId="188" xr:uid="{00000000-0005-0000-0000-0000BB4C0000}"/>
    <cellStyle name="Normal 2 9" xfId="189" xr:uid="{00000000-0005-0000-0000-0000BC4C0000}"/>
    <cellStyle name="Normal 2 9 2" xfId="190" xr:uid="{00000000-0005-0000-0000-0000BD4C0000}"/>
    <cellStyle name="Normal 3" xfId="191" xr:uid="{00000000-0005-0000-0000-0000BE4C0000}"/>
    <cellStyle name="Normal 3 2" xfId="192" xr:uid="{00000000-0005-0000-0000-0000BF4C0000}"/>
    <cellStyle name="Normal 3 2 2" xfId="193" xr:uid="{00000000-0005-0000-0000-0000C04C0000}"/>
    <cellStyle name="Normal 3 2 3" xfId="654" xr:uid="{00000000-0005-0000-0000-0000C14C0000}"/>
    <cellStyle name="Normal 3 2 4" xfId="655" xr:uid="{00000000-0005-0000-0000-0000C24C0000}"/>
    <cellStyle name="Normal 3 3" xfId="194" xr:uid="{00000000-0005-0000-0000-0000C34C0000}"/>
    <cellStyle name="Normal 3 4" xfId="656" xr:uid="{00000000-0005-0000-0000-0000C44C0000}"/>
    <cellStyle name="Normal 3 5" xfId="657" xr:uid="{00000000-0005-0000-0000-0000C54C0000}"/>
    <cellStyle name="Normal 4" xfId="195" xr:uid="{00000000-0005-0000-0000-0000C64C0000}"/>
    <cellStyle name="Normal 4 2" xfId="196" xr:uid="{00000000-0005-0000-0000-0000C74C0000}"/>
    <cellStyle name="Normal 4 3" xfId="197" xr:uid="{00000000-0005-0000-0000-0000C84C0000}"/>
    <cellStyle name="Normal 4 4" xfId="658" xr:uid="{00000000-0005-0000-0000-0000C94C0000}"/>
    <cellStyle name="Normal 5" xfId="198" xr:uid="{00000000-0005-0000-0000-0000CA4C0000}"/>
    <cellStyle name="Normal 5 2" xfId="199" xr:uid="{00000000-0005-0000-0000-0000CB4C0000}"/>
    <cellStyle name="Normal 6" xfId="200" xr:uid="{00000000-0005-0000-0000-0000CC4C0000}"/>
    <cellStyle name="Normal 6 2" xfId="201" xr:uid="{00000000-0005-0000-0000-0000CD4C0000}"/>
    <cellStyle name="Normal 7" xfId="202" xr:uid="{00000000-0005-0000-0000-0000CE4C0000}"/>
    <cellStyle name="Normal 7 2" xfId="203" xr:uid="{00000000-0005-0000-0000-0000CF4C0000}"/>
    <cellStyle name="Normal 8" xfId="204" xr:uid="{00000000-0005-0000-0000-0000D04C0000}"/>
    <cellStyle name="Normal 8 2" xfId="205" xr:uid="{00000000-0005-0000-0000-0000D14C0000}"/>
    <cellStyle name="Normal 9" xfId="206" xr:uid="{00000000-0005-0000-0000-0000D24C0000}"/>
    <cellStyle name="Normal 9 2" xfId="1311" xr:uid="{00000000-0005-0000-0000-0000D34C0000}"/>
    <cellStyle name="Normal_AFR" xfId="4" xr:uid="{00000000-0005-0000-0000-0000D44C0000}"/>
    <cellStyle name="Normal_Sheet8" xfId="5" xr:uid="{00000000-0005-0000-0000-0000D54C0000}"/>
    <cellStyle name="Note 2" xfId="207" xr:uid="{00000000-0005-0000-0000-0000D64C0000}"/>
    <cellStyle name="Note 2 10" xfId="1425" xr:uid="{00000000-0005-0000-0000-0000D74C0000}"/>
    <cellStyle name="Note 2 10 2" xfId="30609" xr:uid="{00000000-0005-0000-0000-0000D84C0000}"/>
    <cellStyle name="Note 2 10 3" xfId="27171" xr:uid="{00000000-0005-0000-0000-0000D94C0000}"/>
    <cellStyle name="Note 2 11" xfId="29599" xr:uid="{00000000-0005-0000-0000-0000DA4C0000}"/>
    <cellStyle name="Note 2 12" xfId="31311" xr:uid="{00000000-0005-0000-0000-0000DB4C0000}"/>
    <cellStyle name="Note 2 13" xfId="31012" xr:uid="{00000000-0005-0000-0000-0000DC4C0000}"/>
    <cellStyle name="Note 2 14" xfId="31369" xr:uid="{00000000-0005-0000-0000-0000DD4C0000}"/>
    <cellStyle name="Note 2 15" xfId="33057" xr:uid="{00000000-0005-0000-0000-0000DE4C0000}"/>
    <cellStyle name="Note 2 16" xfId="33936" xr:uid="{00000000-0005-0000-0000-0000DF4C0000}"/>
    <cellStyle name="Note 2 17" xfId="35710" xr:uid="{00000000-0005-0000-0000-0000E04C0000}"/>
    <cellStyle name="Note 2 18" xfId="37768" xr:uid="{00000000-0005-0000-0000-0000E14C0000}"/>
    <cellStyle name="Note 2 19" xfId="39927" xr:uid="{00000000-0005-0000-0000-0000E24C0000}"/>
    <cellStyle name="Note 2 2" xfId="208" xr:uid="{00000000-0005-0000-0000-0000E34C0000}"/>
    <cellStyle name="Note 2 20" xfId="41317" xr:uid="{00000000-0005-0000-0000-0000E44C0000}"/>
    <cellStyle name="Note 2 21" xfId="41535" xr:uid="{00000000-0005-0000-0000-0000E54C0000}"/>
    <cellStyle name="Note 2 22" xfId="41205" xr:uid="{00000000-0005-0000-0000-0000E64C0000}"/>
    <cellStyle name="Note 2 23" xfId="44366" xr:uid="{00000000-0005-0000-0000-0000E74C0000}"/>
    <cellStyle name="Note 2 24" xfId="45687" xr:uid="{00000000-0005-0000-0000-0000E84C0000}"/>
    <cellStyle name="Note 2 25" xfId="49797" xr:uid="{00000000-0005-0000-0000-0000E94C0000}"/>
    <cellStyle name="Note 2 26" xfId="51208" xr:uid="{00000000-0005-0000-0000-0000EA4C0000}"/>
    <cellStyle name="Note 2 3" xfId="209" xr:uid="{00000000-0005-0000-0000-0000EB4C0000}"/>
    <cellStyle name="Note 2 3 10" xfId="659" xr:uid="{00000000-0005-0000-0000-0000EC4C0000}"/>
    <cellStyle name="Note 2 3 10 10" xfId="3247" xr:uid="{00000000-0005-0000-0000-0000ED4C0000}"/>
    <cellStyle name="Note 2 3 10 10 2" xfId="7499" xr:uid="{00000000-0005-0000-0000-0000EE4C0000}"/>
    <cellStyle name="Note 2 3 10 10 3" xfId="11748" xr:uid="{00000000-0005-0000-0000-0000EF4C0000}"/>
    <cellStyle name="Note 2 3 10 10 4" xfId="15997" xr:uid="{00000000-0005-0000-0000-0000F04C0000}"/>
    <cellStyle name="Note 2 3 10 10 5" xfId="21709" xr:uid="{00000000-0005-0000-0000-0000F14C0000}"/>
    <cellStyle name="Note 2 3 10 10 6" xfId="54539" xr:uid="{00000000-0005-0000-0000-0000F24C0000}"/>
    <cellStyle name="Note 2 3 10 100" xfId="50792" xr:uid="{00000000-0005-0000-0000-0000F34C0000}"/>
    <cellStyle name="Note 2 3 10 101" xfId="50941" xr:uid="{00000000-0005-0000-0000-0000F44C0000}"/>
    <cellStyle name="Note 2 3 10 102" xfId="51106" xr:uid="{00000000-0005-0000-0000-0000F54C0000}"/>
    <cellStyle name="Note 2 3 10 103" xfId="51262" xr:uid="{00000000-0005-0000-0000-0000F64C0000}"/>
    <cellStyle name="Note 2 3 10 104" xfId="51412" xr:uid="{00000000-0005-0000-0000-0000F74C0000}"/>
    <cellStyle name="Note 2 3 10 105" xfId="51562" xr:uid="{00000000-0005-0000-0000-0000F84C0000}"/>
    <cellStyle name="Note 2 3 10 106" xfId="51712" xr:uid="{00000000-0005-0000-0000-0000F94C0000}"/>
    <cellStyle name="Note 2 3 10 107" xfId="51867" xr:uid="{00000000-0005-0000-0000-0000FA4C0000}"/>
    <cellStyle name="Note 2 3 10 108" xfId="52022" xr:uid="{00000000-0005-0000-0000-0000FB4C0000}"/>
    <cellStyle name="Note 2 3 10 109" xfId="52172" xr:uid="{00000000-0005-0000-0000-0000FC4C0000}"/>
    <cellStyle name="Note 2 3 10 11" xfId="3396" xr:uid="{00000000-0005-0000-0000-0000FD4C0000}"/>
    <cellStyle name="Note 2 3 10 11 2" xfId="7648" xr:uid="{00000000-0005-0000-0000-0000FE4C0000}"/>
    <cellStyle name="Note 2 3 10 11 3" xfId="11897" xr:uid="{00000000-0005-0000-0000-0000FF4C0000}"/>
    <cellStyle name="Note 2 3 10 11 4" xfId="16146" xr:uid="{00000000-0005-0000-0000-0000004D0000}"/>
    <cellStyle name="Note 2 3 10 11 5" xfId="22136" xr:uid="{00000000-0005-0000-0000-0000014D0000}"/>
    <cellStyle name="Note 2 3 10 11 6" xfId="54688" xr:uid="{00000000-0005-0000-0000-0000024D0000}"/>
    <cellStyle name="Note 2 3 10 110" xfId="52425" xr:uid="{00000000-0005-0000-0000-0000034D0000}"/>
    <cellStyle name="Note 2 3 10 111" xfId="52575" xr:uid="{00000000-0005-0000-0000-0000044D0000}"/>
    <cellStyle name="Note 2 3 10 112" xfId="52724" xr:uid="{00000000-0005-0000-0000-0000054D0000}"/>
    <cellStyle name="Note 2 3 10 113" xfId="52874" xr:uid="{00000000-0005-0000-0000-0000064D0000}"/>
    <cellStyle name="Note 2 3 10 114" xfId="53032" xr:uid="{00000000-0005-0000-0000-0000074D0000}"/>
    <cellStyle name="Note 2 3 10 115" xfId="53336" xr:uid="{00000000-0005-0000-0000-0000084D0000}"/>
    <cellStyle name="Note 2 3 10 12" xfId="3546" xr:uid="{00000000-0005-0000-0000-0000094D0000}"/>
    <cellStyle name="Note 2 3 10 12 2" xfId="7798" xr:uid="{00000000-0005-0000-0000-00000A4D0000}"/>
    <cellStyle name="Note 2 3 10 12 3" xfId="12047" xr:uid="{00000000-0005-0000-0000-00000B4D0000}"/>
    <cellStyle name="Note 2 3 10 12 4" xfId="16296" xr:uid="{00000000-0005-0000-0000-00000C4D0000}"/>
    <cellStyle name="Note 2 3 10 12 5" xfId="22482" xr:uid="{00000000-0005-0000-0000-00000D4D0000}"/>
    <cellStyle name="Note 2 3 10 12 6" xfId="54843" xr:uid="{00000000-0005-0000-0000-00000E4D0000}"/>
    <cellStyle name="Note 2 3 10 13" xfId="3696" xr:uid="{00000000-0005-0000-0000-00000F4D0000}"/>
    <cellStyle name="Note 2 3 10 13 2" xfId="7948" xr:uid="{00000000-0005-0000-0000-0000104D0000}"/>
    <cellStyle name="Note 2 3 10 13 3" xfId="12197" xr:uid="{00000000-0005-0000-0000-0000114D0000}"/>
    <cellStyle name="Note 2 3 10 13 4" xfId="16446" xr:uid="{00000000-0005-0000-0000-0000124D0000}"/>
    <cellStyle name="Note 2 3 10 13 5" xfId="22828" xr:uid="{00000000-0005-0000-0000-0000134D0000}"/>
    <cellStyle name="Note 2 3 10 13 6" xfId="54998" xr:uid="{00000000-0005-0000-0000-0000144D0000}"/>
    <cellStyle name="Note 2 3 10 14" xfId="3845" xr:uid="{00000000-0005-0000-0000-0000154D0000}"/>
    <cellStyle name="Note 2 3 10 14 2" xfId="8097" xr:uid="{00000000-0005-0000-0000-0000164D0000}"/>
    <cellStyle name="Note 2 3 10 14 3" xfId="12346" xr:uid="{00000000-0005-0000-0000-0000174D0000}"/>
    <cellStyle name="Note 2 3 10 14 4" xfId="16595" xr:uid="{00000000-0005-0000-0000-0000184D0000}"/>
    <cellStyle name="Note 2 3 10 14 5" xfId="23175" xr:uid="{00000000-0005-0000-0000-0000194D0000}"/>
    <cellStyle name="Note 2 3 10 14 6" xfId="55149" xr:uid="{00000000-0005-0000-0000-00001A4D0000}"/>
    <cellStyle name="Note 2 3 10 15" xfId="3994" xr:uid="{00000000-0005-0000-0000-00001B4D0000}"/>
    <cellStyle name="Note 2 3 10 15 2" xfId="8246" xr:uid="{00000000-0005-0000-0000-00001C4D0000}"/>
    <cellStyle name="Note 2 3 10 15 3" xfId="12495" xr:uid="{00000000-0005-0000-0000-00001D4D0000}"/>
    <cellStyle name="Note 2 3 10 15 4" xfId="16744" xr:uid="{00000000-0005-0000-0000-00001E4D0000}"/>
    <cellStyle name="Note 2 3 10 15 5" xfId="21596" xr:uid="{00000000-0005-0000-0000-00001F4D0000}"/>
    <cellStyle name="Note 2 3 10 15 6" xfId="55298" xr:uid="{00000000-0005-0000-0000-0000204D0000}"/>
    <cellStyle name="Note 2 3 10 16" xfId="4194" xr:uid="{00000000-0005-0000-0000-0000214D0000}"/>
    <cellStyle name="Note 2 3 10 16 2" xfId="8446" xr:uid="{00000000-0005-0000-0000-0000224D0000}"/>
    <cellStyle name="Note 2 3 10 16 3" xfId="12695" xr:uid="{00000000-0005-0000-0000-0000234D0000}"/>
    <cellStyle name="Note 2 3 10 16 4" xfId="16944" xr:uid="{00000000-0005-0000-0000-0000244D0000}"/>
    <cellStyle name="Note 2 3 10 16 5" xfId="23796" xr:uid="{00000000-0005-0000-0000-0000254D0000}"/>
    <cellStyle name="Note 2 3 10 16 6" xfId="55448" xr:uid="{00000000-0005-0000-0000-0000264D0000}"/>
    <cellStyle name="Note 2 3 10 17" xfId="4345" xr:uid="{00000000-0005-0000-0000-0000274D0000}"/>
    <cellStyle name="Note 2 3 10 17 2" xfId="8597" xr:uid="{00000000-0005-0000-0000-0000284D0000}"/>
    <cellStyle name="Note 2 3 10 17 3" xfId="12846" xr:uid="{00000000-0005-0000-0000-0000294D0000}"/>
    <cellStyle name="Note 2 3 10 17 4" xfId="17095" xr:uid="{00000000-0005-0000-0000-00002A4D0000}"/>
    <cellStyle name="Note 2 3 10 17 5" xfId="24146" xr:uid="{00000000-0005-0000-0000-00002B4D0000}"/>
    <cellStyle name="Note 2 3 10 17 6" xfId="55597" xr:uid="{00000000-0005-0000-0000-00002C4D0000}"/>
    <cellStyle name="Note 2 3 10 18" xfId="4448" xr:uid="{00000000-0005-0000-0000-00002D4D0000}"/>
    <cellStyle name="Note 2 3 10 18 2" xfId="8700" xr:uid="{00000000-0005-0000-0000-00002E4D0000}"/>
    <cellStyle name="Note 2 3 10 18 3" xfId="12949" xr:uid="{00000000-0005-0000-0000-00002F4D0000}"/>
    <cellStyle name="Note 2 3 10 18 4" xfId="17198" xr:uid="{00000000-0005-0000-0000-0000304D0000}"/>
    <cellStyle name="Note 2 3 10 18 5" xfId="24492" xr:uid="{00000000-0005-0000-0000-0000314D0000}"/>
    <cellStyle name="Note 2 3 10 18 6" xfId="55819" xr:uid="{00000000-0005-0000-0000-0000324D0000}"/>
    <cellStyle name="Note 2 3 10 19" xfId="4562" xr:uid="{00000000-0005-0000-0000-0000334D0000}"/>
    <cellStyle name="Note 2 3 10 19 2" xfId="8814" xr:uid="{00000000-0005-0000-0000-0000344D0000}"/>
    <cellStyle name="Note 2 3 10 19 3" xfId="13063" xr:uid="{00000000-0005-0000-0000-0000354D0000}"/>
    <cellStyle name="Note 2 3 10 19 4" xfId="17312" xr:uid="{00000000-0005-0000-0000-0000364D0000}"/>
    <cellStyle name="Note 2 3 10 19 5" xfId="21998" xr:uid="{00000000-0005-0000-0000-0000374D0000}"/>
    <cellStyle name="Note 2 3 10 19 6" xfId="55971" xr:uid="{00000000-0005-0000-0000-0000384D0000}"/>
    <cellStyle name="Note 2 3 10 2" xfId="660" xr:uid="{00000000-0005-0000-0000-0000394D0000}"/>
    <cellStyle name="Note 2 3 10 2 2" xfId="2042" xr:uid="{00000000-0005-0000-0000-00003A4D0000}"/>
    <cellStyle name="Note 2 3 10 2 2 2" xfId="30021" xr:uid="{00000000-0005-0000-0000-00003B4D0000}"/>
    <cellStyle name="Note 2 3 10 2 3" xfId="6294" xr:uid="{00000000-0005-0000-0000-00003C4D0000}"/>
    <cellStyle name="Note 2 3 10 2 4" xfId="10543" xr:uid="{00000000-0005-0000-0000-00003D4D0000}"/>
    <cellStyle name="Note 2 3 10 2 5" xfId="14792" xr:uid="{00000000-0005-0000-0000-00003E4D0000}"/>
    <cellStyle name="Note 2 3 10 2 6" xfId="18597" xr:uid="{00000000-0005-0000-0000-00003F4D0000}"/>
    <cellStyle name="Note 2 3 10 2 7" xfId="19173" xr:uid="{00000000-0005-0000-0000-0000404D0000}"/>
    <cellStyle name="Note 2 3 10 2 8" xfId="53491" xr:uid="{00000000-0005-0000-0000-0000414D0000}"/>
    <cellStyle name="Note 2 3 10 20" xfId="4717" xr:uid="{00000000-0005-0000-0000-0000424D0000}"/>
    <cellStyle name="Note 2 3 10 20 2" xfId="8969" xr:uid="{00000000-0005-0000-0000-0000434D0000}"/>
    <cellStyle name="Note 2 3 10 20 3" xfId="13218" xr:uid="{00000000-0005-0000-0000-0000444D0000}"/>
    <cellStyle name="Note 2 3 10 20 4" xfId="17467" xr:uid="{00000000-0005-0000-0000-0000454D0000}"/>
    <cellStyle name="Note 2 3 10 20 5" xfId="24771" xr:uid="{00000000-0005-0000-0000-0000464D0000}"/>
    <cellStyle name="Note 2 3 10 20 6" xfId="56123" xr:uid="{00000000-0005-0000-0000-0000474D0000}"/>
    <cellStyle name="Note 2 3 10 21" xfId="4867" xr:uid="{00000000-0005-0000-0000-0000484D0000}"/>
    <cellStyle name="Note 2 3 10 21 2" xfId="9119" xr:uid="{00000000-0005-0000-0000-0000494D0000}"/>
    <cellStyle name="Note 2 3 10 21 3" xfId="13368" xr:uid="{00000000-0005-0000-0000-00004A4D0000}"/>
    <cellStyle name="Note 2 3 10 21 4" xfId="17617" xr:uid="{00000000-0005-0000-0000-00004B4D0000}"/>
    <cellStyle name="Note 2 3 10 21 5" xfId="25453" xr:uid="{00000000-0005-0000-0000-00004C4D0000}"/>
    <cellStyle name="Note 2 3 10 21 6" xfId="56272" xr:uid="{00000000-0005-0000-0000-00004D4D0000}"/>
    <cellStyle name="Note 2 3 10 22" xfId="5059" xr:uid="{00000000-0005-0000-0000-00004E4D0000}"/>
    <cellStyle name="Note 2 3 10 22 2" xfId="9311" xr:uid="{00000000-0005-0000-0000-00004F4D0000}"/>
    <cellStyle name="Note 2 3 10 22 3" xfId="13560" xr:uid="{00000000-0005-0000-0000-0000504D0000}"/>
    <cellStyle name="Note 2 3 10 22 4" xfId="17809" xr:uid="{00000000-0005-0000-0000-0000514D0000}"/>
    <cellStyle name="Note 2 3 10 22 5" xfId="25799" xr:uid="{00000000-0005-0000-0000-0000524D0000}"/>
    <cellStyle name="Note 2 3 10 22 6" xfId="56428" xr:uid="{00000000-0005-0000-0000-0000534D0000}"/>
    <cellStyle name="Note 2 3 10 23" xfId="5169" xr:uid="{00000000-0005-0000-0000-0000544D0000}"/>
    <cellStyle name="Note 2 3 10 23 2" xfId="9421" xr:uid="{00000000-0005-0000-0000-0000554D0000}"/>
    <cellStyle name="Note 2 3 10 23 3" xfId="13670" xr:uid="{00000000-0005-0000-0000-0000564D0000}"/>
    <cellStyle name="Note 2 3 10 23 4" xfId="17919" xr:uid="{00000000-0005-0000-0000-0000574D0000}"/>
    <cellStyle name="Note 2 3 10 23 5" xfId="26145" xr:uid="{00000000-0005-0000-0000-0000584D0000}"/>
    <cellStyle name="Note 2 3 10 23 6" xfId="56679" xr:uid="{00000000-0005-0000-0000-0000594D0000}"/>
    <cellStyle name="Note 2 3 10 24" xfId="5281" xr:uid="{00000000-0005-0000-0000-00005A4D0000}"/>
    <cellStyle name="Note 2 3 10 24 2" xfId="9533" xr:uid="{00000000-0005-0000-0000-00005B4D0000}"/>
    <cellStyle name="Note 2 3 10 24 3" xfId="13782" xr:uid="{00000000-0005-0000-0000-00005C4D0000}"/>
    <cellStyle name="Note 2 3 10 24 4" xfId="18031" xr:uid="{00000000-0005-0000-0000-00005D4D0000}"/>
    <cellStyle name="Note 2 3 10 24 5" xfId="25390" xr:uid="{00000000-0005-0000-0000-00005E4D0000}"/>
    <cellStyle name="Note 2 3 10 24 6" xfId="56838" xr:uid="{00000000-0005-0000-0000-00005F4D0000}"/>
    <cellStyle name="Note 2 3 10 25" xfId="5432" xr:uid="{00000000-0005-0000-0000-0000604D0000}"/>
    <cellStyle name="Note 2 3 10 25 2" xfId="9684" xr:uid="{00000000-0005-0000-0000-0000614D0000}"/>
    <cellStyle name="Note 2 3 10 25 3" xfId="13933" xr:uid="{00000000-0005-0000-0000-0000624D0000}"/>
    <cellStyle name="Note 2 3 10 25 4" xfId="18182" xr:uid="{00000000-0005-0000-0000-0000634D0000}"/>
    <cellStyle name="Note 2 3 10 25 5" xfId="26602" xr:uid="{00000000-0005-0000-0000-0000644D0000}"/>
    <cellStyle name="Note 2 3 10 25 6" xfId="56988" xr:uid="{00000000-0005-0000-0000-0000654D0000}"/>
    <cellStyle name="Note 2 3 10 26" xfId="5587" xr:uid="{00000000-0005-0000-0000-0000664D0000}"/>
    <cellStyle name="Note 2 3 10 26 2" xfId="9839" xr:uid="{00000000-0005-0000-0000-0000674D0000}"/>
    <cellStyle name="Note 2 3 10 26 3" xfId="14088" xr:uid="{00000000-0005-0000-0000-0000684D0000}"/>
    <cellStyle name="Note 2 3 10 26 4" xfId="18337" xr:uid="{00000000-0005-0000-0000-0000694D0000}"/>
    <cellStyle name="Note 2 3 10 26 5" xfId="27198" xr:uid="{00000000-0005-0000-0000-00006A4D0000}"/>
    <cellStyle name="Note 2 3 10 26 6" xfId="55746" xr:uid="{00000000-0005-0000-0000-00006B4D0000}"/>
    <cellStyle name="Note 2 3 10 27" xfId="1487" xr:uid="{00000000-0005-0000-0000-00006C4D0000}"/>
    <cellStyle name="Note 2 3 10 27 2" xfId="27541" xr:uid="{00000000-0005-0000-0000-00006D4D0000}"/>
    <cellStyle name="Note 2 3 10 27 3" xfId="57256" xr:uid="{00000000-0005-0000-0000-00006E4D0000}"/>
    <cellStyle name="Note 2 3 10 28" xfId="5739" xr:uid="{00000000-0005-0000-0000-00006F4D0000}"/>
    <cellStyle name="Note 2 3 10 28 2" xfId="27882" xr:uid="{00000000-0005-0000-0000-0000704D0000}"/>
    <cellStyle name="Note 2 3 10 28 3" xfId="57405" xr:uid="{00000000-0005-0000-0000-0000714D0000}"/>
    <cellStyle name="Note 2 3 10 29" xfId="9988" xr:uid="{00000000-0005-0000-0000-0000724D0000}"/>
    <cellStyle name="Note 2 3 10 29 2" xfId="28223" xr:uid="{00000000-0005-0000-0000-0000734D0000}"/>
    <cellStyle name="Note 2 3 10 29 3" xfId="57555" xr:uid="{00000000-0005-0000-0000-0000744D0000}"/>
    <cellStyle name="Note 2 3 10 3" xfId="2194" xr:uid="{00000000-0005-0000-0000-0000754D0000}"/>
    <cellStyle name="Note 2 3 10 3 2" xfId="6446" xr:uid="{00000000-0005-0000-0000-0000764D0000}"/>
    <cellStyle name="Note 2 3 10 3 3" xfId="10695" xr:uid="{00000000-0005-0000-0000-0000774D0000}"/>
    <cellStyle name="Note 2 3 10 3 4" xfId="14944" xr:uid="{00000000-0005-0000-0000-0000784D0000}"/>
    <cellStyle name="Note 2 3 10 3 5" xfId="18814" xr:uid="{00000000-0005-0000-0000-0000794D0000}"/>
    <cellStyle name="Note 2 3 10 3 6" xfId="53640" xr:uid="{00000000-0005-0000-0000-00007A4D0000}"/>
    <cellStyle name="Note 2 3 10 30" xfId="14238" xr:uid="{00000000-0005-0000-0000-00007B4D0000}"/>
    <cellStyle name="Note 2 3 10 30 2" xfId="28564" xr:uid="{00000000-0005-0000-0000-00007C4D0000}"/>
    <cellStyle name="Note 2 3 10 31" xfId="18494" xr:uid="{00000000-0005-0000-0000-00007D4D0000}"/>
    <cellStyle name="Note 2 3 10 31 2" xfId="28905" xr:uid="{00000000-0005-0000-0000-00007E4D0000}"/>
    <cellStyle name="Note 2 3 10 32" xfId="29460" xr:uid="{00000000-0005-0000-0000-00007F4D0000}"/>
    <cellStyle name="Note 2 3 10 33" xfId="31376" xr:uid="{00000000-0005-0000-0000-0000804D0000}"/>
    <cellStyle name="Note 2 3 10 34" xfId="31403" xr:uid="{00000000-0005-0000-0000-0000814D0000}"/>
    <cellStyle name="Note 2 3 10 35" xfId="31743" xr:uid="{00000000-0005-0000-0000-0000824D0000}"/>
    <cellStyle name="Note 2 3 10 36" xfId="31182" xr:uid="{00000000-0005-0000-0000-0000834D0000}"/>
    <cellStyle name="Note 2 3 10 37" xfId="32306" xr:uid="{00000000-0005-0000-0000-0000844D0000}"/>
    <cellStyle name="Note 2 3 10 38" xfId="32647" xr:uid="{00000000-0005-0000-0000-0000854D0000}"/>
    <cellStyle name="Note 2 3 10 39" xfId="33141" xr:uid="{00000000-0005-0000-0000-0000864D0000}"/>
    <cellStyle name="Note 2 3 10 4" xfId="2344" xr:uid="{00000000-0005-0000-0000-0000874D0000}"/>
    <cellStyle name="Note 2 3 10 4 2" xfId="6596" xr:uid="{00000000-0005-0000-0000-0000884D0000}"/>
    <cellStyle name="Note 2 3 10 4 3" xfId="10845" xr:uid="{00000000-0005-0000-0000-0000894D0000}"/>
    <cellStyle name="Note 2 3 10 4 4" xfId="15094" xr:uid="{00000000-0005-0000-0000-00008A4D0000}"/>
    <cellStyle name="Note 2 3 10 4 5" xfId="19961" xr:uid="{00000000-0005-0000-0000-00008B4D0000}"/>
    <cellStyle name="Note 2 3 10 4 6" xfId="53762" xr:uid="{00000000-0005-0000-0000-00008C4D0000}"/>
    <cellStyle name="Note 2 3 10 40" xfId="33557" xr:uid="{00000000-0005-0000-0000-00008D4D0000}"/>
    <cellStyle name="Note 2 3 10 41" xfId="33903" xr:uid="{00000000-0005-0000-0000-00008E4D0000}"/>
    <cellStyle name="Note 2 3 10 42" xfId="33460" xr:uid="{00000000-0005-0000-0000-00008F4D0000}"/>
    <cellStyle name="Note 2 3 10 43" xfId="34350" xr:uid="{00000000-0005-0000-0000-0000904D0000}"/>
    <cellStyle name="Note 2 3 10 44" xfId="34696" xr:uid="{00000000-0005-0000-0000-0000914D0000}"/>
    <cellStyle name="Note 2 3 10 45" xfId="35042" xr:uid="{00000000-0005-0000-0000-0000924D0000}"/>
    <cellStyle name="Note 2 3 10 46" xfId="35389" xr:uid="{00000000-0005-0000-0000-0000934D0000}"/>
    <cellStyle name="Note 2 3 10 47" xfId="35736" xr:uid="{00000000-0005-0000-0000-0000944D0000}"/>
    <cellStyle name="Note 2 3 10 48" xfId="36082" xr:uid="{00000000-0005-0000-0000-0000954D0000}"/>
    <cellStyle name="Note 2 3 10 49" xfId="36428" xr:uid="{00000000-0005-0000-0000-0000964D0000}"/>
    <cellStyle name="Note 2 3 10 5" xfId="2493" xr:uid="{00000000-0005-0000-0000-0000974D0000}"/>
    <cellStyle name="Note 2 3 10 5 2" xfId="6745" xr:uid="{00000000-0005-0000-0000-0000984D0000}"/>
    <cellStyle name="Note 2 3 10 5 3" xfId="10994" xr:uid="{00000000-0005-0000-0000-0000994D0000}"/>
    <cellStyle name="Note 2 3 10 5 4" xfId="15243" xr:uid="{00000000-0005-0000-0000-00009A4D0000}"/>
    <cellStyle name="Note 2 3 10 5 5" xfId="20307" xr:uid="{00000000-0005-0000-0000-00009B4D0000}"/>
    <cellStyle name="Note 2 3 10 5 6" xfId="53868" xr:uid="{00000000-0005-0000-0000-00009C4D0000}"/>
    <cellStyle name="Note 2 3 10 50" xfId="36774" xr:uid="{00000000-0005-0000-0000-00009D4D0000}"/>
    <cellStyle name="Note 2 3 10 51" xfId="37120" xr:uid="{00000000-0005-0000-0000-00009E4D0000}"/>
    <cellStyle name="Note 2 3 10 52" xfId="37466" xr:uid="{00000000-0005-0000-0000-00009F4D0000}"/>
    <cellStyle name="Note 2 3 10 53" xfId="33027" xr:uid="{00000000-0005-0000-0000-0000A04D0000}"/>
    <cellStyle name="Note 2 3 10 54" xfId="38088" xr:uid="{00000000-0005-0000-0000-0000A14D0000}"/>
    <cellStyle name="Note 2 3 10 55" xfId="38434" xr:uid="{00000000-0005-0000-0000-0000A24D0000}"/>
    <cellStyle name="Note 2 3 10 56" xfId="38780" xr:uid="{00000000-0005-0000-0000-0000A34D0000}"/>
    <cellStyle name="Note 2 3 10 57" xfId="39126" xr:uid="{00000000-0005-0000-0000-0000A44D0000}"/>
    <cellStyle name="Note 2 3 10 58" xfId="34188" xr:uid="{00000000-0005-0000-0000-0000A54D0000}"/>
    <cellStyle name="Note 2 3 10 59" xfId="39517" xr:uid="{00000000-0005-0000-0000-0000A64D0000}"/>
    <cellStyle name="Note 2 3 10 6" xfId="2643" xr:uid="{00000000-0005-0000-0000-0000A74D0000}"/>
    <cellStyle name="Note 2 3 10 6 2" xfId="6895" xr:uid="{00000000-0005-0000-0000-0000A84D0000}"/>
    <cellStyle name="Note 2 3 10 6 3" xfId="11144" xr:uid="{00000000-0005-0000-0000-0000A94D0000}"/>
    <cellStyle name="Note 2 3 10 6 4" xfId="15393" xr:uid="{00000000-0005-0000-0000-0000AA4D0000}"/>
    <cellStyle name="Note 2 3 10 6 5" xfId="20723" xr:uid="{00000000-0005-0000-0000-0000AB4D0000}"/>
    <cellStyle name="Note 2 3 10 6 6" xfId="54018" xr:uid="{00000000-0005-0000-0000-0000AC4D0000}"/>
    <cellStyle name="Note 2 3 10 60" xfId="39954" xr:uid="{00000000-0005-0000-0000-0000AD4D0000}"/>
    <cellStyle name="Note 2 3 10 61" xfId="40295" xr:uid="{00000000-0005-0000-0000-0000AE4D0000}"/>
    <cellStyle name="Note 2 3 10 62" xfId="40618" xr:uid="{00000000-0005-0000-0000-0000AF4D0000}"/>
    <cellStyle name="Note 2 3 10 63" xfId="41428" xr:uid="{00000000-0005-0000-0000-0000B04D0000}"/>
    <cellStyle name="Note 2 3 10 64" xfId="41449" xr:uid="{00000000-0005-0000-0000-0000B14D0000}"/>
    <cellStyle name="Note 2 3 10 65" xfId="41862" xr:uid="{00000000-0005-0000-0000-0000B24D0000}"/>
    <cellStyle name="Note 2 3 10 66" xfId="42208" xr:uid="{00000000-0005-0000-0000-0000B34D0000}"/>
    <cellStyle name="Note 2 3 10 67" xfId="41625" xr:uid="{00000000-0005-0000-0000-0000B44D0000}"/>
    <cellStyle name="Note 2 3 10 68" xfId="42789" xr:uid="{00000000-0005-0000-0000-0000B54D0000}"/>
    <cellStyle name="Note 2 3 10 69" xfId="43130" xr:uid="{00000000-0005-0000-0000-0000B64D0000}"/>
    <cellStyle name="Note 2 3 10 7" xfId="2798" xr:uid="{00000000-0005-0000-0000-0000B74D0000}"/>
    <cellStyle name="Note 2 3 10 7 2" xfId="7050" xr:uid="{00000000-0005-0000-0000-0000B84D0000}"/>
    <cellStyle name="Note 2 3 10 7 3" xfId="11299" xr:uid="{00000000-0005-0000-0000-0000B94D0000}"/>
    <cellStyle name="Note 2 3 10 7 4" xfId="15548" xr:uid="{00000000-0005-0000-0000-0000BA4D0000}"/>
    <cellStyle name="Note 2 3 10 7 5" xfId="21000" xr:uid="{00000000-0005-0000-0000-0000BB4D0000}"/>
    <cellStyle name="Note 2 3 10 7 6" xfId="53974" xr:uid="{00000000-0005-0000-0000-0000BC4D0000}"/>
    <cellStyle name="Note 2 3 10 70" xfId="43471" xr:uid="{00000000-0005-0000-0000-0000BD4D0000}"/>
    <cellStyle name="Note 2 3 10 71" xfId="44002" xr:uid="{00000000-0005-0000-0000-0000BE4D0000}"/>
    <cellStyle name="Note 2 3 10 72" xfId="43853" xr:uid="{00000000-0005-0000-0000-0000BF4D0000}"/>
    <cellStyle name="Note 2 3 10 73" xfId="43822" xr:uid="{00000000-0005-0000-0000-0000C04D0000}"/>
    <cellStyle name="Note 2 3 10 74" xfId="44670" xr:uid="{00000000-0005-0000-0000-0000C14D0000}"/>
    <cellStyle name="Note 2 3 10 75" xfId="45007" xr:uid="{00000000-0005-0000-0000-0000C24D0000}"/>
    <cellStyle name="Note 2 3 10 76" xfId="43810" xr:uid="{00000000-0005-0000-0000-0000C34D0000}"/>
    <cellStyle name="Note 2 3 10 77" xfId="43833" xr:uid="{00000000-0005-0000-0000-0000C44D0000}"/>
    <cellStyle name="Note 2 3 10 78" xfId="45553" xr:uid="{00000000-0005-0000-0000-0000C54D0000}"/>
    <cellStyle name="Note 2 3 10 79" xfId="45574" xr:uid="{00000000-0005-0000-0000-0000C64D0000}"/>
    <cellStyle name="Note 2 3 10 8" xfId="2948" xr:uid="{00000000-0005-0000-0000-0000C74D0000}"/>
    <cellStyle name="Note 2 3 10 8 2" xfId="7200" xr:uid="{00000000-0005-0000-0000-0000C84D0000}"/>
    <cellStyle name="Note 2 3 10 8 3" xfId="11449" xr:uid="{00000000-0005-0000-0000-0000C94D0000}"/>
    <cellStyle name="Note 2 3 10 8 4" xfId="15698" xr:uid="{00000000-0005-0000-0000-0000CA4D0000}"/>
    <cellStyle name="Note 2 3 10 8 5" xfId="19713" xr:uid="{00000000-0005-0000-0000-0000CB4D0000}"/>
    <cellStyle name="Note 2 3 10 8 6" xfId="54239" xr:uid="{00000000-0005-0000-0000-0000CC4D0000}"/>
    <cellStyle name="Note 2 3 10 80" xfId="46049" xr:uid="{00000000-0005-0000-0000-0000CD4D0000}"/>
    <cellStyle name="Note 2 3 10 81" xfId="46391" xr:uid="{00000000-0005-0000-0000-0000CE4D0000}"/>
    <cellStyle name="Note 2 3 10 82" xfId="45426" xr:uid="{00000000-0005-0000-0000-0000CF4D0000}"/>
    <cellStyle name="Note 2 3 10 83" xfId="46872" xr:uid="{00000000-0005-0000-0000-0000D04D0000}"/>
    <cellStyle name="Note 2 3 10 84" xfId="47217" xr:uid="{00000000-0005-0000-0000-0000D14D0000}"/>
    <cellStyle name="Note 2 3 10 85" xfId="47554" xr:uid="{00000000-0005-0000-0000-0000D24D0000}"/>
    <cellStyle name="Note 2 3 10 86" xfId="46490" xr:uid="{00000000-0005-0000-0000-0000D34D0000}"/>
    <cellStyle name="Note 2 3 10 87" xfId="47978" xr:uid="{00000000-0005-0000-0000-0000D44D0000}"/>
    <cellStyle name="Note 2 3 10 88" xfId="48407" xr:uid="{00000000-0005-0000-0000-0000D54D0000}"/>
    <cellStyle name="Note 2 3 10 89" xfId="48831" xr:uid="{00000000-0005-0000-0000-0000D64D0000}"/>
    <cellStyle name="Note 2 3 10 9" xfId="3098" xr:uid="{00000000-0005-0000-0000-0000D74D0000}"/>
    <cellStyle name="Note 2 3 10 9 2" xfId="7350" xr:uid="{00000000-0005-0000-0000-0000D84D0000}"/>
    <cellStyle name="Note 2 3 10 9 3" xfId="11599" xr:uid="{00000000-0005-0000-0000-0000D94D0000}"/>
    <cellStyle name="Note 2 3 10 9 4" xfId="15848" xr:uid="{00000000-0005-0000-0000-0000DA4D0000}"/>
    <cellStyle name="Note 2 3 10 9 5" xfId="21688" xr:uid="{00000000-0005-0000-0000-0000DB4D0000}"/>
    <cellStyle name="Note 2 3 10 9 6" xfId="54389" xr:uid="{00000000-0005-0000-0000-0000DC4D0000}"/>
    <cellStyle name="Note 2 3 10 90" xfId="49177" xr:uid="{00000000-0005-0000-0000-0000DD4D0000}"/>
    <cellStyle name="Note 2 3 10 91" xfId="49198" xr:uid="{00000000-0005-0000-0000-0000DE4D0000}"/>
    <cellStyle name="Note 2 3 10 92" xfId="49398" xr:uid="{00000000-0005-0000-0000-0000DF4D0000}"/>
    <cellStyle name="Note 2 3 10 93" xfId="49520" xr:uid="{00000000-0005-0000-0000-0000E04D0000}"/>
    <cellStyle name="Note 2 3 10 94" xfId="49895" xr:uid="{00000000-0005-0000-0000-0000E14D0000}"/>
    <cellStyle name="Note 2 3 10 95" xfId="50045" xr:uid="{00000000-0005-0000-0000-0000E24D0000}"/>
    <cellStyle name="Note 2 3 10 96" xfId="50194" xr:uid="{00000000-0005-0000-0000-0000E34D0000}"/>
    <cellStyle name="Note 2 3 10 97" xfId="50344" xr:uid="{00000000-0005-0000-0000-0000E44D0000}"/>
    <cellStyle name="Note 2 3 10 98" xfId="50493" xr:uid="{00000000-0005-0000-0000-0000E54D0000}"/>
    <cellStyle name="Note 2 3 10 99" xfId="50642" xr:uid="{00000000-0005-0000-0000-0000E64D0000}"/>
    <cellStyle name="Note 2 3 100" xfId="30866" xr:uid="{00000000-0005-0000-0000-0000E74D0000}"/>
    <cellStyle name="Note 2 3 101" xfId="30861" xr:uid="{00000000-0005-0000-0000-0000E84D0000}"/>
    <cellStyle name="Note 2 3 102" xfId="30883" xr:uid="{00000000-0005-0000-0000-0000E94D0000}"/>
    <cellStyle name="Note 2 3 103" xfId="30809" xr:uid="{00000000-0005-0000-0000-0000EA4D0000}"/>
    <cellStyle name="Note 2 3 104" xfId="30833" xr:uid="{00000000-0005-0000-0000-0000EB4D0000}"/>
    <cellStyle name="Note 2 3 105" xfId="30804" xr:uid="{00000000-0005-0000-0000-0000EC4D0000}"/>
    <cellStyle name="Note 2 3 106" xfId="30847" xr:uid="{00000000-0005-0000-0000-0000ED4D0000}"/>
    <cellStyle name="Note 2 3 107" xfId="30916" xr:uid="{00000000-0005-0000-0000-0000EE4D0000}"/>
    <cellStyle name="Note 2 3 108" xfId="30910" xr:uid="{00000000-0005-0000-0000-0000EF4D0000}"/>
    <cellStyle name="Note 2 3 109" xfId="31099" xr:uid="{00000000-0005-0000-0000-0000F04D0000}"/>
    <cellStyle name="Note 2 3 11" xfId="661" xr:uid="{00000000-0005-0000-0000-0000F14D0000}"/>
    <cellStyle name="Note 2 3 11 10" xfId="21801" xr:uid="{00000000-0005-0000-0000-0000F24D0000}"/>
    <cellStyle name="Note 2 3 11 11" xfId="22129" xr:uid="{00000000-0005-0000-0000-0000F34D0000}"/>
    <cellStyle name="Note 2 3 11 12" xfId="22475" xr:uid="{00000000-0005-0000-0000-0000F44D0000}"/>
    <cellStyle name="Note 2 3 11 13" xfId="22821" xr:uid="{00000000-0005-0000-0000-0000F54D0000}"/>
    <cellStyle name="Note 2 3 11 14" xfId="23168" xr:uid="{00000000-0005-0000-0000-0000F64D0000}"/>
    <cellStyle name="Note 2 3 11 15" xfId="21654" xr:uid="{00000000-0005-0000-0000-0000F74D0000}"/>
    <cellStyle name="Note 2 3 11 16" xfId="23789" xr:uid="{00000000-0005-0000-0000-0000F84D0000}"/>
    <cellStyle name="Note 2 3 11 17" xfId="24139" xr:uid="{00000000-0005-0000-0000-0000F94D0000}"/>
    <cellStyle name="Note 2 3 11 18" xfId="24485" xr:uid="{00000000-0005-0000-0000-0000FA4D0000}"/>
    <cellStyle name="Note 2 3 11 19" xfId="23484" xr:uid="{00000000-0005-0000-0000-0000FB4D0000}"/>
    <cellStyle name="Note 2 3 11 2" xfId="662" xr:uid="{00000000-0005-0000-0000-0000FC4D0000}"/>
    <cellStyle name="Note 2 3 11 2 2" xfId="30025" xr:uid="{00000000-0005-0000-0000-0000FD4D0000}"/>
    <cellStyle name="Note 2 3 11 2 3" xfId="19166" xr:uid="{00000000-0005-0000-0000-0000FE4D0000}"/>
    <cellStyle name="Note 2 3 11 20" xfId="24796" xr:uid="{00000000-0005-0000-0000-0000FF4D0000}"/>
    <cellStyle name="Note 2 3 11 21" xfId="25446" xr:uid="{00000000-0005-0000-0000-0000004E0000}"/>
    <cellStyle name="Note 2 3 11 22" xfId="25792" xr:uid="{00000000-0005-0000-0000-0000014E0000}"/>
    <cellStyle name="Note 2 3 11 23" xfId="26138" xr:uid="{00000000-0005-0000-0000-0000024E0000}"/>
    <cellStyle name="Note 2 3 11 24" xfId="25262" xr:uid="{00000000-0005-0000-0000-0000034E0000}"/>
    <cellStyle name="Note 2 3 11 25" xfId="26792" xr:uid="{00000000-0005-0000-0000-0000044E0000}"/>
    <cellStyle name="Note 2 3 11 26" xfId="27191" xr:uid="{00000000-0005-0000-0000-0000054E0000}"/>
    <cellStyle name="Note 2 3 11 27" xfId="27534" xr:uid="{00000000-0005-0000-0000-0000064E0000}"/>
    <cellStyle name="Note 2 3 11 28" xfId="27875" xr:uid="{00000000-0005-0000-0000-0000074E0000}"/>
    <cellStyle name="Note 2 3 11 29" xfId="28216" xr:uid="{00000000-0005-0000-0000-0000084E0000}"/>
    <cellStyle name="Note 2 3 11 3" xfId="1990" xr:uid="{00000000-0005-0000-0000-0000094E0000}"/>
    <cellStyle name="Note 2 3 11 3 2" xfId="18777" xr:uid="{00000000-0005-0000-0000-00000A4E0000}"/>
    <cellStyle name="Note 2 3 11 30" xfId="28557" xr:uid="{00000000-0005-0000-0000-00000B4E0000}"/>
    <cellStyle name="Note 2 3 11 31" xfId="28898" xr:uid="{00000000-0005-0000-0000-00000C4E0000}"/>
    <cellStyle name="Note 2 3 11 32" xfId="29574" xr:uid="{00000000-0005-0000-0000-00000D4E0000}"/>
    <cellStyle name="Note 2 3 11 33" xfId="31271" xr:uid="{00000000-0005-0000-0000-00000E4E0000}"/>
    <cellStyle name="Note 2 3 11 34" xfId="31396" xr:uid="{00000000-0005-0000-0000-00000F4E0000}"/>
    <cellStyle name="Note 2 3 11 35" xfId="31736" xr:uid="{00000000-0005-0000-0000-0000104E0000}"/>
    <cellStyle name="Note 2 3 11 36" xfId="31050" xr:uid="{00000000-0005-0000-0000-0000114E0000}"/>
    <cellStyle name="Note 2 3 11 37" xfId="32299" xr:uid="{00000000-0005-0000-0000-0000124E0000}"/>
    <cellStyle name="Note 2 3 11 38" xfId="32640" xr:uid="{00000000-0005-0000-0000-0000134E0000}"/>
    <cellStyle name="Note 2 3 11 39" xfId="33457" xr:uid="{00000000-0005-0000-0000-0000144E0000}"/>
    <cellStyle name="Note 2 3 11 4" xfId="6242" xr:uid="{00000000-0005-0000-0000-0000154E0000}"/>
    <cellStyle name="Note 2 3 11 4 2" xfId="19954" xr:uid="{00000000-0005-0000-0000-0000164E0000}"/>
    <cellStyle name="Note 2 3 11 40" xfId="33550" xr:uid="{00000000-0005-0000-0000-0000174E0000}"/>
    <cellStyle name="Note 2 3 11 41" xfId="33896" xr:uid="{00000000-0005-0000-0000-0000184E0000}"/>
    <cellStyle name="Note 2 3 11 42" xfId="34163" xr:uid="{00000000-0005-0000-0000-0000194E0000}"/>
    <cellStyle name="Note 2 3 11 43" xfId="34343" xr:uid="{00000000-0005-0000-0000-00001A4E0000}"/>
    <cellStyle name="Note 2 3 11 44" xfId="34689" xr:uid="{00000000-0005-0000-0000-00001B4E0000}"/>
    <cellStyle name="Note 2 3 11 45" xfId="35035" xr:uid="{00000000-0005-0000-0000-00001C4E0000}"/>
    <cellStyle name="Note 2 3 11 46" xfId="35382" xr:uid="{00000000-0005-0000-0000-00001D4E0000}"/>
    <cellStyle name="Note 2 3 11 47" xfId="35729" xr:uid="{00000000-0005-0000-0000-00001E4E0000}"/>
    <cellStyle name="Note 2 3 11 48" xfId="36075" xr:uid="{00000000-0005-0000-0000-00001F4E0000}"/>
    <cellStyle name="Note 2 3 11 49" xfId="36421" xr:uid="{00000000-0005-0000-0000-0000204E0000}"/>
    <cellStyle name="Note 2 3 11 5" xfId="10491" xr:uid="{00000000-0005-0000-0000-0000214E0000}"/>
    <cellStyle name="Note 2 3 11 5 2" xfId="20300" xr:uid="{00000000-0005-0000-0000-0000224E0000}"/>
    <cellStyle name="Note 2 3 11 50" xfId="36767" xr:uid="{00000000-0005-0000-0000-0000234E0000}"/>
    <cellStyle name="Note 2 3 11 51" xfId="37113" xr:uid="{00000000-0005-0000-0000-0000244E0000}"/>
    <cellStyle name="Note 2 3 11 52" xfId="37459" xr:uid="{00000000-0005-0000-0000-0000254E0000}"/>
    <cellStyle name="Note 2 3 11 53" xfId="33253" xr:uid="{00000000-0005-0000-0000-0000264E0000}"/>
    <cellStyle name="Note 2 3 11 54" xfId="38081" xr:uid="{00000000-0005-0000-0000-0000274E0000}"/>
    <cellStyle name="Note 2 3 11 55" xfId="38427" xr:uid="{00000000-0005-0000-0000-0000284E0000}"/>
    <cellStyle name="Note 2 3 11 56" xfId="38773" xr:uid="{00000000-0005-0000-0000-0000294E0000}"/>
    <cellStyle name="Note 2 3 11 57" xfId="39119" xr:uid="{00000000-0005-0000-0000-00002A4E0000}"/>
    <cellStyle name="Note 2 3 11 58" xfId="35361" xr:uid="{00000000-0005-0000-0000-00002B4E0000}"/>
    <cellStyle name="Note 2 3 11 59" xfId="39619" xr:uid="{00000000-0005-0000-0000-00002C4E0000}"/>
    <cellStyle name="Note 2 3 11 6" xfId="18543" xr:uid="{00000000-0005-0000-0000-00002D4E0000}"/>
    <cellStyle name="Note 2 3 11 6 2" xfId="20852" xr:uid="{00000000-0005-0000-0000-00002E4E0000}"/>
    <cellStyle name="Note 2 3 11 60" xfId="39947" xr:uid="{00000000-0005-0000-0000-00002F4E0000}"/>
    <cellStyle name="Note 2 3 11 61" xfId="40288" xr:uid="{00000000-0005-0000-0000-0000304E0000}"/>
    <cellStyle name="Note 2 3 11 62" xfId="41290" xr:uid="{00000000-0005-0000-0000-0000314E0000}"/>
    <cellStyle name="Note 2 3 11 63" xfId="41422" xr:uid="{00000000-0005-0000-0000-0000324E0000}"/>
    <cellStyle name="Note 2 3 11 64" xfId="41537" xr:uid="{00000000-0005-0000-0000-0000334E0000}"/>
    <cellStyle name="Note 2 3 11 65" xfId="41855" xr:uid="{00000000-0005-0000-0000-0000344E0000}"/>
    <cellStyle name="Note 2 3 11 66" xfId="42201" xr:uid="{00000000-0005-0000-0000-0000354E0000}"/>
    <cellStyle name="Note 2 3 11 67" xfId="41698" xr:uid="{00000000-0005-0000-0000-0000364E0000}"/>
    <cellStyle name="Note 2 3 11 68" xfId="42782" xr:uid="{00000000-0005-0000-0000-0000374E0000}"/>
    <cellStyle name="Note 2 3 11 69" xfId="43123" xr:uid="{00000000-0005-0000-0000-0000384E0000}"/>
    <cellStyle name="Note 2 3 11 7" xfId="20993" xr:uid="{00000000-0005-0000-0000-0000394E0000}"/>
    <cellStyle name="Note 2 3 11 70" xfId="43464" xr:uid="{00000000-0005-0000-0000-00003A4E0000}"/>
    <cellStyle name="Note 2 3 11 71" xfId="43995" xr:uid="{00000000-0005-0000-0000-00003B4E0000}"/>
    <cellStyle name="Note 2 3 11 72" xfId="43842" xr:uid="{00000000-0005-0000-0000-00003C4E0000}"/>
    <cellStyle name="Note 2 3 11 73" xfId="44368" xr:uid="{00000000-0005-0000-0000-00003D4E0000}"/>
    <cellStyle name="Note 2 3 11 74" xfId="44663" xr:uid="{00000000-0005-0000-0000-00003E4E0000}"/>
    <cellStyle name="Note 2 3 11 75" xfId="45004" xr:uid="{00000000-0005-0000-0000-00003F4E0000}"/>
    <cellStyle name="Note 2 3 11 76" xfId="45154" xr:uid="{00000000-0005-0000-0000-0000404E0000}"/>
    <cellStyle name="Note 2 3 11 77" xfId="44279" xr:uid="{00000000-0005-0000-0000-0000414E0000}"/>
    <cellStyle name="Note 2 3 11 78" xfId="45415" xr:uid="{00000000-0005-0000-0000-0000424E0000}"/>
    <cellStyle name="Note 2 3 11 79" xfId="45717" xr:uid="{00000000-0005-0000-0000-0000434E0000}"/>
    <cellStyle name="Note 2 3 11 8" xfId="19779" xr:uid="{00000000-0005-0000-0000-0000444E0000}"/>
    <cellStyle name="Note 2 3 11 80" xfId="46042" xr:uid="{00000000-0005-0000-0000-0000454E0000}"/>
    <cellStyle name="Note 2 3 11 81" xfId="46385" xr:uid="{00000000-0005-0000-0000-0000464E0000}"/>
    <cellStyle name="Note 2 3 11 82" xfId="45745" xr:uid="{00000000-0005-0000-0000-0000474E0000}"/>
    <cellStyle name="Note 2 3 11 83" xfId="46865" xr:uid="{00000000-0005-0000-0000-0000484E0000}"/>
    <cellStyle name="Note 2 3 11 84" xfId="47210" xr:uid="{00000000-0005-0000-0000-0000494E0000}"/>
    <cellStyle name="Note 2 3 11 85" xfId="47549" xr:uid="{00000000-0005-0000-0000-00004A4E0000}"/>
    <cellStyle name="Note 2 3 11 86" xfId="45768" xr:uid="{00000000-0005-0000-0000-00004B4E0000}"/>
    <cellStyle name="Note 2 3 11 87" xfId="47971" xr:uid="{00000000-0005-0000-0000-00004C4E0000}"/>
    <cellStyle name="Note 2 3 11 88" xfId="48254" xr:uid="{00000000-0005-0000-0000-00004D4E0000}"/>
    <cellStyle name="Note 2 3 11 89" xfId="48824" xr:uid="{00000000-0005-0000-0000-00004E4E0000}"/>
    <cellStyle name="Note 2 3 11 9" xfId="21682" xr:uid="{00000000-0005-0000-0000-00004F4E0000}"/>
    <cellStyle name="Note 2 3 11 90" xfId="49170" xr:uid="{00000000-0005-0000-0000-0000504E0000}"/>
    <cellStyle name="Note 2 3 11 91" xfId="49290" xr:uid="{00000000-0005-0000-0000-0000514E0000}"/>
    <cellStyle name="Note 2 3 11 92" xfId="49203" xr:uid="{00000000-0005-0000-0000-0000524E0000}"/>
    <cellStyle name="Note 2 3 11 93" xfId="48523" xr:uid="{00000000-0005-0000-0000-0000534E0000}"/>
    <cellStyle name="Note 2 3 11 94" xfId="52977" xr:uid="{00000000-0005-0000-0000-0000544E0000}"/>
    <cellStyle name="Note 2 3 11 95" xfId="53262" xr:uid="{00000000-0005-0000-0000-0000554E0000}"/>
    <cellStyle name="Note 2 3 110" xfId="31305" xr:uid="{00000000-0005-0000-0000-0000564E0000}"/>
    <cellStyle name="Note 2 3 111" xfId="31021" xr:uid="{00000000-0005-0000-0000-0000574E0000}"/>
    <cellStyle name="Note 2 3 112" xfId="31377" xr:uid="{00000000-0005-0000-0000-0000584E0000}"/>
    <cellStyle name="Note 2 3 113" xfId="32003" xr:uid="{00000000-0005-0000-0000-0000594E0000}"/>
    <cellStyle name="Note 2 3 114" xfId="33109" xr:uid="{00000000-0005-0000-0000-00005A4E0000}"/>
    <cellStyle name="Note 2 3 115" xfId="33337" xr:uid="{00000000-0005-0000-0000-00005B4E0000}"/>
    <cellStyle name="Note 2 3 116" xfId="33269" xr:uid="{00000000-0005-0000-0000-00005C4E0000}"/>
    <cellStyle name="Note 2 3 117" xfId="33208" xr:uid="{00000000-0005-0000-0000-00005D4E0000}"/>
    <cellStyle name="Note 2 3 118" xfId="33944" xr:uid="{00000000-0005-0000-0000-00005E4E0000}"/>
    <cellStyle name="Note 2 3 119" xfId="34284" xr:uid="{00000000-0005-0000-0000-00005F4E0000}"/>
    <cellStyle name="Note 2 3 12" xfId="663" xr:uid="{00000000-0005-0000-0000-0000604E0000}"/>
    <cellStyle name="Note 2 3 12 10" xfId="21693" xr:uid="{00000000-0005-0000-0000-0000614E0000}"/>
    <cellStyle name="Note 2 3 12 11" xfId="22126" xr:uid="{00000000-0005-0000-0000-0000624E0000}"/>
    <cellStyle name="Note 2 3 12 12" xfId="22472" xr:uid="{00000000-0005-0000-0000-0000634E0000}"/>
    <cellStyle name="Note 2 3 12 13" xfId="22818" xr:uid="{00000000-0005-0000-0000-0000644E0000}"/>
    <cellStyle name="Note 2 3 12 14" xfId="23165" xr:uid="{00000000-0005-0000-0000-0000654E0000}"/>
    <cellStyle name="Note 2 3 12 15" xfId="22454" xr:uid="{00000000-0005-0000-0000-0000664E0000}"/>
    <cellStyle name="Note 2 3 12 16" xfId="23786" xr:uid="{00000000-0005-0000-0000-0000674E0000}"/>
    <cellStyle name="Note 2 3 12 17" xfId="24136" xr:uid="{00000000-0005-0000-0000-0000684E0000}"/>
    <cellStyle name="Note 2 3 12 18" xfId="24482" xr:uid="{00000000-0005-0000-0000-0000694E0000}"/>
    <cellStyle name="Note 2 3 12 19" xfId="22803" xr:uid="{00000000-0005-0000-0000-00006A4E0000}"/>
    <cellStyle name="Note 2 3 12 2" xfId="664" xr:uid="{00000000-0005-0000-0000-00006B4E0000}"/>
    <cellStyle name="Note 2 3 12 2 2" xfId="30009" xr:uid="{00000000-0005-0000-0000-00006C4E0000}"/>
    <cellStyle name="Note 2 3 12 2 3" xfId="19163" xr:uid="{00000000-0005-0000-0000-00006D4E0000}"/>
    <cellStyle name="Note 2 3 12 20" xfId="21930" xr:uid="{00000000-0005-0000-0000-00006E4E0000}"/>
    <cellStyle name="Note 2 3 12 21" xfId="25443" xr:uid="{00000000-0005-0000-0000-00006F4E0000}"/>
    <cellStyle name="Note 2 3 12 22" xfId="25789" xr:uid="{00000000-0005-0000-0000-0000704E0000}"/>
    <cellStyle name="Note 2 3 12 23" xfId="26135" xr:uid="{00000000-0005-0000-0000-0000714E0000}"/>
    <cellStyle name="Note 2 3 12 24" xfId="25261" xr:uid="{00000000-0005-0000-0000-0000724E0000}"/>
    <cellStyle name="Note 2 3 12 25" xfId="26473" xr:uid="{00000000-0005-0000-0000-0000734E0000}"/>
    <cellStyle name="Note 2 3 12 26" xfId="27188" xr:uid="{00000000-0005-0000-0000-0000744E0000}"/>
    <cellStyle name="Note 2 3 12 27" xfId="27531" xr:uid="{00000000-0005-0000-0000-0000754E0000}"/>
    <cellStyle name="Note 2 3 12 28" xfId="27872" xr:uid="{00000000-0005-0000-0000-0000764E0000}"/>
    <cellStyle name="Note 2 3 12 29" xfId="28213" xr:uid="{00000000-0005-0000-0000-0000774E0000}"/>
    <cellStyle name="Note 2 3 12 3" xfId="1979" xr:uid="{00000000-0005-0000-0000-0000784E0000}"/>
    <cellStyle name="Note 2 3 12 3 2" xfId="18787" xr:uid="{00000000-0005-0000-0000-0000794E0000}"/>
    <cellStyle name="Note 2 3 12 30" xfId="28554" xr:uid="{00000000-0005-0000-0000-00007A4E0000}"/>
    <cellStyle name="Note 2 3 12 31" xfId="28895" xr:uid="{00000000-0005-0000-0000-00007B4E0000}"/>
    <cellStyle name="Note 2 3 12 32" xfId="29648" xr:uid="{00000000-0005-0000-0000-00007C4E0000}"/>
    <cellStyle name="Note 2 3 12 33" xfId="31046" xr:uid="{00000000-0005-0000-0000-00007D4E0000}"/>
    <cellStyle name="Note 2 3 12 34" xfId="31393" xr:uid="{00000000-0005-0000-0000-00007E4E0000}"/>
    <cellStyle name="Note 2 3 12 35" xfId="31733" xr:uid="{00000000-0005-0000-0000-00007F4E0000}"/>
    <cellStyle name="Note 2 3 12 36" xfId="31258" xr:uid="{00000000-0005-0000-0000-0000804E0000}"/>
    <cellStyle name="Note 2 3 12 37" xfId="32296" xr:uid="{00000000-0005-0000-0000-0000814E0000}"/>
    <cellStyle name="Note 2 3 12 38" xfId="32637" xr:uid="{00000000-0005-0000-0000-0000824E0000}"/>
    <cellStyle name="Note 2 3 12 39" xfId="33358" xr:uid="{00000000-0005-0000-0000-0000834E0000}"/>
    <cellStyle name="Note 2 3 12 4" xfId="6231" xr:uid="{00000000-0005-0000-0000-0000844E0000}"/>
    <cellStyle name="Note 2 3 12 4 2" xfId="19951" xr:uid="{00000000-0005-0000-0000-0000854E0000}"/>
    <cellStyle name="Note 2 3 12 40" xfId="33547" xr:uid="{00000000-0005-0000-0000-0000864E0000}"/>
    <cellStyle name="Note 2 3 12 41" xfId="33893" xr:uid="{00000000-0005-0000-0000-0000874E0000}"/>
    <cellStyle name="Note 2 3 12 42" xfId="33451" xr:uid="{00000000-0005-0000-0000-0000884E0000}"/>
    <cellStyle name="Note 2 3 12 43" xfId="34340" xr:uid="{00000000-0005-0000-0000-0000894E0000}"/>
    <cellStyle name="Note 2 3 12 44" xfId="34686" xr:uid="{00000000-0005-0000-0000-00008A4E0000}"/>
    <cellStyle name="Note 2 3 12 45" xfId="35032" xr:uid="{00000000-0005-0000-0000-00008B4E0000}"/>
    <cellStyle name="Note 2 3 12 46" xfId="35379" xr:uid="{00000000-0005-0000-0000-00008C4E0000}"/>
    <cellStyle name="Note 2 3 12 47" xfId="35726" xr:uid="{00000000-0005-0000-0000-00008D4E0000}"/>
    <cellStyle name="Note 2 3 12 48" xfId="36072" xr:uid="{00000000-0005-0000-0000-00008E4E0000}"/>
    <cellStyle name="Note 2 3 12 49" xfId="36418" xr:uid="{00000000-0005-0000-0000-00008F4E0000}"/>
    <cellStyle name="Note 2 3 12 5" xfId="10480" xr:uid="{00000000-0005-0000-0000-0000904E0000}"/>
    <cellStyle name="Note 2 3 12 5 2" xfId="20297" xr:uid="{00000000-0005-0000-0000-0000914E0000}"/>
    <cellStyle name="Note 2 3 12 50" xfId="36764" xr:uid="{00000000-0005-0000-0000-0000924E0000}"/>
    <cellStyle name="Note 2 3 12 51" xfId="37110" xr:uid="{00000000-0005-0000-0000-0000934E0000}"/>
    <cellStyle name="Note 2 3 12 52" xfId="37456" xr:uid="{00000000-0005-0000-0000-0000944E0000}"/>
    <cellStyle name="Note 2 3 12 53" xfId="34002" xr:uid="{00000000-0005-0000-0000-0000954E0000}"/>
    <cellStyle name="Note 2 3 12 54" xfId="38078" xr:uid="{00000000-0005-0000-0000-0000964E0000}"/>
    <cellStyle name="Note 2 3 12 55" xfId="38424" xr:uid="{00000000-0005-0000-0000-0000974E0000}"/>
    <cellStyle name="Note 2 3 12 56" xfId="38770" xr:uid="{00000000-0005-0000-0000-0000984E0000}"/>
    <cellStyle name="Note 2 3 12 57" xfId="39116" xr:uid="{00000000-0005-0000-0000-0000994E0000}"/>
    <cellStyle name="Note 2 3 12 58" xfId="34677" xr:uid="{00000000-0005-0000-0000-00009A4E0000}"/>
    <cellStyle name="Note 2 3 12 59" xfId="39583" xr:uid="{00000000-0005-0000-0000-00009B4E0000}"/>
    <cellStyle name="Note 2 3 12 6" xfId="14730" xr:uid="{00000000-0005-0000-0000-00009C4E0000}"/>
    <cellStyle name="Note 2 3 12 6 2" xfId="20932" xr:uid="{00000000-0005-0000-0000-00009D4E0000}"/>
    <cellStyle name="Note 2 3 12 60" xfId="39944" xr:uid="{00000000-0005-0000-0000-00009E4E0000}"/>
    <cellStyle name="Note 2 3 12 61" xfId="40285" xr:uid="{00000000-0005-0000-0000-00009F4E0000}"/>
    <cellStyle name="Note 2 3 12 62" xfId="41365" xr:uid="{00000000-0005-0000-0000-0000A04E0000}"/>
    <cellStyle name="Note 2 3 12 63" xfId="41419" xr:uid="{00000000-0005-0000-0000-0000A14E0000}"/>
    <cellStyle name="Note 2 3 12 64" xfId="41433" xr:uid="{00000000-0005-0000-0000-0000A24E0000}"/>
    <cellStyle name="Note 2 3 12 65" xfId="41852" xr:uid="{00000000-0005-0000-0000-0000A34E0000}"/>
    <cellStyle name="Note 2 3 12 66" xfId="42198" xr:uid="{00000000-0005-0000-0000-0000A44E0000}"/>
    <cellStyle name="Note 2 3 12 67" xfId="40985" xr:uid="{00000000-0005-0000-0000-0000A54E0000}"/>
    <cellStyle name="Note 2 3 12 68" xfId="42779" xr:uid="{00000000-0005-0000-0000-0000A64E0000}"/>
    <cellStyle name="Note 2 3 12 69" xfId="43120" xr:uid="{00000000-0005-0000-0000-0000A74E0000}"/>
    <cellStyle name="Note 2 3 12 7" xfId="20990" xr:uid="{00000000-0005-0000-0000-0000A84E0000}"/>
    <cellStyle name="Note 2 3 12 70" xfId="43461" xr:uid="{00000000-0005-0000-0000-0000A94E0000}"/>
    <cellStyle name="Note 2 3 12 71" xfId="43992" xr:uid="{00000000-0005-0000-0000-0000AA4E0000}"/>
    <cellStyle name="Note 2 3 12 72" xfId="43856" xr:uid="{00000000-0005-0000-0000-0000AB4E0000}"/>
    <cellStyle name="Note 2 3 12 73" xfId="43852" xr:uid="{00000000-0005-0000-0000-0000AC4E0000}"/>
    <cellStyle name="Note 2 3 12 74" xfId="44660" xr:uid="{00000000-0005-0000-0000-0000AD4E0000}"/>
    <cellStyle name="Note 2 3 12 75" xfId="45002" xr:uid="{00000000-0005-0000-0000-0000AE4E0000}"/>
    <cellStyle name="Note 2 3 12 76" xfId="45195" xr:uid="{00000000-0005-0000-0000-0000AF4E0000}"/>
    <cellStyle name="Note 2 3 12 77" xfId="44441" xr:uid="{00000000-0005-0000-0000-0000B04E0000}"/>
    <cellStyle name="Note 2 3 12 78" xfId="45556" xr:uid="{00000000-0005-0000-0000-0000B14E0000}"/>
    <cellStyle name="Note 2 3 12 79" xfId="45551" xr:uid="{00000000-0005-0000-0000-0000B24E0000}"/>
    <cellStyle name="Note 2 3 12 8" xfId="19723" xr:uid="{00000000-0005-0000-0000-0000B34E0000}"/>
    <cellStyle name="Note 2 3 12 80" xfId="46039" xr:uid="{00000000-0005-0000-0000-0000B44E0000}"/>
    <cellStyle name="Note 2 3 12 81" xfId="46383" xr:uid="{00000000-0005-0000-0000-0000B54E0000}"/>
    <cellStyle name="Note 2 3 12 82" xfId="45411" xr:uid="{00000000-0005-0000-0000-0000B64E0000}"/>
    <cellStyle name="Note 2 3 12 83" xfId="46862" xr:uid="{00000000-0005-0000-0000-0000B74E0000}"/>
    <cellStyle name="Note 2 3 12 84" xfId="47207" xr:uid="{00000000-0005-0000-0000-0000B84E0000}"/>
    <cellStyle name="Note 2 3 12 85" xfId="47547" xr:uid="{00000000-0005-0000-0000-0000B94E0000}"/>
    <cellStyle name="Note 2 3 12 86" xfId="45463" xr:uid="{00000000-0005-0000-0000-0000BA4E0000}"/>
    <cellStyle name="Note 2 3 12 87" xfId="47968" xr:uid="{00000000-0005-0000-0000-0000BB4E0000}"/>
    <cellStyle name="Note 2 3 12 88" xfId="48410" xr:uid="{00000000-0005-0000-0000-0000BC4E0000}"/>
    <cellStyle name="Note 2 3 12 89" xfId="48821" xr:uid="{00000000-0005-0000-0000-0000BD4E0000}"/>
    <cellStyle name="Note 2 3 12 9" xfId="21679" xr:uid="{00000000-0005-0000-0000-0000BE4E0000}"/>
    <cellStyle name="Note 2 3 12 90" xfId="49167" xr:uid="{00000000-0005-0000-0000-0000BF4E0000}"/>
    <cellStyle name="Note 2 3 12 91" xfId="49182" xr:uid="{00000000-0005-0000-0000-0000C04E0000}"/>
    <cellStyle name="Note 2 3 12 92" xfId="49230" xr:uid="{00000000-0005-0000-0000-0000C14E0000}"/>
    <cellStyle name="Note 2 3 12 93" xfId="48739" xr:uid="{00000000-0005-0000-0000-0000C24E0000}"/>
    <cellStyle name="Note 2 3 12 94" xfId="53034" xr:uid="{00000000-0005-0000-0000-0000C34E0000}"/>
    <cellStyle name="Note 2 3 12 95" xfId="18962" xr:uid="{00000000-0005-0000-0000-0000C44E0000}"/>
    <cellStyle name="Note 2 3 12 96" xfId="53758" xr:uid="{00000000-0005-0000-0000-0000C54E0000}"/>
    <cellStyle name="Note 2 3 120" xfId="33976" xr:uid="{00000000-0005-0000-0000-0000C64E0000}"/>
    <cellStyle name="Note 2 3 121" xfId="33454" xr:uid="{00000000-0005-0000-0000-0000C74E0000}"/>
    <cellStyle name="Note 2 3 122" xfId="34224" xr:uid="{00000000-0005-0000-0000-0000C84E0000}"/>
    <cellStyle name="Note 2 3 123" xfId="34318" xr:uid="{00000000-0005-0000-0000-0000C94E0000}"/>
    <cellStyle name="Note 2 3 124" xfId="33370" xr:uid="{00000000-0005-0000-0000-0000CA4E0000}"/>
    <cellStyle name="Note 2 3 125" xfId="33203" xr:uid="{00000000-0005-0000-0000-0000CB4E0000}"/>
    <cellStyle name="Note 2 3 126" xfId="34168" xr:uid="{00000000-0005-0000-0000-0000CC4E0000}"/>
    <cellStyle name="Note 2 3 127" xfId="33070" xr:uid="{00000000-0005-0000-0000-0000CD4E0000}"/>
    <cellStyle name="Note 2 3 128" xfId="37447" xr:uid="{00000000-0005-0000-0000-0000CE4E0000}"/>
    <cellStyle name="Note 2 3 129" xfId="34263" xr:uid="{00000000-0005-0000-0000-0000CF4E0000}"/>
    <cellStyle name="Note 2 3 13" xfId="665" xr:uid="{00000000-0005-0000-0000-0000D04E0000}"/>
    <cellStyle name="Note 2 3 13 10" xfId="21950" xr:uid="{00000000-0005-0000-0000-0000D14E0000}"/>
    <cellStyle name="Note 2 3 13 11" xfId="22052" xr:uid="{00000000-0005-0000-0000-0000D24E0000}"/>
    <cellStyle name="Note 2 3 13 12" xfId="22398" xr:uid="{00000000-0005-0000-0000-0000D34E0000}"/>
    <cellStyle name="Note 2 3 13 13" xfId="22744" xr:uid="{00000000-0005-0000-0000-0000D44E0000}"/>
    <cellStyle name="Note 2 3 13 14" xfId="23090" xr:uid="{00000000-0005-0000-0000-0000D54E0000}"/>
    <cellStyle name="Note 2 3 13 15" xfId="23712" xr:uid="{00000000-0005-0000-0000-0000D64E0000}"/>
    <cellStyle name="Note 2 3 13 16" xfId="24058" xr:uid="{00000000-0005-0000-0000-0000D74E0000}"/>
    <cellStyle name="Note 2 3 13 17" xfId="24408" xr:uid="{00000000-0005-0000-0000-0000D84E0000}"/>
    <cellStyle name="Note 2 3 13 18" xfId="25029" xr:uid="{00000000-0005-0000-0000-0000D94E0000}"/>
    <cellStyle name="Note 2 3 13 19" xfId="23488" xr:uid="{00000000-0005-0000-0000-0000DA4E0000}"/>
    <cellStyle name="Note 2 3 13 2" xfId="666" xr:uid="{00000000-0005-0000-0000-0000DB4E0000}"/>
    <cellStyle name="Note 2 3 13 2 2" xfId="29986" xr:uid="{00000000-0005-0000-0000-0000DC4E0000}"/>
    <cellStyle name="Note 2 3 13 2 3" xfId="19435" xr:uid="{00000000-0005-0000-0000-0000DD4E0000}"/>
    <cellStyle name="Note 2 3 13 20" xfId="25715" xr:uid="{00000000-0005-0000-0000-0000DE4E0000}"/>
    <cellStyle name="Note 2 3 13 21" xfId="26061" xr:uid="{00000000-0005-0000-0000-0000DF4E0000}"/>
    <cellStyle name="Note 2 3 13 22" xfId="26407" xr:uid="{00000000-0005-0000-0000-0000E04E0000}"/>
    <cellStyle name="Note 2 3 13 23" xfId="26952" xr:uid="{00000000-0005-0000-0000-0000E14E0000}"/>
    <cellStyle name="Note 2 3 13 24" xfId="26526" xr:uid="{00000000-0005-0000-0000-0000E24E0000}"/>
    <cellStyle name="Note 2 3 13 25" xfId="27460" xr:uid="{00000000-0005-0000-0000-0000E34E0000}"/>
    <cellStyle name="Note 2 3 13 26" xfId="27803" xr:uid="{00000000-0005-0000-0000-0000E44E0000}"/>
    <cellStyle name="Note 2 3 13 27" xfId="28144" xr:uid="{00000000-0005-0000-0000-0000E54E0000}"/>
    <cellStyle name="Note 2 3 13 28" xfId="28485" xr:uid="{00000000-0005-0000-0000-0000E64E0000}"/>
    <cellStyle name="Note 2 3 13 29" xfId="28826" xr:uid="{00000000-0005-0000-0000-0000E74E0000}"/>
    <cellStyle name="Note 2 3 13 3" xfId="2300" xr:uid="{00000000-0005-0000-0000-0000E84E0000}"/>
    <cellStyle name="Note 2 3 13 3 2" xfId="19781" xr:uid="{00000000-0005-0000-0000-0000E94E0000}"/>
    <cellStyle name="Note 2 3 13 30" xfId="29167" xr:uid="{00000000-0005-0000-0000-0000EA4E0000}"/>
    <cellStyle name="Note 2 3 13 31" xfId="29659" xr:uid="{00000000-0005-0000-0000-0000EB4E0000}"/>
    <cellStyle name="Note 2 3 13 32" xfId="31189" xr:uid="{00000000-0005-0000-0000-0000EC4E0000}"/>
    <cellStyle name="Note 2 3 13 33" xfId="31665" xr:uid="{00000000-0005-0000-0000-0000ED4E0000}"/>
    <cellStyle name="Note 2 3 13 34" xfId="32227" xr:uid="{00000000-0005-0000-0000-0000EE4E0000}"/>
    <cellStyle name="Note 2 3 13 35" xfId="32568" xr:uid="{00000000-0005-0000-0000-0000EF4E0000}"/>
    <cellStyle name="Note 2 3 13 36" xfId="32909" xr:uid="{00000000-0005-0000-0000-0000F04E0000}"/>
    <cellStyle name="Note 2 3 13 37" xfId="33266" xr:uid="{00000000-0005-0000-0000-0000F14E0000}"/>
    <cellStyle name="Note 2 3 13 38" xfId="33819" xr:uid="{00000000-0005-0000-0000-0000F24E0000}"/>
    <cellStyle name="Note 2 3 13 39" xfId="34164" xr:uid="{00000000-0005-0000-0000-0000F34E0000}"/>
    <cellStyle name="Note 2 3 13 4" xfId="6552" xr:uid="{00000000-0005-0000-0000-0000F44E0000}"/>
    <cellStyle name="Note 2 3 13 4 2" xfId="19877" xr:uid="{00000000-0005-0000-0000-0000F54E0000}"/>
    <cellStyle name="Note 2 3 13 40" xfId="33917" xr:uid="{00000000-0005-0000-0000-0000F64E0000}"/>
    <cellStyle name="Note 2 3 13 41" xfId="34612" xr:uid="{00000000-0005-0000-0000-0000F74E0000}"/>
    <cellStyle name="Note 2 3 13 42" xfId="34958" xr:uid="{00000000-0005-0000-0000-0000F84E0000}"/>
    <cellStyle name="Note 2 3 13 43" xfId="35304" xr:uid="{00000000-0005-0000-0000-0000F94E0000}"/>
    <cellStyle name="Note 2 3 13 44" xfId="35651" xr:uid="{00000000-0005-0000-0000-0000FA4E0000}"/>
    <cellStyle name="Note 2 3 13 45" xfId="35998" xr:uid="{00000000-0005-0000-0000-0000FB4E0000}"/>
    <cellStyle name="Note 2 3 13 46" xfId="36344" xr:uid="{00000000-0005-0000-0000-0000FC4E0000}"/>
    <cellStyle name="Note 2 3 13 47" xfId="36690" xr:uid="{00000000-0005-0000-0000-0000FD4E0000}"/>
    <cellStyle name="Note 2 3 13 48" xfId="37036" xr:uid="{00000000-0005-0000-0000-0000FE4E0000}"/>
    <cellStyle name="Note 2 3 13 49" xfId="37382" xr:uid="{00000000-0005-0000-0000-0000FF4E0000}"/>
    <cellStyle name="Note 2 3 13 5" xfId="10801" xr:uid="{00000000-0005-0000-0000-0000004F0000}"/>
    <cellStyle name="Note 2 3 13 5 2" xfId="20223" xr:uid="{00000000-0005-0000-0000-0000014F0000}"/>
    <cellStyle name="Note 2 3 13 50" xfId="38003" xr:uid="{00000000-0005-0000-0000-0000024F0000}"/>
    <cellStyle name="Note 2 3 13 51" xfId="38350" xr:uid="{00000000-0005-0000-0000-0000034F0000}"/>
    <cellStyle name="Note 2 3 13 52" xfId="38696" xr:uid="{00000000-0005-0000-0000-0000044F0000}"/>
    <cellStyle name="Note 2 3 13 53" xfId="39042" xr:uid="{00000000-0005-0000-0000-0000054F0000}"/>
    <cellStyle name="Note 2 3 13 54" xfId="39388" xr:uid="{00000000-0005-0000-0000-0000064F0000}"/>
    <cellStyle name="Note 2 3 13 55" xfId="33530" xr:uid="{00000000-0005-0000-0000-0000074F0000}"/>
    <cellStyle name="Note 2 3 13 56" xfId="39471" xr:uid="{00000000-0005-0000-0000-0000084F0000}"/>
    <cellStyle name="Note 2 3 13 57" xfId="40216" xr:uid="{00000000-0005-0000-0000-0000094F0000}"/>
    <cellStyle name="Note 2 3 13 58" xfId="40557" xr:uid="{00000000-0005-0000-0000-00000A4F0000}"/>
    <cellStyle name="Note 2 3 13 59" xfId="41379" xr:uid="{00000000-0005-0000-0000-00000B4F0000}"/>
    <cellStyle name="Note 2 3 13 6" xfId="15050" xr:uid="{00000000-0005-0000-0000-00000C4F0000}"/>
    <cellStyle name="Note 2 3 13 6 2" xfId="20569" xr:uid="{00000000-0005-0000-0000-00000D4F0000}"/>
    <cellStyle name="Note 2 3 13 60" xfId="41679" xr:uid="{00000000-0005-0000-0000-00000E4F0000}"/>
    <cellStyle name="Note 2 3 13 61" xfId="41778" xr:uid="{00000000-0005-0000-0000-00000F4F0000}"/>
    <cellStyle name="Note 2 3 13 62" xfId="42124" xr:uid="{00000000-0005-0000-0000-0000104F0000}"/>
    <cellStyle name="Note 2 3 13 63" xfId="42470" xr:uid="{00000000-0005-0000-0000-0000114F0000}"/>
    <cellStyle name="Note 2 3 13 64" xfId="42649" xr:uid="{00000000-0005-0000-0000-0000124F0000}"/>
    <cellStyle name="Note 2 3 13 65" xfId="42710" xr:uid="{00000000-0005-0000-0000-0000134F0000}"/>
    <cellStyle name="Note 2 3 13 66" xfId="43051" xr:uid="{00000000-0005-0000-0000-0000144F0000}"/>
    <cellStyle name="Note 2 3 13 67" xfId="43392" xr:uid="{00000000-0005-0000-0000-0000154F0000}"/>
    <cellStyle name="Note 2 3 13 68" xfId="43733" xr:uid="{00000000-0005-0000-0000-0000164F0000}"/>
    <cellStyle name="Note 2 3 13 69" xfId="44497" xr:uid="{00000000-0005-0000-0000-0000174F0000}"/>
    <cellStyle name="Note 2 3 13 7" xfId="20946" xr:uid="{00000000-0005-0000-0000-0000184F0000}"/>
    <cellStyle name="Note 2 3 13 70" xfId="44589" xr:uid="{00000000-0005-0000-0000-0000194F0000}"/>
    <cellStyle name="Note 2 3 13 71" xfId="44932" xr:uid="{00000000-0005-0000-0000-00001A4F0000}"/>
    <cellStyle name="Note 2 3 13 72" xfId="45197" xr:uid="{00000000-0005-0000-0000-00001B4F0000}"/>
    <cellStyle name="Note 2 3 13 73" xfId="45222" xr:uid="{00000000-0005-0000-0000-00001C4F0000}"/>
    <cellStyle name="Note 2 3 13 74" xfId="45353" xr:uid="{00000000-0005-0000-0000-00001D4F0000}"/>
    <cellStyle name="Note 2 3 13 75" xfId="45448" xr:uid="{00000000-0005-0000-0000-00001E4F0000}"/>
    <cellStyle name="Note 2 3 13 76" xfId="45967" xr:uid="{00000000-0005-0000-0000-00001F4F0000}"/>
    <cellStyle name="Note 2 3 13 77" xfId="46311" xr:uid="{00000000-0005-0000-0000-0000204F0000}"/>
    <cellStyle name="Note 2 3 13 78" xfId="46612" xr:uid="{00000000-0005-0000-0000-0000214F0000}"/>
    <cellStyle name="Note 2 3 13 79" xfId="46789" xr:uid="{00000000-0005-0000-0000-0000224F0000}"/>
    <cellStyle name="Note 2 3 13 8" xfId="21262" xr:uid="{00000000-0005-0000-0000-0000234F0000}"/>
    <cellStyle name="Note 2 3 13 80" xfId="47134" xr:uid="{00000000-0005-0000-0000-0000244F0000}"/>
    <cellStyle name="Note 2 3 13 81" xfId="47479" xr:uid="{00000000-0005-0000-0000-0000254F0000}"/>
    <cellStyle name="Note 2 3 13 82" xfId="47729" xr:uid="{00000000-0005-0000-0000-0000264F0000}"/>
    <cellStyle name="Note 2 3 13 83" xfId="47903" xr:uid="{00000000-0005-0000-0000-0000274F0000}"/>
    <cellStyle name="Note 2 3 13 84" xfId="48236" xr:uid="{00000000-0005-0000-0000-0000284F0000}"/>
    <cellStyle name="Note 2 3 13 85" xfId="48293" xr:uid="{00000000-0005-0000-0000-0000294F0000}"/>
    <cellStyle name="Note 2 3 13 86" xfId="49093" xr:uid="{00000000-0005-0000-0000-00002A4F0000}"/>
    <cellStyle name="Note 2 3 13 87" xfId="49434" xr:uid="{00000000-0005-0000-0000-00002B4F0000}"/>
    <cellStyle name="Note 2 3 13 88" xfId="49535" xr:uid="{00000000-0005-0000-0000-00002C4F0000}"/>
    <cellStyle name="Note 2 3 13 89" xfId="49637" xr:uid="{00000000-0005-0000-0000-00002D4F0000}"/>
    <cellStyle name="Note 2 3 13 9" xfId="18780" xr:uid="{00000000-0005-0000-0000-00002E4F0000}"/>
    <cellStyle name="Note 2 3 13 90" xfId="48467" xr:uid="{00000000-0005-0000-0000-00002F4F0000}"/>
    <cellStyle name="Note 2 3 13 91" xfId="52991" xr:uid="{00000000-0005-0000-0000-0000304F0000}"/>
    <cellStyle name="Note 2 3 13 92" xfId="19080" xr:uid="{00000000-0005-0000-0000-0000314F0000}"/>
    <cellStyle name="Note 2 3 13 93" xfId="53201" xr:uid="{00000000-0005-0000-0000-0000324F0000}"/>
    <cellStyle name="Note 2 3 130" xfId="34053" xr:uid="{00000000-0005-0000-0000-0000334F0000}"/>
    <cellStyle name="Note 2 3 131" xfId="33883" xr:uid="{00000000-0005-0000-0000-0000344F0000}"/>
    <cellStyle name="Note 2 3 132" xfId="39540" xr:uid="{00000000-0005-0000-0000-0000354F0000}"/>
    <cellStyle name="Note 2 3 133" xfId="39825" xr:uid="{00000000-0005-0000-0000-0000364F0000}"/>
    <cellStyle name="Note 2 3 134" xfId="39801" xr:uid="{00000000-0005-0000-0000-0000374F0000}"/>
    <cellStyle name="Note 2 3 135" xfId="39911" xr:uid="{00000000-0005-0000-0000-0000384F0000}"/>
    <cellStyle name="Note 2 3 136" xfId="40663" xr:uid="{00000000-0005-0000-0000-0000394F0000}"/>
    <cellStyle name="Note 2 3 137" xfId="40796" xr:uid="{00000000-0005-0000-0000-00003A4F0000}"/>
    <cellStyle name="Note 2 3 138" xfId="40998" xr:uid="{00000000-0005-0000-0000-00003B4F0000}"/>
    <cellStyle name="Note 2 3 139" xfId="41438" xr:uid="{00000000-0005-0000-0000-00003C4F0000}"/>
    <cellStyle name="Note 2 3 14" xfId="667" xr:uid="{00000000-0005-0000-0000-00003D4F0000}"/>
    <cellStyle name="Note 2 3 14 10" xfId="21972" xr:uid="{00000000-0005-0000-0000-00003E4F0000}"/>
    <cellStyle name="Note 2 3 14 11" xfId="22074" xr:uid="{00000000-0005-0000-0000-00003F4F0000}"/>
    <cellStyle name="Note 2 3 14 12" xfId="22420" xr:uid="{00000000-0005-0000-0000-0000404F0000}"/>
    <cellStyle name="Note 2 3 14 13" xfId="22766" xr:uid="{00000000-0005-0000-0000-0000414F0000}"/>
    <cellStyle name="Note 2 3 14 14" xfId="23112" xr:uid="{00000000-0005-0000-0000-0000424F0000}"/>
    <cellStyle name="Note 2 3 14 15" xfId="23734" xr:uid="{00000000-0005-0000-0000-0000434F0000}"/>
    <cellStyle name="Note 2 3 14 16" xfId="24080" xr:uid="{00000000-0005-0000-0000-0000444F0000}"/>
    <cellStyle name="Note 2 3 14 17" xfId="24430" xr:uid="{00000000-0005-0000-0000-0000454F0000}"/>
    <cellStyle name="Note 2 3 14 18" xfId="25051" xr:uid="{00000000-0005-0000-0000-0000464F0000}"/>
    <cellStyle name="Note 2 3 14 19" xfId="21544" xr:uid="{00000000-0005-0000-0000-0000474F0000}"/>
    <cellStyle name="Note 2 3 14 2" xfId="668" xr:uid="{00000000-0005-0000-0000-0000484F0000}"/>
    <cellStyle name="Note 2 3 14 2 2" xfId="30135" xr:uid="{00000000-0005-0000-0000-0000494F0000}"/>
    <cellStyle name="Note 2 3 14 2 3" xfId="19457" xr:uid="{00000000-0005-0000-0000-00004A4F0000}"/>
    <cellStyle name="Note 2 3 14 20" xfId="25737" xr:uid="{00000000-0005-0000-0000-00004B4F0000}"/>
    <cellStyle name="Note 2 3 14 21" xfId="26083" xr:uid="{00000000-0005-0000-0000-00004C4F0000}"/>
    <cellStyle name="Note 2 3 14 22" xfId="26429" xr:uid="{00000000-0005-0000-0000-00004D4F0000}"/>
    <cellStyle name="Note 2 3 14 23" xfId="26772" xr:uid="{00000000-0005-0000-0000-00004E4F0000}"/>
    <cellStyle name="Note 2 3 14 24" xfId="26974" xr:uid="{00000000-0005-0000-0000-00004F4F0000}"/>
    <cellStyle name="Note 2 3 14 25" xfId="25401" xr:uid="{00000000-0005-0000-0000-0000504F0000}"/>
    <cellStyle name="Note 2 3 14 26" xfId="27482" xr:uid="{00000000-0005-0000-0000-0000514F0000}"/>
    <cellStyle name="Note 2 3 14 27" xfId="27825" xr:uid="{00000000-0005-0000-0000-0000524F0000}"/>
    <cellStyle name="Note 2 3 14 28" xfId="28166" xr:uid="{00000000-0005-0000-0000-0000534F0000}"/>
    <cellStyle name="Note 2 3 14 29" xfId="28507" xr:uid="{00000000-0005-0000-0000-0000544F0000}"/>
    <cellStyle name="Note 2 3 14 3" xfId="3054" xr:uid="{00000000-0005-0000-0000-0000554F0000}"/>
    <cellStyle name="Note 2 3 14 3 2" xfId="19803" xr:uid="{00000000-0005-0000-0000-0000564F0000}"/>
    <cellStyle name="Note 2 3 14 30" xfId="28848" xr:uid="{00000000-0005-0000-0000-0000574F0000}"/>
    <cellStyle name="Note 2 3 14 31" xfId="29189" xr:uid="{00000000-0005-0000-0000-0000584F0000}"/>
    <cellStyle name="Note 2 3 14 32" xfId="29467" xr:uid="{00000000-0005-0000-0000-0000594F0000}"/>
    <cellStyle name="Note 2 3 14 33" xfId="31172" xr:uid="{00000000-0005-0000-0000-00005A4F0000}"/>
    <cellStyle name="Note 2 3 14 34" xfId="31687" xr:uid="{00000000-0005-0000-0000-00005B4F0000}"/>
    <cellStyle name="Note 2 3 14 35" xfId="32249" xr:uid="{00000000-0005-0000-0000-00005C4F0000}"/>
    <cellStyle name="Note 2 3 14 36" xfId="32590" xr:uid="{00000000-0005-0000-0000-00005D4F0000}"/>
    <cellStyle name="Note 2 3 14 37" xfId="32931" xr:uid="{00000000-0005-0000-0000-00005E4F0000}"/>
    <cellStyle name="Note 2 3 14 38" xfId="33262" xr:uid="{00000000-0005-0000-0000-00005F4F0000}"/>
    <cellStyle name="Note 2 3 14 39" xfId="33841" xr:uid="{00000000-0005-0000-0000-0000604F0000}"/>
    <cellStyle name="Note 2 3 14 4" xfId="7306" xr:uid="{00000000-0005-0000-0000-0000614F0000}"/>
    <cellStyle name="Note 2 3 14 4 2" xfId="19899" xr:uid="{00000000-0005-0000-0000-0000624F0000}"/>
    <cellStyle name="Note 2 3 14 40" xfId="34186" xr:uid="{00000000-0005-0000-0000-0000634F0000}"/>
    <cellStyle name="Note 2 3 14 41" xfId="33321" xr:uid="{00000000-0005-0000-0000-0000644F0000}"/>
    <cellStyle name="Note 2 3 14 42" xfId="34634" xr:uid="{00000000-0005-0000-0000-0000654F0000}"/>
    <cellStyle name="Note 2 3 14 43" xfId="34980" xr:uid="{00000000-0005-0000-0000-0000664F0000}"/>
    <cellStyle name="Note 2 3 14 44" xfId="35326" xr:uid="{00000000-0005-0000-0000-0000674F0000}"/>
    <cellStyle name="Note 2 3 14 45" xfId="35673" xr:uid="{00000000-0005-0000-0000-0000684F0000}"/>
    <cellStyle name="Note 2 3 14 46" xfId="36020" xr:uid="{00000000-0005-0000-0000-0000694F0000}"/>
    <cellStyle name="Note 2 3 14 47" xfId="36366" xr:uid="{00000000-0005-0000-0000-00006A4F0000}"/>
    <cellStyle name="Note 2 3 14 48" xfId="36712" xr:uid="{00000000-0005-0000-0000-00006B4F0000}"/>
    <cellStyle name="Note 2 3 14 49" xfId="37058" xr:uid="{00000000-0005-0000-0000-00006C4F0000}"/>
    <cellStyle name="Note 2 3 14 5" xfId="11555" xr:uid="{00000000-0005-0000-0000-00006D4F0000}"/>
    <cellStyle name="Note 2 3 14 5 2" xfId="20245" xr:uid="{00000000-0005-0000-0000-00006E4F0000}"/>
    <cellStyle name="Note 2 3 14 50" xfId="37404" xr:uid="{00000000-0005-0000-0000-00006F4F0000}"/>
    <cellStyle name="Note 2 3 14 51" xfId="38025" xr:uid="{00000000-0005-0000-0000-0000704F0000}"/>
    <cellStyle name="Note 2 3 14 52" xfId="38372" xr:uid="{00000000-0005-0000-0000-0000714F0000}"/>
    <cellStyle name="Note 2 3 14 53" xfId="38718" xr:uid="{00000000-0005-0000-0000-0000724F0000}"/>
    <cellStyle name="Note 2 3 14 54" xfId="39064" xr:uid="{00000000-0005-0000-0000-0000734F0000}"/>
    <cellStyle name="Note 2 3 14 55" xfId="39410" xr:uid="{00000000-0005-0000-0000-0000744F0000}"/>
    <cellStyle name="Note 2 3 14 56" xfId="33293" xr:uid="{00000000-0005-0000-0000-0000754F0000}"/>
    <cellStyle name="Note 2 3 14 57" xfId="39635" xr:uid="{00000000-0005-0000-0000-0000764F0000}"/>
    <cellStyle name="Note 2 3 14 58" xfId="40238" xr:uid="{00000000-0005-0000-0000-0000774F0000}"/>
    <cellStyle name="Note 2 3 14 59" xfId="40579" xr:uid="{00000000-0005-0000-0000-0000784F0000}"/>
    <cellStyle name="Note 2 3 14 6" xfId="15804" xr:uid="{00000000-0005-0000-0000-0000794F0000}"/>
    <cellStyle name="Note 2 3 14 6 2" xfId="20591" xr:uid="{00000000-0005-0000-0000-00007A4F0000}"/>
    <cellStyle name="Note 2 3 14 60" xfId="41170" xr:uid="{00000000-0005-0000-0000-00007B4F0000}"/>
    <cellStyle name="Note 2 3 14 61" xfId="41699" xr:uid="{00000000-0005-0000-0000-00007C4F0000}"/>
    <cellStyle name="Note 2 3 14 62" xfId="41800" xr:uid="{00000000-0005-0000-0000-00007D4F0000}"/>
    <cellStyle name="Note 2 3 14 63" xfId="42146" xr:uid="{00000000-0005-0000-0000-00007E4F0000}"/>
    <cellStyle name="Note 2 3 14 64" xfId="42492" xr:uid="{00000000-0005-0000-0000-00007F4F0000}"/>
    <cellStyle name="Note 2 3 14 65" xfId="42671" xr:uid="{00000000-0005-0000-0000-0000804F0000}"/>
    <cellStyle name="Note 2 3 14 66" xfId="42732" xr:uid="{00000000-0005-0000-0000-0000814F0000}"/>
    <cellStyle name="Note 2 3 14 67" xfId="43073" xr:uid="{00000000-0005-0000-0000-0000824F0000}"/>
    <cellStyle name="Note 2 3 14 68" xfId="43414" xr:uid="{00000000-0005-0000-0000-0000834F0000}"/>
    <cellStyle name="Note 2 3 14 69" xfId="43755" xr:uid="{00000000-0005-0000-0000-0000844F0000}"/>
    <cellStyle name="Note 2 3 14 7" xfId="20731" xr:uid="{00000000-0005-0000-0000-0000854F0000}"/>
    <cellStyle name="Note 2 3 14 70" xfId="44511" xr:uid="{00000000-0005-0000-0000-0000864F0000}"/>
    <cellStyle name="Note 2 3 14 71" xfId="44611" xr:uid="{00000000-0005-0000-0000-0000874F0000}"/>
    <cellStyle name="Note 2 3 14 72" xfId="44954" xr:uid="{00000000-0005-0000-0000-0000884F0000}"/>
    <cellStyle name="Note 2 3 14 73" xfId="45215" xr:uid="{00000000-0005-0000-0000-0000894F0000}"/>
    <cellStyle name="Note 2 3 14 74" xfId="43886" xr:uid="{00000000-0005-0000-0000-00008A4F0000}"/>
    <cellStyle name="Note 2 3 14 75" xfId="45375" xr:uid="{00000000-0005-0000-0000-00008B4F0000}"/>
    <cellStyle name="Note 2 3 14 76" xfId="45458" xr:uid="{00000000-0005-0000-0000-00008C4F0000}"/>
    <cellStyle name="Note 2 3 14 77" xfId="45989" xr:uid="{00000000-0005-0000-0000-00008D4F0000}"/>
    <cellStyle name="Note 2 3 14 78" xfId="46333" xr:uid="{00000000-0005-0000-0000-00008E4F0000}"/>
    <cellStyle name="Note 2 3 14 79" xfId="46631" xr:uid="{00000000-0005-0000-0000-00008F4F0000}"/>
    <cellStyle name="Note 2 3 14 8" xfId="21284" xr:uid="{00000000-0005-0000-0000-0000904F0000}"/>
    <cellStyle name="Note 2 3 14 80" xfId="46811" xr:uid="{00000000-0005-0000-0000-0000914F0000}"/>
    <cellStyle name="Note 2 3 14 81" xfId="47156" xr:uid="{00000000-0005-0000-0000-0000924F0000}"/>
    <cellStyle name="Note 2 3 14 82" xfId="47501" xr:uid="{00000000-0005-0000-0000-0000934F0000}"/>
    <cellStyle name="Note 2 3 14 83" xfId="47746" xr:uid="{00000000-0005-0000-0000-0000944F0000}"/>
    <cellStyle name="Note 2 3 14 84" xfId="47925" xr:uid="{00000000-0005-0000-0000-0000954F0000}"/>
    <cellStyle name="Note 2 3 14 85" xfId="48241" xr:uid="{00000000-0005-0000-0000-0000964F0000}"/>
    <cellStyle name="Note 2 3 14 86" xfId="48303" xr:uid="{00000000-0005-0000-0000-0000974F0000}"/>
    <cellStyle name="Note 2 3 14 87" xfId="49115" xr:uid="{00000000-0005-0000-0000-0000984F0000}"/>
    <cellStyle name="Note 2 3 14 88" xfId="49456" xr:uid="{00000000-0005-0000-0000-0000994F0000}"/>
    <cellStyle name="Note 2 3 14 89" xfId="49557" xr:uid="{00000000-0005-0000-0000-00009A4F0000}"/>
    <cellStyle name="Note 2 3 14 9" xfId="18864" xr:uid="{00000000-0005-0000-0000-00009B4F0000}"/>
    <cellStyle name="Note 2 3 14 90" xfId="49659" xr:uid="{00000000-0005-0000-0000-00009C4F0000}"/>
    <cellStyle name="Note 2 3 14 91" xfId="49172" xr:uid="{00000000-0005-0000-0000-00009D4F0000}"/>
    <cellStyle name="Note 2 3 14 92" xfId="52996" xr:uid="{00000000-0005-0000-0000-00009E4F0000}"/>
    <cellStyle name="Note 2 3 14 93" xfId="19102" xr:uid="{00000000-0005-0000-0000-00009F4F0000}"/>
    <cellStyle name="Note 2 3 14 94" xfId="53210" xr:uid="{00000000-0005-0000-0000-0000A04F0000}"/>
    <cellStyle name="Note 2 3 140" xfId="41520" xr:uid="{00000000-0005-0000-0000-0000A14F0000}"/>
    <cellStyle name="Note 2 3 141" xfId="42633" xr:uid="{00000000-0005-0000-0000-0000A24F0000}"/>
    <cellStyle name="Note 2 3 142" xfId="42581" xr:uid="{00000000-0005-0000-0000-0000A34F0000}"/>
    <cellStyle name="Note 2 3 143" xfId="42618" xr:uid="{00000000-0005-0000-0000-0000A44F0000}"/>
    <cellStyle name="Note 2 3 144" xfId="42590" xr:uid="{00000000-0005-0000-0000-0000A54F0000}"/>
    <cellStyle name="Note 2 3 145" xfId="43876" xr:uid="{00000000-0005-0000-0000-0000A64F0000}"/>
    <cellStyle name="Note 2 3 146" xfId="43933" xr:uid="{00000000-0005-0000-0000-0000A74F0000}"/>
    <cellStyle name="Note 2 3 147" xfId="43974" xr:uid="{00000000-0005-0000-0000-0000A84F0000}"/>
    <cellStyle name="Note 2 3 148" xfId="44353" xr:uid="{00000000-0005-0000-0000-0000A94F0000}"/>
    <cellStyle name="Note 2 3 149" xfId="45110" xr:uid="{00000000-0005-0000-0000-0000AA4F0000}"/>
    <cellStyle name="Note 2 3 15" xfId="669" xr:uid="{00000000-0005-0000-0000-0000AB4F0000}"/>
    <cellStyle name="Note 2 3 15 10" xfId="21962" xr:uid="{00000000-0005-0000-0000-0000AC4F0000}"/>
    <cellStyle name="Note 2 3 15 11" xfId="22064" xr:uid="{00000000-0005-0000-0000-0000AD4F0000}"/>
    <cellStyle name="Note 2 3 15 12" xfId="22410" xr:uid="{00000000-0005-0000-0000-0000AE4F0000}"/>
    <cellStyle name="Note 2 3 15 13" xfId="22756" xr:uid="{00000000-0005-0000-0000-0000AF4F0000}"/>
    <cellStyle name="Note 2 3 15 14" xfId="23102" xr:uid="{00000000-0005-0000-0000-0000B04F0000}"/>
    <cellStyle name="Note 2 3 15 15" xfId="23724" xr:uid="{00000000-0005-0000-0000-0000B14F0000}"/>
    <cellStyle name="Note 2 3 15 16" xfId="24070" xr:uid="{00000000-0005-0000-0000-0000B24F0000}"/>
    <cellStyle name="Note 2 3 15 17" xfId="24420" xr:uid="{00000000-0005-0000-0000-0000B34F0000}"/>
    <cellStyle name="Note 2 3 15 18" xfId="25041" xr:uid="{00000000-0005-0000-0000-0000B44F0000}"/>
    <cellStyle name="Note 2 3 15 19" xfId="21409" xr:uid="{00000000-0005-0000-0000-0000B54F0000}"/>
    <cellStyle name="Note 2 3 15 2" xfId="670" xr:uid="{00000000-0005-0000-0000-0000B64F0000}"/>
    <cellStyle name="Note 2 3 15 2 2" xfId="30075" xr:uid="{00000000-0005-0000-0000-0000B74F0000}"/>
    <cellStyle name="Note 2 3 15 2 3" xfId="19447" xr:uid="{00000000-0005-0000-0000-0000B84F0000}"/>
    <cellStyle name="Note 2 3 15 20" xfId="25727" xr:uid="{00000000-0005-0000-0000-0000B94F0000}"/>
    <cellStyle name="Note 2 3 15 21" xfId="26073" xr:uid="{00000000-0005-0000-0000-0000BA4F0000}"/>
    <cellStyle name="Note 2 3 15 22" xfId="26419" xr:uid="{00000000-0005-0000-0000-0000BB4F0000}"/>
    <cellStyle name="Note 2 3 15 23" xfId="26762" xr:uid="{00000000-0005-0000-0000-0000BC4F0000}"/>
    <cellStyle name="Note 2 3 15 24" xfId="26964" xr:uid="{00000000-0005-0000-0000-0000BD4F0000}"/>
    <cellStyle name="Note 2 3 15 25" xfId="26491" xr:uid="{00000000-0005-0000-0000-0000BE4F0000}"/>
    <cellStyle name="Note 2 3 15 26" xfId="27472" xr:uid="{00000000-0005-0000-0000-0000BF4F0000}"/>
    <cellStyle name="Note 2 3 15 27" xfId="27815" xr:uid="{00000000-0005-0000-0000-0000C04F0000}"/>
    <cellStyle name="Note 2 3 15 28" xfId="28156" xr:uid="{00000000-0005-0000-0000-0000C14F0000}"/>
    <cellStyle name="Note 2 3 15 29" xfId="28497" xr:uid="{00000000-0005-0000-0000-0000C24F0000}"/>
    <cellStyle name="Note 2 3 15 3" xfId="4127" xr:uid="{00000000-0005-0000-0000-0000C34F0000}"/>
    <cellStyle name="Note 2 3 15 3 2" xfId="19793" xr:uid="{00000000-0005-0000-0000-0000C44F0000}"/>
    <cellStyle name="Note 2 3 15 30" xfId="28838" xr:uid="{00000000-0005-0000-0000-0000C54F0000}"/>
    <cellStyle name="Note 2 3 15 31" xfId="29179" xr:uid="{00000000-0005-0000-0000-0000C64F0000}"/>
    <cellStyle name="Note 2 3 15 32" xfId="29578" xr:uid="{00000000-0005-0000-0000-0000C74F0000}"/>
    <cellStyle name="Note 2 3 15 33" xfId="31228" xr:uid="{00000000-0005-0000-0000-0000C84F0000}"/>
    <cellStyle name="Note 2 3 15 34" xfId="31677" xr:uid="{00000000-0005-0000-0000-0000C94F0000}"/>
    <cellStyle name="Note 2 3 15 35" xfId="32239" xr:uid="{00000000-0005-0000-0000-0000CA4F0000}"/>
    <cellStyle name="Note 2 3 15 36" xfId="32580" xr:uid="{00000000-0005-0000-0000-0000CB4F0000}"/>
    <cellStyle name="Note 2 3 15 37" xfId="32921" xr:uid="{00000000-0005-0000-0000-0000CC4F0000}"/>
    <cellStyle name="Note 2 3 15 38" xfId="33487" xr:uid="{00000000-0005-0000-0000-0000CD4F0000}"/>
    <cellStyle name="Note 2 3 15 39" xfId="33831" xr:uid="{00000000-0005-0000-0000-0000CE4F0000}"/>
    <cellStyle name="Note 2 3 15 4" xfId="8379" xr:uid="{00000000-0005-0000-0000-0000CF4F0000}"/>
    <cellStyle name="Note 2 3 15 4 2" xfId="19889" xr:uid="{00000000-0005-0000-0000-0000D04F0000}"/>
    <cellStyle name="Note 2 3 15 40" xfId="34176" xr:uid="{00000000-0005-0000-0000-0000D14F0000}"/>
    <cellStyle name="Note 2 3 15 41" xfId="33913" xr:uid="{00000000-0005-0000-0000-0000D24F0000}"/>
    <cellStyle name="Note 2 3 15 42" xfId="34624" xr:uid="{00000000-0005-0000-0000-0000D34F0000}"/>
    <cellStyle name="Note 2 3 15 43" xfId="34970" xr:uid="{00000000-0005-0000-0000-0000D44F0000}"/>
    <cellStyle name="Note 2 3 15 44" xfId="35316" xr:uid="{00000000-0005-0000-0000-0000D54F0000}"/>
    <cellStyle name="Note 2 3 15 45" xfId="35663" xr:uid="{00000000-0005-0000-0000-0000D64F0000}"/>
    <cellStyle name="Note 2 3 15 46" xfId="36010" xr:uid="{00000000-0005-0000-0000-0000D74F0000}"/>
    <cellStyle name="Note 2 3 15 47" xfId="36356" xr:uid="{00000000-0005-0000-0000-0000D84F0000}"/>
    <cellStyle name="Note 2 3 15 48" xfId="36702" xr:uid="{00000000-0005-0000-0000-0000D94F0000}"/>
    <cellStyle name="Note 2 3 15 49" xfId="37048" xr:uid="{00000000-0005-0000-0000-0000DA4F0000}"/>
    <cellStyle name="Note 2 3 15 5" xfId="12628" xr:uid="{00000000-0005-0000-0000-0000DB4F0000}"/>
    <cellStyle name="Note 2 3 15 5 2" xfId="20235" xr:uid="{00000000-0005-0000-0000-0000DC4F0000}"/>
    <cellStyle name="Note 2 3 15 50" xfId="37394" xr:uid="{00000000-0005-0000-0000-0000DD4F0000}"/>
    <cellStyle name="Note 2 3 15 51" xfId="38015" xr:uid="{00000000-0005-0000-0000-0000DE4F0000}"/>
    <cellStyle name="Note 2 3 15 52" xfId="38362" xr:uid="{00000000-0005-0000-0000-0000DF4F0000}"/>
    <cellStyle name="Note 2 3 15 53" xfId="38708" xr:uid="{00000000-0005-0000-0000-0000E04F0000}"/>
    <cellStyle name="Note 2 3 15 54" xfId="39054" xr:uid="{00000000-0005-0000-0000-0000E14F0000}"/>
    <cellStyle name="Note 2 3 15 55" xfId="39400" xr:uid="{00000000-0005-0000-0000-0000E24F0000}"/>
    <cellStyle name="Note 2 3 15 56" xfId="33062" xr:uid="{00000000-0005-0000-0000-0000E34F0000}"/>
    <cellStyle name="Note 2 3 15 57" xfId="39742" xr:uid="{00000000-0005-0000-0000-0000E44F0000}"/>
    <cellStyle name="Note 2 3 15 58" xfId="40228" xr:uid="{00000000-0005-0000-0000-0000E54F0000}"/>
    <cellStyle name="Note 2 3 15 59" xfId="40569" xr:uid="{00000000-0005-0000-0000-0000E64F0000}"/>
    <cellStyle name="Note 2 3 15 6" xfId="16877" xr:uid="{00000000-0005-0000-0000-0000E74F0000}"/>
    <cellStyle name="Note 2 3 15 6 2" xfId="20581" xr:uid="{00000000-0005-0000-0000-0000E84F0000}"/>
    <cellStyle name="Note 2 3 15 60" xfId="41295" xr:uid="{00000000-0005-0000-0000-0000E94F0000}"/>
    <cellStyle name="Note 2 3 15 61" xfId="41690" xr:uid="{00000000-0005-0000-0000-0000EA4F0000}"/>
    <cellStyle name="Note 2 3 15 62" xfId="41790" xr:uid="{00000000-0005-0000-0000-0000EB4F0000}"/>
    <cellStyle name="Note 2 3 15 63" xfId="42136" xr:uid="{00000000-0005-0000-0000-0000EC4F0000}"/>
    <cellStyle name="Note 2 3 15 64" xfId="42482" xr:uid="{00000000-0005-0000-0000-0000ED4F0000}"/>
    <cellStyle name="Note 2 3 15 65" xfId="42661" xr:uid="{00000000-0005-0000-0000-0000EE4F0000}"/>
    <cellStyle name="Note 2 3 15 66" xfId="42722" xr:uid="{00000000-0005-0000-0000-0000EF4F0000}"/>
    <cellStyle name="Note 2 3 15 67" xfId="43063" xr:uid="{00000000-0005-0000-0000-0000F04F0000}"/>
    <cellStyle name="Note 2 3 15 68" xfId="43404" xr:uid="{00000000-0005-0000-0000-0000F14F0000}"/>
    <cellStyle name="Note 2 3 15 69" xfId="43745" xr:uid="{00000000-0005-0000-0000-0000F24F0000}"/>
    <cellStyle name="Note 2 3 15 7" xfId="20857" xr:uid="{00000000-0005-0000-0000-0000F34F0000}"/>
    <cellStyle name="Note 2 3 15 70" xfId="44504" xr:uid="{00000000-0005-0000-0000-0000F44F0000}"/>
    <cellStyle name="Note 2 3 15 71" xfId="44601" xr:uid="{00000000-0005-0000-0000-0000F54F0000}"/>
    <cellStyle name="Note 2 3 15 72" xfId="44944" xr:uid="{00000000-0005-0000-0000-0000F64F0000}"/>
    <cellStyle name="Note 2 3 15 73" xfId="45206" xr:uid="{00000000-0005-0000-0000-0000F74F0000}"/>
    <cellStyle name="Note 2 3 15 74" xfId="45157" xr:uid="{00000000-0005-0000-0000-0000F84F0000}"/>
    <cellStyle name="Note 2 3 15 75" xfId="45365" xr:uid="{00000000-0005-0000-0000-0000F94F0000}"/>
    <cellStyle name="Note 2 3 15 76" xfId="45451" xr:uid="{00000000-0005-0000-0000-0000FA4F0000}"/>
    <cellStyle name="Note 2 3 15 77" xfId="45979" xr:uid="{00000000-0005-0000-0000-0000FB4F0000}"/>
    <cellStyle name="Note 2 3 15 78" xfId="46323" xr:uid="{00000000-0005-0000-0000-0000FC4F0000}"/>
    <cellStyle name="Note 2 3 15 79" xfId="46622" xr:uid="{00000000-0005-0000-0000-0000FD4F0000}"/>
    <cellStyle name="Note 2 3 15 8" xfId="21274" xr:uid="{00000000-0005-0000-0000-0000FE4F0000}"/>
    <cellStyle name="Note 2 3 15 80" xfId="46801" xr:uid="{00000000-0005-0000-0000-0000FF4F0000}"/>
    <cellStyle name="Note 2 3 15 81" xfId="47146" xr:uid="{00000000-0005-0000-0000-000000500000}"/>
    <cellStyle name="Note 2 3 15 82" xfId="47491" xr:uid="{00000000-0005-0000-0000-000001500000}"/>
    <cellStyle name="Note 2 3 15 83" xfId="47738" xr:uid="{00000000-0005-0000-0000-000002500000}"/>
    <cellStyle name="Note 2 3 15 84" xfId="47915" xr:uid="{00000000-0005-0000-0000-000003500000}"/>
    <cellStyle name="Note 2 3 15 85" xfId="48238" xr:uid="{00000000-0005-0000-0000-000004500000}"/>
    <cellStyle name="Note 2 3 15 86" xfId="48296" xr:uid="{00000000-0005-0000-0000-000005500000}"/>
    <cellStyle name="Note 2 3 15 87" xfId="49105" xr:uid="{00000000-0005-0000-0000-000006500000}"/>
    <cellStyle name="Note 2 3 15 88" xfId="49446" xr:uid="{00000000-0005-0000-0000-000007500000}"/>
    <cellStyle name="Note 2 3 15 89" xfId="49547" xr:uid="{00000000-0005-0000-0000-000008500000}"/>
    <cellStyle name="Note 2 3 15 9" xfId="19636" xr:uid="{00000000-0005-0000-0000-000009500000}"/>
    <cellStyle name="Note 2 3 15 90" xfId="49649" xr:uid="{00000000-0005-0000-0000-00000A500000}"/>
    <cellStyle name="Note 2 3 15 91" xfId="49543" xr:uid="{00000000-0005-0000-0000-00000B500000}"/>
    <cellStyle name="Note 2 3 15 92" xfId="52993" xr:uid="{00000000-0005-0000-0000-00000C500000}"/>
    <cellStyle name="Note 2 3 15 93" xfId="19092" xr:uid="{00000000-0005-0000-0000-00000D500000}"/>
    <cellStyle name="Note 2 3 15 94" xfId="54345" xr:uid="{00000000-0005-0000-0000-00000E500000}"/>
    <cellStyle name="Note 2 3 150" xfId="44489" xr:uid="{00000000-0005-0000-0000-00000F500000}"/>
    <cellStyle name="Note 2 3 151" xfId="45691" xr:uid="{00000000-0005-0000-0000-000010500000}"/>
    <cellStyle name="Note 2 3 152" xfId="45777" xr:uid="{00000000-0005-0000-0000-000011500000}"/>
    <cellStyle name="Note 2 3 153" xfId="45780" xr:uid="{00000000-0005-0000-0000-000012500000}"/>
    <cellStyle name="Note 2 3 154" xfId="45594" xr:uid="{00000000-0005-0000-0000-000013500000}"/>
    <cellStyle name="Note 2 3 155" xfId="46395" xr:uid="{00000000-0005-0000-0000-000014500000}"/>
    <cellStyle name="Note 2 3 156" xfId="45797" xr:uid="{00000000-0005-0000-0000-000015500000}"/>
    <cellStyle name="Note 2 3 157" xfId="46512" xr:uid="{00000000-0005-0000-0000-000016500000}"/>
    <cellStyle name="Note 2 3 158" xfId="46580" xr:uid="{00000000-0005-0000-0000-000017500000}"/>
    <cellStyle name="Note 2 3 159" xfId="47558" xr:uid="{00000000-0005-0000-0000-000018500000}"/>
    <cellStyle name="Note 2 3 16" xfId="671" xr:uid="{00000000-0005-0000-0000-000019500000}"/>
    <cellStyle name="Note 2 3 16 10" xfId="21967" xr:uid="{00000000-0005-0000-0000-00001A500000}"/>
    <cellStyle name="Note 2 3 16 11" xfId="22069" xr:uid="{00000000-0005-0000-0000-00001B500000}"/>
    <cellStyle name="Note 2 3 16 12" xfId="22415" xr:uid="{00000000-0005-0000-0000-00001C500000}"/>
    <cellStyle name="Note 2 3 16 13" xfId="22761" xr:uid="{00000000-0005-0000-0000-00001D500000}"/>
    <cellStyle name="Note 2 3 16 14" xfId="23107" xr:uid="{00000000-0005-0000-0000-00001E500000}"/>
    <cellStyle name="Note 2 3 16 15" xfId="23729" xr:uid="{00000000-0005-0000-0000-00001F500000}"/>
    <cellStyle name="Note 2 3 16 16" xfId="24075" xr:uid="{00000000-0005-0000-0000-000020500000}"/>
    <cellStyle name="Note 2 3 16 17" xfId="24425" xr:uid="{00000000-0005-0000-0000-000021500000}"/>
    <cellStyle name="Note 2 3 16 18" xfId="25046" xr:uid="{00000000-0005-0000-0000-000022500000}"/>
    <cellStyle name="Note 2 3 16 19" xfId="24783" xr:uid="{00000000-0005-0000-0000-000023500000}"/>
    <cellStyle name="Note 2 3 16 2" xfId="672" xr:uid="{00000000-0005-0000-0000-000024500000}"/>
    <cellStyle name="Note 2 3 16 2 2" xfId="30147" xr:uid="{00000000-0005-0000-0000-000025500000}"/>
    <cellStyle name="Note 2 3 16 2 3" xfId="19452" xr:uid="{00000000-0005-0000-0000-000026500000}"/>
    <cellStyle name="Note 2 3 16 20" xfId="25732" xr:uid="{00000000-0005-0000-0000-000027500000}"/>
    <cellStyle name="Note 2 3 16 21" xfId="26078" xr:uid="{00000000-0005-0000-0000-000028500000}"/>
    <cellStyle name="Note 2 3 16 22" xfId="26424" xr:uid="{00000000-0005-0000-0000-000029500000}"/>
    <cellStyle name="Note 2 3 16 23" xfId="26767" xr:uid="{00000000-0005-0000-0000-00002A500000}"/>
    <cellStyle name="Note 2 3 16 24" xfId="26969" xr:uid="{00000000-0005-0000-0000-00002B500000}"/>
    <cellStyle name="Note 2 3 16 25" xfId="21904" xr:uid="{00000000-0005-0000-0000-00002C500000}"/>
    <cellStyle name="Note 2 3 16 26" xfId="27477" xr:uid="{00000000-0005-0000-0000-00002D500000}"/>
    <cellStyle name="Note 2 3 16 27" xfId="27820" xr:uid="{00000000-0005-0000-0000-00002E500000}"/>
    <cellStyle name="Note 2 3 16 28" xfId="28161" xr:uid="{00000000-0005-0000-0000-00002F500000}"/>
    <cellStyle name="Note 2 3 16 29" xfId="28502" xr:uid="{00000000-0005-0000-0000-000030500000}"/>
    <cellStyle name="Note 2 3 16 3" xfId="4135" xr:uid="{00000000-0005-0000-0000-000031500000}"/>
    <cellStyle name="Note 2 3 16 3 2" xfId="19798" xr:uid="{00000000-0005-0000-0000-000032500000}"/>
    <cellStyle name="Note 2 3 16 30" xfId="28843" xr:uid="{00000000-0005-0000-0000-000033500000}"/>
    <cellStyle name="Note 2 3 16 31" xfId="29184" xr:uid="{00000000-0005-0000-0000-000034500000}"/>
    <cellStyle name="Note 2 3 16 32" xfId="29538" xr:uid="{00000000-0005-0000-0000-000035500000}"/>
    <cellStyle name="Note 2 3 16 33" xfId="31317" xr:uid="{00000000-0005-0000-0000-000036500000}"/>
    <cellStyle name="Note 2 3 16 34" xfId="31682" xr:uid="{00000000-0005-0000-0000-000037500000}"/>
    <cellStyle name="Note 2 3 16 35" xfId="32244" xr:uid="{00000000-0005-0000-0000-000038500000}"/>
    <cellStyle name="Note 2 3 16 36" xfId="32585" xr:uid="{00000000-0005-0000-0000-000039500000}"/>
    <cellStyle name="Note 2 3 16 37" xfId="32926" xr:uid="{00000000-0005-0000-0000-00003A500000}"/>
    <cellStyle name="Note 2 3 16 38" xfId="32994" xr:uid="{00000000-0005-0000-0000-00003B500000}"/>
    <cellStyle name="Note 2 3 16 39" xfId="33836" xr:uid="{00000000-0005-0000-0000-00003C500000}"/>
    <cellStyle name="Note 2 3 16 4" xfId="8387" xr:uid="{00000000-0005-0000-0000-00003D500000}"/>
    <cellStyle name="Note 2 3 16 4 2" xfId="19894" xr:uid="{00000000-0005-0000-0000-00003E500000}"/>
    <cellStyle name="Note 2 3 16 40" xfId="34181" xr:uid="{00000000-0005-0000-0000-00003F500000}"/>
    <cellStyle name="Note 2 3 16 41" xfId="33998" xr:uid="{00000000-0005-0000-0000-000040500000}"/>
    <cellStyle name="Note 2 3 16 42" xfId="34629" xr:uid="{00000000-0005-0000-0000-000041500000}"/>
    <cellStyle name="Note 2 3 16 43" xfId="34975" xr:uid="{00000000-0005-0000-0000-000042500000}"/>
    <cellStyle name="Note 2 3 16 44" xfId="35321" xr:uid="{00000000-0005-0000-0000-000043500000}"/>
    <cellStyle name="Note 2 3 16 45" xfId="35668" xr:uid="{00000000-0005-0000-0000-000044500000}"/>
    <cellStyle name="Note 2 3 16 46" xfId="36015" xr:uid="{00000000-0005-0000-0000-000045500000}"/>
    <cellStyle name="Note 2 3 16 47" xfId="36361" xr:uid="{00000000-0005-0000-0000-000046500000}"/>
    <cellStyle name="Note 2 3 16 48" xfId="36707" xr:uid="{00000000-0005-0000-0000-000047500000}"/>
    <cellStyle name="Note 2 3 16 49" xfId="37053" xr:uid="{00000000-0005-0000-0000-000048500000}"/>
    <cellStyle name="Note 2 3 16 5" xfId="12636" xr:uid="{00000000-0005-0000-0000-000049500000}"/>
    <cellStyle name="Note 2 3 16 5 2" xfId="20240" xr:uid="{00000000-0005-0000-0000-00004A500000}"/>
    <cellStyle name="Note 2 3 16 50" xfId="37399" xr:uid="{00000000-0005-0000-0000-00004B500000}"/>
    <cellStyle name="Note 2 3 16 51" xfId="38020" xr:uid="{00000000-0005-0000-0000-00004C500000}"/>
    <cellStyle name="Note 2 3 16 52" xfId="38367" xr:uid="{00000000-0005-0000-0000-00004D500000}"/>
    <cellStyle name="Note 2 3 16 53" xfId="38713" xr:uid="{00000000-0005-0000-0000-00004E500000}"/>
    <cellStyle name="Note 2 3 16 54" xfId="39059" xr:uid="{00000000-0005-0000-0000-00004F500000}"/>
    <cellStyle name="Note 2 3 16 55" xfId="39405" xr:uid="{00000000-0005-0000-0000-000050500000}"/>
    <cellStyle name="Note 2 3 16 56" xfId="35016" xr:uid="{00000000-0005-0000-0000-000051500000}"/>
    <cellStyle name="Note 2 3 16 57" xfId="39621" xr:uid="{00000000-0005-0000-0000-000052500000}"/>
    <cellStyle name="Note 2 3 16 58" xfId="40233" xr:uid="{00000000-0005-0000-0000-000053500000}"/>
    <cellStyle name="Note 2 3 16 59" xfId="40574" xr:uid="{00000000-0005-0000-0000-000054500000}"/>
    <cellStyle name="Note 2 3 16 6" xfId="16885" xr:uid="{00000000-0005-0000-0000-000055500000}"/>
    <cellStyle name="Note 2 3 16 6 2" xfId="20586" xr:uid="{00000000-0005-0000-0000-000056500000}"/>
    <cellStyle name="Note 2 3 16 60" xfId="41250" xr:uid="{00000000-0005-0000-0000-000057500000}"/>
    <cellStyle name="Note 2 3 16 61" xfId="41695" xr:uid="{00000000-0005-0000-0000-000058500000}"/>
    <cellStyle name="Note 2 3 16 62" xfId="41795" xr:uid="{00000000-0005-0000-0000-000059500000}"/>
    <cellStyle name="Note 2 3 16 63" xfId="42141" xr:uid="{00000000-0005-0000-0000-00005A500000}"/>
    <cellStyle name="Note 2 3 16 64" xfId="42487" xr:uid="{00000000-0005-0000-0000-00005B500000}"/>
    <cellStyle name="Note 2 3 16 65" xfId="42666" xr:uid="{00000000-0005-0000-0000-00005C500000}"/>
    <cellStyle name="Note 2 3 16 66" xfId="42727" xr:uid="{00000000-0005-0000-0000-00005D500000}"/>
    <cellStyle name="Note 2 3 16 67" xfId="43068" xr:uid="{00000000-0005-0000-0000-00005E500000}"/>
    <cellStyle name="Note 2 3 16 68" xfId="43409" xr:uid="{00000000-0005-0000-0000-00005F500000}"/>
    <cellStyle name="Note 2 3 16 69" xfId="43750" xr:uid="{00000000-0005-0000-0000-000060500000}"/>
    <cellStyle name="Note 2 3 16 7" xfId="20812" xr:uid="{00000000-0005-0000-0000-000061500000}"/>
    <cellStyle name="Note 2 3 16 70" xfId="44509" xr:uid="{00000000-0005-0000-0000-000062500000}"/>
    <cellStyle name="Note 2 3 16 71" xfId="44606" xr:uid="{00000000-0005-0000-0000-000063500000}"/>
    <cellStyle name="Note 2 3 16 72" xfId="44949" xr:uid="{00000000-0005-0000-0000-000064500000}"/>
    <cellStyle name="Note 2 3 16 73" xfId="45211" xr:uid="{00000000-0005-0000-0000-000065500000}"/>
    <cellStyle name="Note 2 3 16 74" xfId="45122" xr:uid="{00000000-0005-0000-0000-000066500000}"/>
    <cellStyle name="Note 2 3 16 75" xfId="45370" xr:uid="{00000000-0005-0000-0000-000067500000}"/>
    <cellStyle name="Note 2 3 16 76" xfId="45605" xr:uid="{00000000-0005-0000-0000-000068500000}"/>
    <cellStyle name="Note 2 3 16 77" xfId="45984" xr:uid="{00000000-0005-0000-0000-000069500000}"/>
    <cellStyle name="Note 2 3 16 78" xfId="46328" xr:uid="{00000000-0005-0000-0000-00006A500000}"/>
    <cellStyle name="Note 2 3 16 79" xfId="46627" xr:uid="{00000000-0005-0000-0000-00006B500000}"/>
    <cellStyle name="Note 2 3 16 8" xfId="21279" xr:uid="{00000000-0005-0000-0000-00006C500000}"/>
    <cellStyle name="Note 2 3 16 80" xfId="46806" xr:uid="{00000000-0005-0000-0000-00006D500000}"/>
    <cellStyle name="Note 2 3 16 81" xfId="47151" xr:uid="{00000000-0005-0000-0000-00006E500000}"/>
    <cellStyle name="Note 2 3 16 82" xfId="47496" xr:uid="{00000000-0005-0000-0000-00006F500000}"/>
    <cellStyle name="Note 2 3 16 83" xfId="47743" xr:uid="{00000000-0005-0000-0000-000070500000}"/>
    <cellStyle name="Note 2 3 16 84" xfId="47920" xr:uid="{00000000-0005-0000-0000-000071500000}"/>
    <cellStyle name="Note 2 3 16 85" xfId="48240" xr:uid="{00000000-0005-0000-0000-000072500000}"/>
    <cellStyle name="Note 2 3 16 86" xfId="48464" xr:uid="{00000000-0005-0000-0000-000073500000}"/>
    <cellStyle name="Note 2 3 16 87" xfId="49110" xr:uid="{00000000-0005-0000-0000-000074500000}"/>
    <cellStyle name="Note 2 3 16 88" xfId="49451" xr:uid="{00000000-0005-0000-0000-000075500000}"/>
    <cellStyle name="Note 2 3 16 89" xfId="49552" xr:uid="{00000000-0005-0000-0000-000076500000}"/>
    <cellStyle name="Note 2 3 16 9" xfId="19654" xr:uid="{00000000-0005-0000-0000-000077500000}"/>
    <cellStyle name="Note 2 3 16 90" xfId="49654" xr:uid="{00000000-0005-0000-0000-000078500000}"/>
    <cellStyle name="Note 2 3 16 91" xfId="48593" xr:uid="{00000000-0005-0000-0000-000079500000}"/>
    <cellStyle name="Note 2 3 16 92" xfId="53055" xr:uid="{00000000-0005-0000-0000-00007A500000}"/>
    <cellStyle name="Note 2 3 16 93" xfId="19097" xr:uid="{00000000-0005-0000-0000-00007B500000}"/>
    <cellStyle name="Note 2 3 16 94" xfId="53231" xr:uid="{00000000-0005-0000-0000-00007C500000}"/>
    <cellStyle name="Note 2 3 160" xfId="46578" xr:uid="{00000000-0005-0000-0000-00007D500000}"/>
    <cellStyle name="Note 2 3 161" xfId="48555" xr:uid="{00000000-0005-0000-0000-00007E500000}"/>
    <cellStyle name="Note 2 3 162" xfId="48498" xr:uid="{00000000-0005-0000-0000-00007F500000}"/>
    <cellStyle name="Note 2 3 163" xfId="48765" xr:uid="{00000000-0005-0000-0000-000080500000}"/>
    <cellStyle name="Note 2 3 164" xfId="48556" xr:uid="{00000000-0005-0000-0000-000081500000}"/>
    <cellStyle name="Note 2 3 165" xfId="49337" xr:uid="{00000000-0005-0000-0000-000082500000}"/>
    <cellStyle name="Note 2 3 166" xfId="49738" xr:uid="{00000000-0005-0000-0000-000083500000}"/>
    <cellStyle name="Note 2 3 167" xfId="50300" xr:uid="{00000000-0005-0000-0000-000084500000}"/>
    <cellStyle name="Note 2 3 168" xfId="51044" xr:uid="{00000000-0005-0000-0000-000085500000}"/>
    <cellStyle name="Note 2 3 169" xfId="51055" xr:uid="{00000000-0005-0000-0000-000086500000}"/>
    <cellStyle name="Note 2 3 17" xfId="673" xr:uid="{00000000-0005-0000-0000-000087500000}"/>
    <cellStyle name="Note 2 3 17 10" xfId="21964" xr:uid="{00000000-0005-0000-0000-000088500000}"/>
    <cellStyle name="Note 2 3 17 11" xfId="22066" xr:uid="{00000000-0005-0000-0000-000089500000}"/>
    <cellStyle name="Note 2 3 17 12" xfId="22412" xr:uid="{00000000-0005-0000-0000-00008A500000}"/>
    <cellStyle name="Note 2 3 17 13" xfId="22758" xr:uid="{00000000-0005-0000-0000-00008B500000}"/>
    <cellStyle name="Note 2 3 17 14" xfId="23104" xr:uid="{00000000-0005-0000-0000-00008C500000}"/>
    <cellStyle name="Note 2 3 17 15" xfId="23726" xr:uid="{00000000-0005-0000-0000-00008D500000}"/>
    <cellStyle name="Note 2 3 17 16" xfId="24072" xr:uid="{00000000-0005-0000-0000-00008E500000}"/>
    <cellStyle name="Note 2 3 17 17" xfId="24422" xr:uid="{00000000-0005-0000-0000-00008F500000}"/>
    <cellStyle name="Note 2 3 17 18" xfId="25043" xr:uid="{00000000-0005-0000-0000-000090500000}"/>
    <cellStyle name="Note 2 3 17 19" xfId="23436" xr:uid="{00000000-0005-0000-0000-000091500000}"/>
    <cellStyle name="Note 2 3 17 2" xfId="674" xr:uid="{00000000-0005-0000-0000-000092500000}"/>
    <cellStyle name="Note 2 3 17 2 2" xfId="30067" xr:uid="{00000000-0005-0000-0000-000093500000}"/>
    <cellStyle name="Note 2 3 17 2 3" xfId="19449" xr:uid="{00000000-0005-0000-0000-000094500000}"/>
    <cellStyle name="Note 2 3 17 20" xfId="25729" xr:uid="{00000000-0005-0000-0000-000095500000}"/>
    <cellStyle name="Note 2 3 17 21" xfId="26075" xr:uid="{00000000-0005-0000-0000-000096500000}"/>
    <cellStyle name="Note 2 3 17 22" xfId="26421" xr:uid="{00000000-0005-0000-0000-000097500000}"/>
    <cellStyle name="Note 2 3 17 23" xfId="26764" xr:uid="{00000000-0005-0000-0000-000098500000}"/>
    <cellStyle name="Note 2 3 17 24" xfId="26966" xr:uid="{00000000-0005-0000-0000-000099500000}"/>
    <cellStyle name="Note 2 3 17 25" xfId="25342" xr:uid="{00000000-0005-0000-0000-00009A500000}"/>
    <cellStyle name="Note 2 3 17 26" xfId="27474" xr:uid="{00000000-0005-0000-0000-00009B500000}"/>
    <cellStyle name="Note 2 3 17 27" xfId="27817" xr:uid="{00000000-0005-0000-0000-00009C500000}"/>
    <cellStyle name="Note 2 3 17 28" xfId="28158" xr:uid="{00000000-0005-0000-0000-00009D500000}"/>
    <cellStyle name="Note 2 3 17 29" xfId="28499" xr:uid="{00000000-0005-0000-0000-00009E500000}"/>
    <cellStyle name="Note 2 3 17 3" xfId="4447" xr:uid="{00000000-0005-0000-0000-00009F500000}"/>
    <cellStyle name="Note 2 3 17 3 2" xfId="19795" xr:uid="{00000000-0005-0000-0000-0000A0500000}"/>
    <cellStyle name="Note 2 3 17 30" xfId="28840" xr:uid="{00000000-0005-0000-0000-0000A1500000}"/>
    <cellStyle name="Note 2 3 17 31" xfId="29181" xr:uid="{00000000-0005-0000-0000-0000A2500000}"/>
    <cellStyle name="Note 2 3 17 32" xfId="29664" xr:uid="{00000000-0005-0000-0000-0000A3500000}"/>
    <cellStyle name="Note 2 3 17 33" xfId="31063" xr:uid="{00000000-0005-0000-0000-0000A4500000}"/>
    <cellStyle name="Note 2 3 17 34" xfId="31679" xr:uid="{00000000-0005-0000-0000-0000A5500000}"/>
    <cellStyle name="Note 2 3 17 35" xfId="32241" xr:uid="{00000000-0005-0000-0000-0000A6500000}"/>
    <cellStyle name="Note 2 3 17 36" xfId="32582" xr:uid="{00000000-0005-0000-0000-0000A7500000}"/>
    <cellStyle name="Note 2 3 17 37" xfId="32923" xr:uid="{00000000-0005-0000-0000-0000A8500000}"/>
    <cellStyle name="Note 2 3 17 38" xfId="33304" xr:uid="{00000000-0005-0000-0000-0000A9500000}"/>
    <cellStyle name="Note 2 3 17 39" xfId="33833" xr:uid="{00000000-0005-0000-0000-0000AA500000}"/>
    <cellStyle name="Note 2 3 17 4" xfId="8699" xr:uid="{00000000-0005-0000-0000-0000AB500000}"/>
    <cellStyle name="Note 2 3 17 4 2" xfId="19891" xr:uid="{00000000-0005-0000-0000-0000AC500000}"/>
    <cellStyle name="Note 2 3 17 40" xfId="34178" xr:uid="{00000000-0005-0000-0000-0000AD500000}"/>
    <cellStyle name="Note 2 3 17 41" xfId="33963" xr:uid="{00000000-0005-0000-0000-0000AE500000}"/>
    <cellStyle name="Note 2 3 17 42" xfId="34626" xr:uid="{00000000-0005-0000-0000-0000AF500000}"/>
    <cellStyle name="Note 2 3 17 43" xfId="34972" xr:uid="{00000000-0005-0000-0000-0000B0500000}"/>
    <cellStyle name="Note 2 3 17 44" xfId="35318" xr:uid="{00000000-0005-0000-0000-0000B1500000}"/>
    <cellStyle name="Note 2 3 17 45" xfId="35665" xr:uid="{00000000-0005-0000-0000-0000B2500000}"/>
    <cellStyle name="Note 2 3 17 46" xfId="36012" xr:uid="{00000000-0005-0000-0000-0000B3500000}"/>
    <cellStyle name="Note 2 3 17 47" xfId="36358" xr:uid="{00000000-0005-0000-0000-0000B4500000}"/>
    <cellStyle name="Note 2 3 17 48" xfId="36704" xr:uid="{00000000-0005-0000-0000-0000B5500000}"/>
    <cellStyle name="Note 2 3 17 49" xfId="37050" xr:uid="{00000000-0005-0000-0000-0000B6500000}"/>
    <cellStyle name="Note 2 3 17 5" xfId="12948" xr:uid="{00000000-0005-0000-0000-0000B7500000}"/>
    <cellStyle name="Note 2 3 17 5 2" xfId="20237" xr:uid="{00000000-0005-0000-0000-0000B8500000}"/>
    <cellStyle name="Note 2 3 17 50" xfId="37396" xr:uid="{00000000-0005-0000-0000-0000B9500000}"/>
    <cellStyle name="Note 2 3 17 51" xfId="38017" xr:uid="{00000000-0005-0000-0000-0000BA500000}"/>
    <cellStyle name="Note 2 3 17 52" xfId="38364" xr:uid="{00000000-0005-0000-0000-0000BB500000}"/>
    <cellStyle name="Note 2 3 17 53" xfId="38710" xr:uid="{00000000-0005-0000-0000-0000BC500000}"/>
    <cellStyle name="Note 2 3 17 54" xfId="39056" xr:uid="{00000000-0005-0000-0000-0000BD500000}"/>
    <cellStyle name="Note 2 3 17 55" xfId="39402" xr:uid="{00000000-0005-0000-0000-0000BE500000}"/>
    <cellStyle name="Note 2 3 17 56" xfId="34323" xr:uid="{00000000-0005-0000-0000-0000BF500000}"/>
    <cellStyle name="Note 2 3 17 57" xfId="39699" xr:uid="{00000000-0005-0000-0000-0000C0500000}"/>
    <cellStyle name="Note 2 3 17 58" xfId="40230" xr:uid="{00000000-0005-0000-0000-0000C1500000}"/>
    <cellStyle name="Note 2 3 17 59" xfId="40571" xr:uid="{00000000-0005-0000-0000-0000C2500000}"/>
    <cellStyle name="Note 2 3 17 6" xfId="17197" xr:uid="{00000000-0005-0000-0000-0000C3500000}"/>
    <cellStyle name="Note 2 3 17 6 2" xfId="20583" xr:uid="{00000000-0005-0000-0000-0000C4500000}"/>
    <cellStyle name="Note 2 3 17 60" xfId="41384" xr:uid="{00000000-0005-0000-0000-0000C5500000}"/>
    <cellStyle name="Note 2 3 17 61" xfId="41692" xr:uid="{00000000-0005-0000-0000-0000C6500000}"/>
    <cellStyle name="Note 2 3 17 62" xfId="41792" xr:uid="{00000000-0005-0000-0000-0000C7500000}"/>
    <cellStyle name="Note 2 3 17 63" xfId="42138" xr:uid="{00000000-0005-0000-0000-0000C8500000}"/>
    <cellStyle name="Note 2 3 17 64" xfId="42484" xr:uid="{00000000-0005-0000-0000-0000C9500000}"/>
    <cellStyle name="Note 2 3 17 65" xfId="42663" xr:uid="{00000000-0005-0000-0000-0000CA500000}"/>
    <cellStyle name="Note 2 3 17 66" xfId="42724" xr:uid="{00000000-0005-0000-0000-0000CB500000}"/>
    <cellStyle name="Note 2 3 17 67" xfId="43065" xr:uid="{00000000-0005-0000-0000-0000CC500000}"/>
    <cellStyle name="Note 2 3 17 68" xfId="43406" xr:uid="{00000000-0005-0000-0000-0000CD500000}"/>
    <cellStyle name="Note 2 3 17 69" xfId="43747" xr:uid="{00000000-0005-0000-0000-0000CE500000}"/>
    <cellStyle name="Note 2 3 17 7" xfId="20951" xr:uid="{00000000-0005-0000-0000-0000CF500000}"/>
    <cellStyle name="Note 2 3 17 70" xfId="44506" xr:uid="{00000000-0005-0000-0000-0000D0500000}"/>
    <cellStyle name="Note 2 3 17 71" xfId="44603" xr:uid="{00000000-0005-0000-0000-0000D1500000}"/>
    <cellStyle name="Note 2 3 17 72" xfId="44946" xr:uid="{00000000-0005-0000-0000-0000D2500000}"/>
    <cellStyle name="Note 2 3 17 73" xfId="45208" xr:uid="{00000000-0005-0000-0000-0000D3500000}"/>
    <cellStyle name="Note 2 3 17 74" xfId="45226" xr:uid="{00000000-0005-0000-0000-0000D4500000}"/>
    <cellStyle name="Note 2 3 17 75" xfId="45367" xr:uid="{00000000-0005-0000-0000-0000D5500000}"/>
    <cellStyle name="Note 2 3 17 76" xfId="45447" xr:uid="{00000000-0005-0000-0000-0000D6500000}"/>
    <cellStyle name="Note 2 3 17 77" xfId="45981" xr:uid="{00000000-0005-0000-0000-0000D7500000}"/>
    <cellStyle name="Note 2 3 17 78" xfId="46325" xr:uid="{00000000-0005-0000-0000-0000D8500000}"/>
    <cellStyle name="Note 2 3 17 79" xfId="46624" xr:uid="{00000000-0005-0000-0000-0000D9500000}"/>
    <cellStyle name="Note 2 3 17 8" xfId="21276" xr:uid="{00000000-0005-0000-0000-0000DA500000}"/>
    <cellStyle name="Note 2 3 17 80" xfId="46803" xr:uid="{00000000-0005-0000-0000-0000DB500000}"/>
    <cellStyle name="Note 2 3 17 81" xfId="47148" xr:uid="{00000000-0005-0000-0000-0000DC500000}"/>
    <cellStyle name="Note 2 3 17 82" xfId="47493" xr:uid="{00000000-0005-0000-0000-0000DD500000}"/>
    <cellStyle name="Note 2 3 17 83" xfId="47740" xr:uid="{00000000-0005-0000-0000-0000DE500000}"/>
    <cellStyle name="Note 2 3 17 84" xfId="47917" xr:uid="{00000000-0005-0000-0000-0000DF500000}"/>
    <cellStyle name="Note 2 3 17 85" xfId="48239" xr:uid="{00000000-0005-0000-0000-0000E0500000}"/>
    <cellStyle name="Note 2 3 17 86" xfId="48292" xr:uid="{00000000-0005-0000-0000-0000E1500000}"/>
    <cellStyle name="Note 2 3 17 87" xfId="49107" xr:uid="{00000000-0005-0000-0000-0000E2500000}"/>
    <cellStyle name="Note 2 3 17 88" xfId="49448" xr:uid="{00000000-0005-0000-0000-0000E3500000}"/>
    <cellStyle name="Note 2 3 17 89" xfId="49549" xr:uid="{00000000-0005-0000-0000-0000E4500000}"/>
    <cellStyle name="Note 2 3 17 9" xfId="20279" xr:uid="{00000000-0005-0000-0000-0000E5500000}"/>
    <cellStyle name="Note 2 3 17 90" xfId="49651" xr:uid="{00000000-0005-0000-0000-0000E6500000}"/>
    <cellStyle name="Note 2 3 17 91" xfId="48471" xr:uid="{00000000-0005-0000-0000-0000E7500000}"/>
    <cellStyle name="Note 2 3 17 92" xfId="52990" xr:uid="{00000000-0005-0000-0000-0000E8500000}"/>
    <cellStyle name="Note 2 3 17 93" xfId="19094" xr:uid="{00000000-0005-0000-0000-0000E9500000}"/>
    <cellStyle name="Note 2 3 17 94" xfId="55744" xr:uid="{00000000-0005-0000-0000-0000EA500000}"/>
    <cellStyle name="Note 2 3 170" xfId="51043" xr:uid="{00000000-0005-0000-0000-0000EB500000}"/>
    <cellStyle name="Note 2 3 171" xfId="51056" xr:uid="{00000000-0005-0000-0000-0000EC500000}"/>
    <cellStyle name="Note 2 3 172" xfId="52374" xr:uid="{00000000-0005-0000-0000-0000ED500000}"/>
    <cellStyle name="Note 2 3 173" xfId="53073" xr:uid="{00000000-0005-0000-0000-0000EE500000}"/>
    <cellStyle name="Note 2 3 174" xfId="53112" xr:uid="{00000000-0005-0000-0000-0000EF500000}"/>
    <cellStyle name="Note 2 3 18" xfId="675" xr:uid="{00000000-0005-0000-0000-0000F0500000}"/>
    <cellStyle name="Note 2 3 18 10" xfId="22000" xr:uid="{00000000-0005-0000-0000-0000F1500000}"/>
    <cellStyle name="Note 2 3 18 11" xfId="22102" xr:uid="{00000000-0005-0000-0000-0000F2500000}"/>
    <cellStyle name="Note 2 3 18 12" xfId="22448" xr:uid="{00000000-0005-0000-0000-0000F3500000}"/>
    <cellStyle name="Note 2 3 18 13" xfId="22794" xr:uid="{00000000-0005-0000-0000-0000F4500000}"/>
    <cellStyle name="Note 2 3 18 14" xfId="23140" xr:uid="{00000000-0005-0000-0000-0000F5500000}"/>
    <cellStyle name="Note 2 3 18 15" xfId="23762" xr:uid="{00000000-0005-0000-0000-0000F6500000}"/>
    <cellStyle name="Note 2 3 18 16" xfId="24108" xr:uid="{00000000-0005-0000-0000-0000F7500000}"/>
    <cellStyle name="Note 2 3 18 17" xfId="24458" xr:uid="{00000000-0005-0000-0000-0000F8500000}"/>
    <cellStyle name="Note 2 3 18 18" xfId="25079" xr:uid="{00000000-0005-0000-0000-0000F9500000}"/>
    <cellStyle name="Note 2 3 18 19" xfId="24766" xr:uid="{00000000-0005-0000-0000-0000FA500000}"/>
    <cellStyle name="Note 2 3 18 2" xfId="676" xr:uid="{00000000-0005-0000-0000-0000FB500000}"/>
    <cellStyle name="Note 2 3 18 2 2" xfId="30146" xr:uid="{00000000-0005-0000-0000-0000FC500000}"/>
    <cellStyle name="Note 2 3 18 2 3" xfId="19485" xr:uid="{00000000-0005-0000-0000-0000FD500000}"/>
    <cellStyle name="Note 2 3 18 20" xfId="25765" xr:uid="{00000000-0005-0000-0000-0000FE500000}"/>
    <cellStyle name="Note 2 3 18 21" xfId="26111" xr:uid="{00000000-0005-0000-0000-0000FF500000}"/>
    <cellStyle name="Note 2 3 18 22" xfId="26457" xr:uid="{00000000-0005-0000-0000-000000510000}"/>
    <cellStyle name="Note 2 3 18 23" xfId="26800" xr:uid="{00000000-0005-0000-0000-000001510000}"/>
    <cellStyle name="Note 2 3 18 24" xfId="27002" xr:uid="{00000000-0005-0000-0000-000002510000}"/>
    <cellStyle name="Note 2 3 18 25" xfId="26555" xr:uid="{00000000-0005-0000-0000-000003510000}"/>
    <cellStyle name="Note 2 3 18 26" xfId="27510" xr:uid="{00000000-0005-0000-0000-000004510000}"/>
    <cellStyle name="Note 2 3 18 27" xfId="27853" xr:uid="{00000000-0005-0000-0000-000005510000}"/>
    <cellStyle name="Note 2 3 18 28" xfId="28194" xr:uid="{00000000-0005-0000-0000-000006510000}"/>
    <cellStyle name="Note 2 3 18 29" xfId="28535" xr:uid="{00000000-0005-0000-0000-000007510000}"/>
    <cellStyle name="Note 2 3 18 3" xfId="4999" xr:uid="{00000000-0005-0000-0000-000008510000}"/>
    <cellStyle name="Note 2 3 18 3 2" xfId="19831" xr:uid="{00000000-0005-0000-0000-000009510000}"/>
    <cellStyle name="Note 2 3 18 30" xfId="28876" xr:uid="{00000000-0005-0000-0000-00000A510000}"/>
    <cellStyle name="Note 2 3 18 31" xfId="29217" xr:uid="{00000000-0005-0000-0000-00000B510000}"/>
    <cellStyle name="Note 2 3 18 32" xfId="29237" xr:uid="{00000000-0005-0000-0000-00000C510000}"/>
    <cellStyle name="Note 2 3 18 33" xfId="31034" xr:uid="{00000000-0005-0000-0000-00000D510000}"/>
    <cellStyle name="Note 2 3 18 34" xfId="31715" xr:uid="{00000000-0005-0000-0000-00000E510000}"/>
    <cellStyle name="Note 2 3 18 35" xfId="32277" xr:uid="{00000000-0005-0000-0000-00000F510000}"/>
    <cellStyle name="Note 2 3 18 36" xfId="32618" xr:uid="{00000000-0005-0000-0000-000010510000}"/>
    <cellStyle name="Note 2 3 18 37" xfId="32959" xr:uid="{00000000-0005-0000-0000-000011510000}"/>
    <cellStyle name="Note 2 3 18 38" xfId="33189" xr:uid="{00000000-0005-0000-0000-000012510000}"/>
    <cellStyle name="Note 2 3 18 39" xfId="33869" xr:uid="{00000000-0005-0000-0000-000013510000}"/>
    <cellStyle name="Note 2 3 18 4" xfId="9251" xr:uid="{00000000-0005-0000-0000-000014510000}"/>
    <cellStyle name="Note 2 3 18 4 2" xfId="19927" xr:uid="{00000000-0005-0000-0000-000015510000}"/>
    <cellStyle name="Note 2 3 18 40" xfId="34214" xr:uid="{00000000-0005-0000-0000-000016510000}"/>
    <cellStyle name="Note 2 3 18 41" xfId="32968" xr:uid="{00000000-0005-0000-0000-000017510000}"/>
    <cellStyle name="Note 2 3 18 42" xfId="34662" xr:uid="{00000000-0005-0000-0000-000018510000}"/>
    <cellStyle name="Note 2 3 18 43" xfId="35008" xr:uid="{00000000-0005-0000-0000-000019510000}"/>
    <cellStyle name="Note 2 3 18 44" xfId="35354" xr:uid="{00000000-0005-0000-0000-00001A510000}"/>
    <cellStyle name="Note 2 3 18 45" xfId="35701" xr:uid="{00000000-0005-0000-0000-00001B510000}"/>
    <cellStyle name="Note 2 3 18 46" xfId="36048" xr:uid="{00000000-0005-0000-0000-00001C510000}"/>
    <cellStyle name="Note 2 3 18 47" xfId="36394" xr:uid="{00000000-0005-0000-0000-00001D510000}"/>
    <cellStyle name="Note 2 3 18 48" xfId="36740" xr:uid="{00000000-0005-0000-0000-00001E510000}"/>
    <cellStyle name="Note 2 3 18 49" xfId="37086" xr:uid="{00000000-0005-0000-0000-00001F510000}"/>
    <cellStyle name="Note 2 3 18 5" xfId="13500" xr:uid="{00000000-0005-0000-0000-000020510000}"/>
    <cellStyle name="Note 2 3 18 5 2" xfId="20273" xr:uid="{00000000-0005-0000-0000-000021510000}"/>
    <cellStyle name="Note 2 3 18 50" xfId="37432" xr:uid="{00000000-0005-0000-0000-000022510000}"/>
    <cellStyle name="Note 2 3 18 51" xfId="38053" xr:uid="{00000000-0005-0000-0000-000023510000}"/>
    <cellStyle name="Note 2 3 18 52" xfId="38400" xr:uid="{00000000-0005-0000-0000-000024510000}"/>
    <cellStyle name="Note 2 3 18 53" xfId="38746" xr:uid="{00000000-0005-0000-0000-000025510000}"/>
    <cellStyle name="Note 2 3 18 54" xfId="39092" xr:uid="{00000000-0005-0000-0000-000026510000}"/>
    <cellStyle name="Note 2 3 18 55" xfId="39438" xr:uid="{00000000-0005-0000-0000-000027510000}"/>
    <cellStyle name="Note 2 3 18 56" xfId="38060" xr:uid="{00000000-0005-0000-0000-000028510000}"/>
    <cellStyle name="Note 2 3 18 57" xfId="39774" xr:uid="{00000000-0005-0000-0000-000029510000}"/>
    <cellStyle name="Note 2 3 18 58" xfId="40266" xr:uid="{00000000-0005-0000-0000-00002A510000}"/>
    <cellStyle name="Note 2 3 18 59" xfId="40607" xr:uid="{00000000-0005-0000-0000-00002B510000}"/>
    <cellStyle name="Note 2 3 18 6" xfId="17749" xr:uid="{00000000-0005-0000-0000-00002C510000}"/>
    <cellStyle name="Note 2 3 18 6 2" xfId="20619" xr:uid="{00000000-0005-0000-0000-00002D510000}"/>
    <cellStyle name="Note 2 3 18 60" xfId="41041" xr:uid="{00000000-0005-0000-0000-00002E510000}"/>
    <cellStyle name="Note 2 3 18 61" xfId="41726" xr:uid="{00000000-0005-0000-0000-00002F510000}"/>
    <cellStyle name="Note 2 3 18 62" xfId="41828" xr:uid="{00000000-0005-0000-0000-000030510000}"/>
    <cellStyle name="Note 2 3 18 63" xfId="42174" xr:uid="{00000000-0005-0000-0000-000031510000}"/>
    <cellStyle name="Note 2 3 18 64" xfId="42520" xr:uid="{00000000-0005-0000-0000-000032510000}"/>
    <cellStyle name="Note 2 3 18 65" xfId="42699" xr:uid="{00000000-0005-0000-0000-000033510000}"/>
    <cellStyle name="Note 2 3 18 66" xfId="42760" xr:uid="{00000000-0005-0000-0000-000034510000}"/>
    <cellStyle name="Note 2 3 18 67" xfId="43101" xr:uid="{00000000-0005-0000-0000-000035510000}"/>
    <cellStyle name="Note 2 3 18 68" xfId="43442" xr:uid="{00000000-0005-0000-0000-000036510000}"/>
    <cellStyle name="Note 2 3 18 69" xfId="43783" xr:uid="{00000000-0005-0000-0000-000037510000}"/>
    <cellStyle name="Note 2 3 18 7" xfId="19706" xr:uid="{00000000-0005-0000-0000-000038510000}"/>
    <cellStyle name="Note 2 3 18 70" xfId="44537" xr:uid="{00000000-0005-0000-0000-000039510000}"/>
    <cellStyle name="Note 2 3 18 71" xfId="44639" xr:uid="{00000000-0005-0000-0000-00003A510000}"/>
    <cellStyle name="Note 2 3 18 72" xfId="44982" xr:uid="{00000000-0005-0000-0000-00003B510000}"/>
    <cellStyle name="Note 2 3 18 73" xfId="45237" xr:uid="{00000000-0005-0000-0000-00003C510000}"/>
    <cellStyle name="Note 2 3 18 74" xfId="44475" xr:uid="{00000000-0005-0000-0000-00003D510000}"/>
    <cellStyle name="Note 2 3 18 75" xfId="45403" xr:uid="{00000000-0005-0000-0000-00003E510000}"/>
    <cellStyle name="Note 2 3 18 76" xfId="45595" xr:uid="{00000000-0005-0000-0000-00003F510000}"/>
    <cellStyle name="Note 2 3 18 77" xfId="46017" xr:uid="{00000000-0005-0000-0000-000040510000}"/>
    <cellStyle name="Note 2 3 18 78" xfId="46361" xr:uid="{00000000-0005-0000-0000-000041510000}"/>
    <cellStyle name="Note 2 3 18 79" xfId="46655" xr:uid="{00000000-0005-0000-0000-000042510000}"/>
    <cellStyle name="Note 2 3 18 8" xfId="21312" xr:uid="{00000000-0005-0000-0000-000043510000}"/>
    <cellStyle name="Note 2 3 18 80" xfId="46839" xr:uid="{00000000-0005-0000-0000-000044510000}"/>
    <cellStyle name="Note 2 3 18 81" xfId="47184" xr:uid="{00000000-0005-0000-0000-000045510000}"/>
    <cellStyle name="Note 2 3 18 82" xfId="47529" xr:uid="{00000000-0005-0000-0000-000046510000}"/>
    <cellStyle name="Note 2 3 18 83" xfId="47769" xr:uid="{00000000-0005-0000-0000-000047510000}"/>
    <cellStyle name="Note 2 3 18 84" xfId="47953" xr:uid="{00000000-0005-0000-0000-000048510000}"/>
    <cellStyle name="Note 2 3 18 85" xfId="48246" xr:uid="{00000000-0005-0000-0000-000049510000}"/>
    <cellStyle name="Note 2 3 18 86" xfId="48453" xr:uid="{00000000-0005-0000-0000-00004A510000}"/>
    <cellStyle name="Note 2 3 18 87" xfId="49143" xr:uid="{00000000-0005-0000-0000-00004B510000}"/>
    <cellStyle name="Note 2 3 18 88" xfId="49484" xr:uid="{00000000-0005-0000-0000-00004C510000}"/>
    <cellStyle name="Note 2 3 18 89" xfId="49585" xr:uid="{00000000-0005-0000-0000-00004D510000}"/>
    <cellStyle name="Note 2 3 18 9" xfId="20729" xr:uid="{00000000-0005-0000-0000-00004E510000}"/>
    <cellStyle name="Note 2 3 18 90" xfId="49687" xr:uid="{00000000-0005-0000-0000-00004F510000}"/>
    <cellStyle name="Note 2 3 18 91" xfId="49323" xr:uid="{00000000-0005-0000-0000-000050510000}"/>
    <cellStyle name="Note 2 3 18 92" xfId="53051" xr:uid="{00000000-0005-0000-0000-000051510000}"/>
    <cellStyle name="Note 2 3 18 93" xfId="19130" xr:uid="{00000000-0005-0000-0000-000052510000}"/>
    <cellStyle name="Note 2 3 18 94" xfId="55759" xr:uid="{00000000-0005-0000-0000-000053510000}"/>
    <cellStyle name="Note 2 3 19" xfId="677" xr:uid="{00000000-0005-0000-0000-000054510000}"/>
    <cellStyle name="Note 2 3 19 2" xfId="678" xr:uid="{00000000-0005-0000-0000-000055510000}"/>
    <cellStyle name="Note 2 3 19 2 2" xfId="30169" xr:uid="{00000000-0005-0000-0000-000056510000}"/>
    <cellStyle name="Note 2 3 19 3" xfId="4972" xr:uid="{00000000-0005-0000-0000-000057510000}"/>
    <cellStyle name="Note 2 3 19 3 2" xfId="29697" xr:uid="{00000000-0005-0000-0000-000058510000}"/>
    <cellStyle name="Note 2 3 19 4" xfId="9224" xr:uid="{00000000-0005-0000-0000-000059510000}"/>
    <cellStyle name="Note 2 3 19 5" xfId="13473" xr:uid="{00000000-0005-0000-0000-00005A510000}"/>
    <cellStyle name="Note 2 3 19 6" xfId="17722" xr:uid="{00000000-0005-0000-0000-00005B510000}"/>
    <cellStyle name="Note 2 3 19 7" xfId="18903" xr:uid="{00000000-0005-0000-0000-00005C510000}"/>
    <cellStyle name="Note 2 3 2" xfId="679" xr:uid="{00000000-0005-0000-0000-00005D510000}"/>
    <cellStyle name="Note 2 3 2 10" xfId="1954" xr:uid="{00000000-0005-0000-0000-00005E510000}"/>
    <cellStyle name="Note 2 3 2 10 2" xfId="6206" xr:uid="{00000000-0005-0000-0000-00005F510000}"/>
    <cellStyle name="Note 2 3 2 10 3" xfId="10455" xr:uid="{00000000-0005-0000-0000-000060510000}"/>
    <cellStyle name="Note 2 3 2 10 4" xfId="14705" xr:uid="{00000000-0005-0000-0000-000061510000}"/>
    <cellStyle name="Note 2 3 2 10 5" xfId="20343" xr:uid="{00000000-0005-0000-0000-000062510000}"/>
    <cellStyle name="Note 2 3 2 10 6" xfId="53216" xr:uid="{00000000-0005-0000-0000-000063510000}"/>
    <cellStyle name="Note 2 3 2 100" xfId="50026" xr:uid="{00000000-0005-0000-0000-000064510000}"/>
    <cellStyle name="Note 2 3 2 101" xfId="50175" xr:uid="{00000000-0005-0000-0000-000065510000}"/>
    <cellStyle name="Note 2 3 2 102" xfId="50325" xr:uid="{00000000-0005-0000-0000-000066510000}"/>
    <cellStyle name="Note 2 3 2 103" xfId="50474" xr:uid="{00000000-0005-0000-0000-000067510000}"/>
    <cellStyle name="Note 2 3 2 104" xfId="50623" xr:uid="{00000000-0005-0000-0000-000068510000}"/>
    <cellStyle name="Note 2 3 2 105" xfId="50773" xr:uid="{00000000-0005-0000-0000-000069510000}"/>
    <cellStyle name="Note 2 3 2 106" xfId="50922" xr:uid="{00000000-0005-0000-0000-00006A510000}"/>
    <cellStyle name="Note 2 3 2 107" xfId="51087" xr:uid="{00000000-0005-0000-0000-00006B510000}"/>
    <cellStyle name="Note 2 3 2 108" xfId="51243" xr:uid="{00000000-0005-0000-0000-00006C510000}"/>
    <cellStyle name="Note 2 3 2 109" xfId="51393" xr:uid="{00000000-0005-0000-0000-00006D510000}"/>
    <cellStyle name="Note 2 3 2 11" xfId="1522" xr:uid="{00000000-0005-0000-0000-00006E510000}"/>
    <cellStyle name="Note 2 3 2 11 2" xfId="5774" xr:uid="{00000000-0005-0000-0000-00006F510000}"/>
    <cellStyle name="Note 2 3 2 11 3" xfId="10023" xr:uid="{00000000-0005-0000-0000-000070510000}"/>
    <cellStyle name="Note 2 3 2 11 4" xfId="14273" xr:uid="{00000000-0005-0000-0000-000071510000}"/>
    <cellStyle name="Note 2 3 2 11 5" xfId="20884" xr:uid="{00000000-0005-0000-0000-000072510000}"/>
    <cellStyle name="Note 2 3 2 11 6" xfId="54370" xr:uid="{00000000-0005-0000-0000-000073510000}"/>
    <cellStyle name="Note 2 3 2 110" xfId="51543" xr:uid="{00000000-0005-0000-0000-000074510000}"/>
    <cellStyle name="Note 2 3 2 111" xfId="51693" xr:uid="{00000000-0005-0000-0000-000075510000}"/>
    <cellStyle name="Note 2 3 2 112" xfId="51848" xr:uid="{00000000-0005-0000-0000-000076510000}"/>
    <cellStyle name="Note 2 3 2 113" xfId="52003" xr:uid="{00000000-0005-0000-0000-000077510000}"/>
    <cellStyle name="Note 2 3 2 114" xfId="52153" xr:uid="{00000000-0005-0000-0000-000078510000}"/>
    <cellStyle name="Note 2 3 2 115" xfId="52303" xr:uid="{00000000-0005-0000-0000-000079510000}"/>
    <cellStyle name="Note 2 3 2 116" xfId="52351" xr:uid="{00000000-0005-0000-0000-00007A510000}"/>
    <cellStyle name="Note 2 3 2 117" xfId="52406" xr:uid="{00000000-0005-0000-0000-00007B510000}"/>
    <cellStyle name="Note 2 3 2 118" xfId="52556" xr:uid="{00000000-0005-0000-0000-00007C510000}"/>
    <cellStyle name="Note 2 3 2 119" xfId="52705" xr:uid="{00000000-0005-0000-0000-00007D510000}"/>
    <cellStyle name="Note 2 3 2 12" xfId="2023" xr:uid="{00000000-0005-0000-0000-00007E510000}"/>
    <cellStyle name="Note 2 3 2 12 2" xfId="6275" xr:uid="{00000000-0005-0000-0000-00007F510000}"/>
    <cellStyle name="Note 2 3 2 12 3" xfId="10524" xr:uid="{00000000-0005-0000-0000-000080510000}"/>
    <cellStyle name="Note 2 3 2 12 4" xfId="14773" xr:uid="{00000000-0005-0000-0000-000081510000}"/>
    <cellStyle name="Note 2 3 2 12 5" xfId="21036" xr:uid="{00000000-0005-0000-0000-000082510000}"/>
    <cellStyle name="Note 2 3 2 12 6" xfId="54520" xr:uid="{00000000-0005-0000-0000-000083510000}"/>
    <cellStyle name="Note 2 3 2 120" xfId="52855" xr:uid="{00000000-0005-0000-0000-000084510000}"/>
    <cellStyle name="Note 2 3 2 121" xfId="53026" xr:uid="{00000000-0005-0000-0000-000085510000}"/>
    <cellStyle name="Note 2 3 2 122" xfId="18728" xr:uid="{00000000-0005-0000-0000-000086510000}"/>
    <cellStyle name="Note 2 3 2 123" xfId="53147" xr:uid="{00000000-0005-0000-0000-000087510000}"/>
    <cellStyle name="Note 2 3 2 13" xfId="2175" xr:uid="{00000000-0005-0000-0000-000088510000}"/>
    <cellStyle name="Note 2 3 2 13 2" xfId="6427" xr:uid="{00000000-0005-0000-0000-000089510000}"/>
    <cellStyle name="Note 2 3 2 13 3" xfId="10676" xr:uid="{00000000-0005-0000-0000-00008A510000}"/>
    <cellStyle name="Note 2 3 2 13 4" xfId="14925" xr:uid="{00000000-0005-0000-0000-00008B510000}"/>
    <cellStyle name="Note 2 3 2 13 5" xfId="20751" xr:uid="{00000000-0005-0000-0000-00008C510000}"/>
    <cellStyle name="Note 2 3 2 13 6" xfId="54669" xr:uid="{00000000-0005-0000-0000-00008D510000}"/>
    <cellStyle name="Note 2 3 2 14" xfId="2325" xr:uid="{00000000-0005-0000-0000-00008E510000}"/>
    <cellStyle name="Note 2 3 2 14 2" xfId="6577" xr:uid="{00000000-0005-0000-0000-00008F510000}"/>
    <cellStyle name="Note 2 3 2 14 3" xfId="10826" xr:uid="{00000000-0005-0000-0000-000090510000}"/>
    <cellStyle name="Note 2 3 2 14 4" xfId="15075" xr:uid="{00000000-0005-0000-0000-000091510000}"/>
    <cellStyle name="Note 2 3 2 14 5" xfId="21724" xr:uid="{00000000-0005-0000-0000-000092510000}"/>
    <cellStyle name="Note 2 3 2 14 6" xfId="54824" xr:uid="{00000000-0005-0000-0000-000093510000}"/>
    <cellStyle name="Note 2 3 2 15" xfId="2474" xr:uid="{00000000-0005-0000-0000-000094510000}"/>
    <cellStyle name="Note 2 3 2 15 2" xfId="6726" xr:uid="{00000000-0005-0000-0000-000095510000}"/>
    <cellStyle name="Note 2 3 2 15 3" xfId="10975" xr:uid="{00000000-0005-0000-0000-000096510000}"/>
    <cellStyle name="Note 2 3 2 15 4" xfId="15224" xr:uid="{00000000-0005-0000-0000-000097510000}"/>
    <cellStyle name="Note 2 3 2 15 5" xfId="21997" xr:uid="{00000000-0005-0000-0000-000098510000}"/>
    <cellStyle name="Note 2 3 2 15 6" xfId="54979" xr:uid="{00000000-0005-0000-0000-000099510000}"/>
    <cellStyle name="Note 2 3 2 16" xfId="2624" xr:uid="{00000000-0005-0000-0000-00009A510000}"/>
    <cellStyle name="Note 2 3 2 16 2" xfId="6876" xr:uid="{00000000-0005-0000-0000-00009B510000}"/>
    <cellStyle name="Note 2 3 2 16 3" xfId="11125" xr:uid="{00000000-0005-0000-0000-00009C510000}"/>
    <cellStyle name="Note 2 3 2 16 4" xfId="15374" xr:uid="{00000000-0005-0000-0000-00009D510000}"/>
    <cellStyle name="Note 2 3 2 16 5" xfId="22172" xr:uid="{00000000-0005-0000-0000-00009E510000}"/>
    <cellStyle name="Note 2 3 2 16 6" xfId="55130" xr:uid="{00000000-0005-0000-0000-00009F510000}"/>
    <cellStyle name="Note 2 3 2 17" xfId="2779" xr:uid="{00000000-0005-0000-0000-0000A0510000}"/>
    <cellStyle name="Note 2 3 2 17 2" xfId="7031" xr:uid="{00000000-0005-0000-0000-0000A1510000}"/>
    <cellStyle name="Note 2 3 2 17 3" xfId="11280" xr:uid="{00000000-0005-0000-0000-0000A2510000}"/>
    <cellStyle name="Note 2 3 2 17 4" xfId="15529" xr:uid="{00000000-0005-0000-0000-0000A3510000}"/>
    <cellStyle name="Note 2 3 2 17 5" xfId="22518" xr:uid="{00000000-0005-0000-0000-0000A4510000}"/>
    <cellStyle name="Note 2 3 2 17 6" xfId="55279" xr:uid="{00000000-0005-0000-0000-0000A5510000}"/>
    <cellStyle name="Note 2 3 2 18" xfId="2929" xr:uid="{00000000-0005-0000-0000-0000A6510000}"/>
    <cellStyle name="Note 2 3 2 18 2" xfId="7181" xr:uid="{00000000-0005-0000-0000-0000A7510000}"/>
    <cellStyle name="Note 2 3 2 18 3" xfId="11430" xr:uid="{00000000-0005-0000-0000-0000A8510000}"/>
    <cellStyle name="Note 2 3 2 18 4" xfId="15679" xr:uid="{00000000-0005-0000-0000-0000A9510000}"/>
    <cellStyle name="Note 2 3 2 18 5" xfId="22864" xr:uid="{00000000-0005-0000-0000-0000AA510000}"/>
    <cellStyle name="Note 2 3 2 18 6" xfId="55429" xr:uid="{00000000-0005-0000-0000-0000AB510000}"/>
    <cellStyle name="Note 2 3 2 19" xfId="3079" xr:uid="{00000000-0005-0000-0000-0000AC510000}"/>
    <cellStyle name="Note 2 3 2 19 2" xfId="7331" xr:uid="{00000000-0005-0000-0000-0000AD510000}"/>
    <cellStyle name="Note 2 3 2 19 3" xfId="11580" xr:uid="{00000000-0005-0000-0000-0000AE510000}"/>
    <cellStyle name="Note 2 3 2 19 4" xfId="15829" xr:uid="{00000000-0005-0000-0000-0000AF510000}"/>
    <cellStyle name="Note 2 3 2 19 5" xfId="23211" xr:uid="{00000000-0005-0000-0000-0000B0510000}"/>
    <cellStyle name="Note 2 3 2 19 6" xfId="55578" xr:uid="{00000000-0005-0000-0000-0000B1510000}"/>
    <cellStyle name="Note 2 3 2 2" xfId="680" xr:uid="{00000000-0005-0000-0000-0000B2510000}"/>
    <cellStyle name="Note 2 3 2 2 10" xfId="3282" xr:uid="{00000000-0005-0000-0000-0000B3510000}"/>
    <cellStyle name="Note 2 3 2 2 10 2" xfId="7534" xr:uid="{00000000-0005-0000-0000-0000B4510000}"/>
    <cellStyle name="Note 2 3 2 2 10 3" xfId="11783" xr:uid="{00000000-0005-0000-0000-0000B5510000}"/>
    <cellStyle name="Note 2 3 2 2 10 4" xfId="16032" xr:uid="{00000000-0005-0000-0000-0000B6510000}"/>
    <cellStyle name="Note 2 3 2 2 10 5" xfId="21531" xr:uid="{00000000-0005-0000-0000-0000B7510000}"/>
    <cellStyle name="Note 2 3 2 2 10 6" xfId="54574" xr:uid="{00000000-0005-0000-0000-0000B8510000}"/>
    <cellStyle name="Note 2 3 2 2 100" xfId="50827" xr:uid="{00000000-0005-0000-0000-0000B9510000}"/>
    <cellStyle name="Note 2 3 2 2 101" xfId="50976" xr:uid="{00000000-0005-0000-0000-0000BA510000}"/>
    <cellStyle name="Note 2 3 2 2 102" xfId="51141" xr:uid="{00000000-0005-0000-0000-0000BB510000}"/>
    <cellStyle name="Note 2 3 2 2 103" xfId="51297" xr:uid="{00000000-0005-0000-0000-0000BC510000}"/>
    <cellStyle name="Note 2 3 2 2 104" xfId="51447" xr:uid="{00000000-0005-0000-0000-0000BD510000}"/>
    <cellStyle name="Note 2 3 2 2 105" xfId="51597" xr:uid="{00000000-0005-0000-0000-0000BE510000}"/>
    <cellStyle name="Note 2 3 2 2 106" xfId="51747" xr:uid="{00000000-0005-0000-0000-0000BF510000}"/>
    <cellStyle name="Note 2 3 2 2 107" xfId="51902" xr:uid="{00000000-0005-0000-0000-0000C0510000}"/>
    <cellStyle name="Note 2 3 2 2 108" xfId="52057" xr:uid="{00000000-0005-0000-0000-0000C1510000}"/>
    <cellStyle name="Note 2 3 2 2 109" xfId="52207" xr:uid="{00000000-0005-0000-0000-0000C2510000}"/>
    <cellStyle name="Note 2 3 2 2 11" xfId="3431" xr:uid="{00000000-0005-0000-0000-0000C3510000}"/>
    <cellStyle name="Note 2 3 2 2 11 2" xfId="7683" xr:uid="{00000000-0005-0000-0000-0000C4510000}"/>
    <cellStyle name="Note 2 3 2 2 11 3" xfId="11932" xr:uid="{00000000-0005-0000-0000-0000C5510000}"/>
    <cellStyle name="Note 2 3 2 2 11 4" xfId="16181" xr:uid="{00000000-0005-0000-0000-0000C6510000}"/>
    <cellStyle name="Note 2 3 2 2 11 5" xfId="22222" xr:uid="{00000000-0005-0000-0000-0000C7510000}"/>
    <cellStyle name="Note 2 3 2 2 11 6" xfId="54723" xr:uid="{00000000-0005-0000-0000-0000C8510000}"/>
    <cellStyle name="Note 2 3 2 2 110" xfId="52460" xr:uid="{00000000-0005-0000-0000-0000C9510000}"/>
    <cellStyle name="Note 2 3 2 2 111" xfId="52610" xr:uid="{00000000-0005-0000-0000-0000CA510000}"/>
    <cellStyle name="Note 2 3 2 2 112" xfId="52759" xr:uid="{00000000-0005-0000-0000-0000CB510000}"/>
    <cellStyle name="Note 2 3 2 2 113" xfId="52909" xr:uid="{00000000-0005-0000-0000-0000CC510000}"/>
    <cellStyle name="Note 2 3 2 2 114" xfId="53080" xr:uid="{00000000-0005-0000-0000-0000CD510000}"/>
    <cellStyle name="Note 2 3 2 2 115" xfId="53371" xr:uid="{00000000-0005-0000-0000-0000CE510000}"/>
    <cellStyle name="Note 2 3 2 2 12" xfId="3581" xr:uid="{00000000-0005-0000-0000-0000CF510000}"/>
    <cellStyle name="Note 2 3 2 2 12 2" xfId="7833" xr:uid="{00000000-0005-0000-0000-0000D0510000}"/>
    <cellStyle name="Note 2 3 2 2 12 3" xfId="12082" xr:uid="{00000000-0005-0000-0000-0000D1510000}"/>
    <cellStyle name="Note 2 3 2 2 12 4" xfId="16331" xr:uid="{00000000-0005-0000-0000-0000D2510000}"/>
    <cellStyle name="Note 2 3 2 2 12 5" xfId="22568" xr:uid="{00000000-0005-0000-0000-0000D3510000}"/>
    <cellStyle name="Note 2 3 2 2 12 6" xfId="54878" xr:uid="{00000000-0005-0000-0000-0000D4510000}"/>
    <cellStyle name="Note 2 3 2 2 13" xfId="3731" xr:uid="{00000000-0005-0000-0000-0000D5510000}"/>
    <cellStyle name="Note 2 3 2 2 13 2" xfId="7983" xr:uid="{00000000-0005-0000-0000-0000D6510000}"/>
    <cellStyle name="Note 2 3 2 2 13 3" xfId="12232" xr:uid="{00000000-0005-0000-0000-0000D7510000}"/>
    <cellStyle name="Note 2 3 2 2 13 4" xfId="16481" xr:uid="{00000000-0005-0000-0000-0000D8510000}"/>
    <cellStyle name="Note 2 3 2 2 13 5" xfId="22914" xr:uid="{00000000-0005-0000-0000-0000D9510000}"/>
    <cellStyle name="Note 2 3 2 2 13 6" xfId="55033" xr:uid="{00000000-0005-0000-0000-0000DA510000}"/>
    <cellStyle name="Note 2 3 2 2 14" xfId="3880" xr:uid="{00000000-0005-0000-0000-0000DB510000}"/>
    <cellStyle name="Note 2 3 2 2 14 2" xfId="8132" xr:uid="{00000000-0005-0000-0000-0000DC510000}"/>
    <cellStyle name="Note 2 3 2 2 14 3" xfId="12381" xr:uid="{00000000-0005-0000-0000-0000DD510000}"/>
    <cellStyle name="Note 2 3 2 2 14 4" xfId="16630" xr:uid="{00000000-0005-0000-0000-0000DE510000}"/>
    <cellStyle name="Note 2 3 2 2 14 5" xfId="23261" xr:uid="{00000000-0005-0000-0000-0000DF510000}"/>
    <cellStyle name="Note 2 3 2 2 14 6" xfId="55184" xr:uid="{00000000-0005-0000-0000-0000E0510000}"/>
    <cellStyle name="Note 2 3 2 2 15" xfId="4029" xr:uid="{00000000-0005-0000-0000-0000E1510000}"/>
    <cellStyle name="Note 2 3 2 2 15 2" xfId="8281" xr:uid="{00000000-0005-0000-0000-0000E2510000}"/>
    <cellStyle name="Note 2 3 2 2 15 3" xfId="12530" xr:uid="{00000000-0005-0000-0000-0000E3510000}"/>
    <cellStyle name="Note 2 3 2 2 15 4" xfId="16779" xr:uid="{00000000-0005-0000-0000-0000E4510000}"/>
    <cellStyle name="Note 2 3 2 2 15 5" xfId="23536" xr:uid="{00000000-0005-0000-0000-0000E5510000}"/>
    <cellStyle name="Note 2 3 2 2 15 6" xfId="55333" xr:uid="{00000000-0005-0000-0000-0000E6510000}"/>
    <cellStyle name="Note 2 3 2 2 16" xfId="4229" xr:uid="{00000000-0005-0000-0000-0000E7510000}"/>
    <cellStyle name="Note 2 3 2 2 16 2" xfId="8481" xr:uid="{00000000-0005-0000-0000-0000E8510000}"/>
    <cellStyle name="Note 2 3 2 2 16 3" xfId="12730" xr:uid="{00000000-0005-0000-0000-0000E9510000}"/>
    <cellStyle name="Note 2 3 2 2 16 4" xfId="16979" xr:uid="{00000000-0005-0000-0000-0000EA510000}"/>
    <cellStyle name="Note 2 3 2 2 16 5" xfId="23882" xr:uid="{00000000-0005-0000-0000-0000EB510000}"/>
    <cellStyle name="Note 2 3 2 2 16 6" xfId="55483" xr:uid="{00000000-0005-0000-0000-0000EC510000}"/>
    <cellStyle name="Note 2 3 2 2 17" xfId="4380" xr:uid="{00000000-0005-0000-0000-0000ED510000}"/>
    <cellStyle name="Note 2 3 2 2 17 2" xfId="8632" xr:uid="{00000000-0005-0000-0000-0000EE510000}"/>
    <cellStyle name="Note 2 3 2 2 17 3" xfId="12881" xr:uid="{00000000-0005-0000-0000-0000EF510000}"/>
    <cellStyle name="Note 2 3 2 2 17 4" xfId="17130" xr:uid="{00000000-0005-0000-0000-0000F0510000}"/>
    <cellStyle name="Note 2 3 2 2 17 5" xfId="24232" xr:uid="{00000000-0005-0000-0000-0000F1510000}"/>
    <cellStyle name="Note 2 3 2 2 17 6" xfId="55632" xr:uid="{00000000-0005-0000-0000-0000F2510000}"/>
    <cellStyle name="Note 2 3 2 2 18" xfId="4483" xr:uid="{00000000-0005-0000-0000-0000F3510000}"/>
    <cellStyle name="Note 2 3 2 2 18 2" xfId="8735" xr:uid="{00000000-0005-0000-0000-0000F4510000}"/>
    <cellStyle name="Note 2 3 2 2 18 3" xfId="12984" xr:uid="{00000000-0005-0000-0000-0000F5510000}"/>
    <cellStyle name="Note 2 3 2 2 18 4" xfId="17233" xr:uid="{00000000-0005-0000-0000-0000F6510000}"/>
    <cellStyle name="Note 2 3 2 2 18 5" xfId="24578" xr:uid="{00000000-0005-0000-0000-0000F7510000}"/>
    <cellStyle name="Note 2 3 2 2 18 6" xfId="55854" xr:uid="{00000000-0005-0000-0000-0000F8510000}"/>
    <cellStyle name="Note 2 3 2 2 19" xfId="4597" xr:uid="{00000000-0005-0000-0000-0000F9510000}"/>
    <cellStyle name="Note 2 3 2 2 19 2" xfId="8849" xr:uid="{00000000-0005-0000-0000-0000FA510000}"/>
    <cellStyle name="Note 2 3 2 2 19 3" xfId="13098" xr:uid="{00000000-0005-0000-0000-0000FB510000}"/>
    <cellStyle name="Note 2 3 2 2 19 4" xfId="17347" xr:uid="{00000000-0005-0000-0000-0000FC510000}"/>
    <cellStyle name="Note 2 3 2 2 19 5" xfId="24853" xr:uid="{00000000-0005-0000-0000-0000FD510000}"/>
    <cellStyle name="Note 2 3 2 2 19 6" xfId="56006" xr:uid="{00000000-0005-0000-0000-0000FE510000}"/>
    <cellStyle name="Note 2 3 2 2 2" xfId="2077" xr:uid="{00000000-0005-0000-0000-0000FF510000}"/>
    <cellStyle name="Note 2 3 2 2 2 2" xfId="6329" xr:uid="{00000000-0005-0000-0000-000000520000}"/>
    <cellStyle name="Note 2 3 2 2 2 3" xfId="10578" xr:uid="{00000000-0005-0000-0000-000001520000}"/>
    <cellStyle name="Note 2 3 2 2 2 4" xfId="14827" xr:uid="{00000000-0005-0000-0000-000002520000}"/>
    <cellStyle name="Note 2 3 2 2 2 5" xfId="18632" xr:uid="{00000000-0005-0000-0000-000003520000}"/>
    <cellStyle name="Note 2 3 2 2 2 6" xfId="19259" xr:uid="{00000000-0005-0000-0000-000004520000}"/>
    <cellStyle name="Note 2 3 2 2 2 7" xfId="53526" xr:uid="{00000000-0005-0000-0000-000005520000}"/>
    <cellStyle name="Note 2 3 2 2 20" xfId="4752" xr:uid="{00000000-0005-0000-0000-000006520000}"/>
    <cellStyle name="Note 2 3 2 2 20 2" xfId="9004" xr:uid="{00000000-0005-0000-0000-000007520000}"/>
    <cellStyle name="Note 2 3 2 2 20 3" xfId="13253" xr:uid="{00000000-0005-0000-0000-000008520000}"/>
    <cellStyle name="Note 2 3 2 2 20 4" xfId="17502" xr:uid="{00000000-0005-0000-0000-000009520000}"/>
    <cellStyle name="Note 2 3 2 2 20 5" xfId="25099" xr:uid="{00000000-0005-0000-0000-00000A520000}"/>
    <cellStyle name="Note 2 3 2 2 20 6" xfId="56158" xr:uid="{00000000-0005-0000-0000-00000B520000}"/>
    <cellStyle name="Note 2 3 2 2 21" xfId="4902" xr:uid="{00000000-0005-0000-0000-00000C520000}"/>
    <cellStyle name="Note 2 3 2 2 21 2" xfId="9154" xr:uid="{00000000-0005-0000-0000-00000D520000}"/>
    <cellStyle name="Note 2 3 2 2 21 3" xfId="13403" xr:uid="{00000000-0005-0000-0000-00000E520000}"/>
    <cellStyle name="Note 2 3 2 2 21 4" xfId="17652" xr:uid="{00000000-0005-0000-0000-00000F520000}"/>
    <cellStyle name="Note 2 3 2 2 21 5" xfId="25539" xr:uid="{00000000-0005-0000-0000-000010520000}"/>
    <cellStyle name="Note 2 3 2 2 21 6" xfId="56307" xr:uid="{00000000-0005-0000-0000-000011520000}"/>
    <cellStyle name="Note 2 3 2 2 22" xfId="5094" xr:uid="{00000000-0005-0000-0000-000012520000}"/>
    <cellStyle name="Note 2 3 2 2 22 2" xfId="9346" xr:uid="{00000000-0005-0000-0000-000013520000}"/>
    <cellStyle name="Note 2 3 2 2 22 3" xfId="13595" xr:uid="{00000000-0005-0000-0000-000014520000}"/>
    <cellStyle name="Note 2 3 2 2 22 4" xfId="17844" xr:uid="{00000000-0005-0000-0000-000015520000}"/>
    <cellStyle name="Note 2 3 2 2 22 5" xfId="25885" xr:uid="{00000000-0005-0000-0000-000016520000}"/>
    <cellStyle name="Note 2 3 2 2 22 6" xfId="56463" xr:uid="{00000000-0005-0000-0000-000017520000}"/>
    <cellStyle name="Note 2 3 2 2 23" xfId="5204" xr:uid="{00000000-0005-0000-0000-000018520000}"/>
    <cellStyle name="Note 2 3 2 2 23 2" xfId="9456" xr:uid="{00000000-0005-0000-0000-000019520000}"/>
    <cellStyle name="Note 2 3 2 2 23 3" xfId="13705" xr:uid="{00000000-0005-0000-0000-00001A520000}"/>
    <cellStyle name="Note 2 3 2 2 23 4" xfId="17954" xr:uid="{00000000-0005-0000-0000-00001B520000}"/>
    <cellStyle name="Note 2 3 2 2 23 5" xfId="26231" xr:uid="{00000000-0005-0000-0000-00001C520000}"/>
    <cellStyle name="Note 2 3 2 2 23 6" xfId="56714" xr:uid="{00000000-0005-0000-0000-00001D520000}"/>
    <cellStyle name="Note 2 3 2 2 24" xfId="5316" xr:uid="{00000000-0005-0000-0000-00001E520000}"/>
    <cellStyle name="Note 2 3 2 2 24 2" xfId="9568" xr:uid="{00000000-0005-0000-0000-00001F520000}"/>
    <cellStyle name="Note 2 3 2 2 24 3" xfId="13817" xr:uid="{00000000-0005-0000-0000-000020520000}"/>
    <cellStyle name="Note 2 3 2 2 24 4" xfId="18066" xr:uid="{00000000-0005-0000-0000-000021520000}"/>
    <cellStyle name="Note 2 3 2 2 24 5" xfId="25113" xr:uid="{00000000-0005-0000-0000-000022520000}"/>
    <cellStyle name="Note 2 3 2 2 24 6" xfId="56873" xr:uid="{00000000-0005-0000-0000-000023520000}"/>
    <cellStyle name="Note 2 3 2 2 25" xfId="5467" xr:uid="{00000000-0005-0000-0000-000024520000}"/>
    <cellStyle name="Note 2 3 2 2 25 2" xfId="9719" xr:uid="{00000000-0005-0000-0000-000025520000}"/>
    <cellStyle name="Note 2 3 2 2 25 3" xfId="13968" xr:uid="{00000000-0005-0000-0000-000026520000}"/>
    <cellStyle name="Note 2 3 2 2 25 4" xfId="18217" xr:uid="{00000000-0005-0000-0000-000027520000}"/>
    <cellStyle name="Note 2 3 2 2 25 5" xfId="27019" xr:uid="{00000000-0005-0000-0000-000028520000}"/>
    <cellStyle name="Note 2 3 2 2 25 6" xfId="57023" xr:uid="{00000000-0005-0000-0000-000029520000}"/>
    <cellStyle name="Note 2 3 2 2 26" xfId="5622" xr:uid="{00000000-0005-0000-0000-00002A520000}"/>
    <cellStyle name="Note 2 3 2 2 26 2" xfId="9874" xr:uid="{00000000-0005-0000-0000-00002B520000}"/>
    <cellStyle name="Note 2 3 2 2 26 3" xfId="14123" xr:uid="{00000000-0005-0000-0000-00002C520000}"/>
    <cellStyle name="Note 2 3 2 2 26 4" xfId="18372" xr:uid="{00000000-0005-0000-0000-00002D520000}"/>
    <cellStyle name="Note 2 3 2 2 26 5" xfId="27284" xr:uid="{00000000-0005-0000-0000-00002E520000}"/>
    <cellStyle name="Note 2 3 2 2 26 6" xfId="55731" xr:uid="{00000000-0005-0000-0000-00002F520000}"/>
    <cellStyle name="Note 2 3 2 2 27" xfId="1622" xr:uid="{00000000-0005-0000-0000-000030520000}"/>
    <cellStyle name="Note 2 3 2 2 27 2" xfId="27627" xr:uid="{00000000-0005-0000-0000-000031520000}"/>
    <cellStyle name="Note 2 3 2 2 27 3" xfId="57291" xr:uid="{00000000-0005-0000-0000-000032520000}"/>
    <cellStyle name="Note 2 3 2 2 28" xfId="5874" xr:uid="{00000000-0005-0000-0000-000033520000}"/>
    <cellStyle name="Note 2 3 2 2 28 2" xfId="27968" xr:uid="{00000000-0005-0000-0000-000034520000}"/>
    <cellStyle name="Note 2 3 2 2 28 3" xfId="57440" xr:uid="{00000000-0005-0000-0000-000035520000}"/>
    <cellStyle name="Note 2 3 2 2 29" xfId="10123" xr:uid="{00000000-0005-0000-0000-000036520000}"/>
    <cellStyle name="Note 2 3 2 2 29 2" xfId="28309" xr:uid="{00000000-0005-0000-0000-000037520000}"/>
    <cellStyle name="Note 2 3 2 2 29 3" xfId="57590" xr:uid="{00000000-0005-0000-0000-000038520000}"/>
    <cellStyle name="Note 2 3 2 2 3" xfId="2229" xr:uid="{00000000-0005-0000-0000-000039520000}"/>
    <cellStyle name="Note 2 3 2 2 3 2" xfId="6481" xr:uid="{00000000-0005-0000-0000-00003A520000}"/>
    <cellStyle name="Note 2 3 2 2 3 3" xfId="10730" xr:uid="{00000000-0005-0000-0000-00003B520000}"/>
    <cellStyle name="Note 2 3 2 2 3 4" xfId="14979" xr:uid="{00000000-0005-0000-0000-00003C520000}"/>
    <cellStyle name="Note 2 3 2 2 3 5" xfId="18844" xr:uid="{00000000-0005-0000-0000-00003D520000}"/>
    <cellStyle name="Note 2 3 2 2 3 6" xfId="53675" xr:uid="{00000000-0005-0000-0000-00003E520000}"/>
    <cellStyle name="Note 2 3 2 2 30" xfId="14373" xr:uid="{00000000-0005-0000-0000-00003F520000}"/>
    <cellStyle name="Note 2 3 2 2 30 2" xfId="28650" xr:uid="{00000000-0005-0000-0000-000040520000}"/>
    <cellStyle name="Note 2 3 2 2 31" xfId="18524" xr:uid="{00000000-0005-0000-0000-000041520000}"/>
    <cellStyle name="Note 2 3 2 2 31 2" xfId="28991" xr:uid="{00000000-0005-0000-0000-000042520000}"/>
    <cellStyle name="Note 2 3 2 2 32" xfId="29510" xr:uid="{00000000-0005-0000-0000-000043520000}"/>
    <cellStyle name="Note 2 3 2 2 33" xfId="31235" xr:uid="{00000000-0005-0000-0000-000044520000}"/>
    <cellStyle name="Note 2 3 2 2 34" xfId="31489" xr:uid="{00000000-0005-0000-0000-000045520000}"/>
    <cellStyle name="Note 2 3 2 2 35" xfId="31829" xr:uid="{00000000-0005-0000-0000-000046520000}"/>
    <cellStyle name="Note 2 3 2 2 36" xfId="32051" xr:uid="{00000000-0005-0000-0000-000047520000}"/>
    <cellStyle name="Note 2 3 2 2 37" xfId="32392" xr:uid="{00000000-0005-0000-0000-000048520000}"/>
    <cellStyle name="Note 2 3 2 2 38" xfId="32733" xr:uid="{00000000-0005-0000-0000-000049520000}"/>
    <cellStyle name="Note 2 3 2 2 39" xfId="33450" xr:uid="{00000000-0005-0000-0000-00004A520000}"/>
    <cellStyle name="Note 2 3 2 2 4" xfId="2379" xr:uid="{00000000-0005-0000-0000-00004B520000}"/>
    <cellStyle name="Note 2 3 2 2 4 2" xfId="6631" xr:uid="{00000000-0005-0000-0000-00004C520000}"/>
    <cellStyle name="Note 2 3 2 2 4 3" xfId="10880" xr:uid="{00000000-0005-0000-0000-00004D520000}"/>
    <cellStyle name="Note 2 3 2 2 4 4" xfId="15129" xr:uid="{00000000-0005-0000-0000-00004E520000}"/>
    <cellStyle name="Note 2 3 2 2 4 5" xfId="20047" xr:uid="{00000000-0005-0000-0000-00004F520000}"/>
    <cellStyle name="Note 2 3 2 2 4 6" xfId="53797" xr:uid="{00000000-0005-0000-0000-000050520000}"/>
    <cellStyle name="Note 2 3 2 2 40" xfId="33643" xr:uid="{00000000-0005-0000-0000-000051520000}"/>
    <cellStyle name="Note 2 3 2 2 41" xfId="33989" xr:uid="{00000000-0005-0000-0000-000052520000}"/>
    <cellStyle name="Note 2 3 2 2 42" xfId="34008" xr:uid="{00000000-0005-0000-0000-000053520000}"/>
    <cellStyle name="Note 2 3 2 2 43" xfId="34436" xr:uid="{00000000-0005-0000-0000-000054520000}"/>
    <cellStyle name="Note 2 3 2 2 44" xfId="34782" xr:uid="{00000000-0005-0000-0000-000055520000}"/>
    <cellStyle name="Note 2 3 2 2 45" xfId="35128" xr:uid="{00000000-0005-0000-0000-000056520000}"/>
    <cellStyle name="Note 2 3 2 2 46" xfId="35475" xr:uid="{00000000-0005-0000-0000-000057520000}"/>
    <cellStyle name="Note 2 3 2 2 47" xfId="35822" xr:uid="{00000000-0005-0000-0000-000058520000}"/>
    <cellStyle name="Note 2 3 2 2 48" xfId="36168" xr:uid="{00000000-0005-0000-0000-000059520000}"/>
    <cellStyle name="Note 2 3 2 2 49" xfId="36514" xr:uid="{00000000-0005-0000-0000-00005A520000}"/>
    <cellStyle name="Note 2 3 2 2 5" xfId="2528" xr:uid="{00000000-0005-0000-0000-00005B520000}"/>
    <cellStyle name="Note 2 3 2 2 5 2" xfId="6780" xr:uid="{00000000-0005-0000-0000-00005C520000}"/>
    <cellStyle name="Note 2 3 2 2 5 3" xfId="11029" xr:uid="{00000000-0005-0000-0000-00005D520000}"/>
    <cellStyle name="Note 2 3 2 2 5 4" xfId="15278" xr:uid="{00000000-0005-0000-0000-00005E520000}"/>
    <cellStyle name="Note 2 3 2 2 5 5" xfId="20393" xr:uid="{00000000-0005-0000-0000-00005F520000}"/>
    <cellStyle name="Note 2 3 2 2 5 6" xfId="53903" xr:uid="{00000000-0005-0000-0000-000060520000}"/>
    <cellStyle name="Note 2 3 2 2 50" xfId="36860" xr:uid="{00000000-0005-0000-0000-000061520000}"/>
    <cellStyle name="Note 2 3 2 2 51" xfId="37206" xr:uid="{00000000-0005-0000-0000-000062520000}"/>
    <cellStyle name="Note 2 3 2 2 52" xfId="37552" xr:uid="{00000000-0005-0000-0000-000063520000}"/>
    <cellStyle name="Note 2 3 2 2 53" xfId="37827" xr:uid="{00000000-0005-0000-0000-000064520000}"/>
    <cellStyle name="Note 2 3 2 2 54" xfId="38174" xr:uid="{00000000-0005-0000-0000-000065520000}"/>
    <cellStyle name="Note 2 3 2 2 55" xfId="38520" xr:uid="{00000000-0005-0000-0000-000066520000}"/>
    <cellStyle name="Note 2 3 2 2 56" xfId="38866" xr:uid="{00000000-0005-0000-0000-000067520000}"/>
    <cellStyle name="Note 2 3 2 2 57" xfId="39212" xr:uid="{00000000-0005-0000-0000-000068520000}"/>
    <cellStyle name="Note 2 3 2 2 58" xfId="39460" xr:uid="{00000000-0005-0000-0000-000069520000}"/>
    <cellStyle name="Note 2 3 2 2 59" xfId="39789" xr:uid="{00000000-0005-0000-0000-00006A520000}"/>
    <cellStyle name="Note 2 3 2 2 6" xfId="2678" xr:uid="{00000000-0005-0000-0000-00006B520000}"/>
    <cellStyle name="Note 2 3 2 2 6 2" xfId="6930" xr:uid="{00000000-0005-0000-0000-00006C520000}"/>
    <cellStyle name="Note 2 3 2 2 6 3" xfId="11179" xr:uid="{00000000-0005-0000-0000-00006D520000}"/>
    <cellStyle name="Note 2 3 2 2 6 4" xfId="15428" xr:uid="{00000000-0005-0000-0000-00006E520000}"/>
    <cellStyle name="Note 2 3 2 2 6 5" xfId="20670" xr:uid="{00000000-0005-0000-0000-00006F520000}"/>
    <cellStyle name="Note 2 3 2 2 6 6" xfId="54053" xr:uid="{00000000-0005-0000-0000-000070520000}"/>
    <cellStyle name="Note 2 3 2 2 60" xfId="40040" xr:uid="{00000000-0005-0000-0000-000071520000}"/>
    <cellStyle name="Note 2 3 2 2 61" xfId="40381" xr:uid="{00000000-0005-0000-0000-000072520000}"/>
    <cellStyle name="Note 2 3 2 2 62" xfId="40804" xr:uid="{00000000-0005-0000-0000-000073520000}"/>
    <cellStyle name="Note 2 3 2 2 63" xfId="41513" xr:uid="{00000000-0005-0000-0000-000074520000}"/>
    <cellStyle name="Note 2 3 2 2 64" xfId="40887" xr:uid="{00000000-0005-0000-0000-000075520000}"/>
    <cellStyle name="Note 2 3 2 2 65" xfId="41948" xr:uid="{00000000-0005-0000-0000-000076520000}"/>
    <cellStyle name="Note 2 3 2 2 66" xfId="42294" xr:uid="{00000000-0005-0000-0000-000077520000}"/>
    <cellStyle name="Note 2 3 2 2 67" xfId="42570" xr:uid="{00000000-0005-0000-0000-000078520000}"/>
    <cellStyle name="Note 2 3 2 2 68" xfId="42875" xr:uid="{00000000-0005-0000-0000-000079520000}"/>
    <cellStyle name="Note 2 3 2 2 69" xfId="43216" xr:uid="{00000000-0005-0000-0000-00007A520000}"/>
    <cellStyle name="Note 2 3 2 2 7" xfId="2833" xr:uid="{00000000-0005-0000-0000-00007B520000}"/>
    <cellStyle name="Note 2 3 2 2 7 2" xfId="7085" xr:uid="{00000000-0005-0000-0000-00007C520000}"/>
    <cellStyle name="Note 2 3 2 2 7 3" xfId="11334" xr:uid="{00000000-0005-0000-0000-00007D520000}"/>
    <cellStyle name="Note 2 3 2 2 7 4" xfId="15583" xr:uid="{00000000-0005-0000-0000-00007E520000}"/>
    <cellStyle name="Note 2 3 2 2 7 5" xfId="21086" xr:uid="{00000000-0005-0000-0000-00007F520000}"/>
    <cellStyle name="Note 2 3 2 2 7 6" xfId="53264" xr:uid="{00000000-0005-0000-0000-000080520000}"/>
    <cellStyle name="Note 2 3 2 2 70" xfId="43557" xr:uid="{00000000-0005-0000-0000-000081520000}"/>
    <cellStyle name="Note 2 3 2 2 71" xfId="44088" xr:uid="{00000000-0005-0000-0000-000082520000}"/>
    <cellStyle name="Note 2 3 2 2 72" xfId="44347" xr:uid="{00000000-0005-0000-0000-000083520000}"/>
    <cellStyle name="Note 2 3 2 2 73" xfId="43913" xr:uid="{00000000-0005-0000-0000-000084520000}"/>
    <cellStyle name="Note 2 3 2 2 74" xfId="44756" xr:uid="{00000000-0005-0000-0000-000085520000}"/>
    <cellStyle name="Note 2 3 2 2 75" xfId="45070" xr:uid="{00000000-0005-0000-0000-000086520000}"/>
    <cellStyle name="Note 2 3 2 2 76" xfId="44538" xr:uid="{00000000-0005-0000-0000-000087520000}"/>
    <cellStyle name="Note 2 3 2 2 77" xfId="44298" xr:uid="{00000000-0005-0000-0000-000088520000}"/>
    <cellStyle name="Note 2 3 2 2 78" xfId="45725" xr:uid="{00000000-0005-0000-0000-000089520000}"/>
    <cellStyle name="Note 2 3 2 2 79" xfId="45809" xr:uid="{00000000-0005-0000-0000-00008A520000}"/>
    <cellStyle name="Note 2 3 2 2 8" xfId="2983" xr:uid="{00000000-0005-0000-0000-00008B520000}"/>
    <cellStyle name="Note 2 3 2 2 8 2" xfId="7235" xr:uid="{00000000-0005-0000-0000-00008C520000}"/>
    <cellStyle name="Note 2 3 2 2 8 3" xfId="11484" xr:uid="{00000000-0005-0000-0000-00008D520000}"/>
    <cellStyle name="Note 2 3 2 2 8 4" xfId="15733" xr:uid="{00000000-0005-0000-0000-00008E520000}"/>
    <cellStyle name="Note 2 3 2 2 8 5" xfId="21333" xr:uid="{00000000-0005-0000-0000-00008F520000}"/>
    <cellStyle name="Note 2 3 2 2 8 6" xfId="54274" xr:uid="{00000000-0005-0000-0000-000090520000}"/>
    <cellStyle name="Note 2 3 2 2 80" xfId="46135" xr:uid="{00000000-0005-0000-0000-000091520000}"/>
    <cellStyle name="Note 2 3 2 2 81" xfId="46467" xr:uid="{00000000-0005-0000-0000-000092520000}"/>
    <cellStyle name="Note 2 3 2 2 82" xfId="45742" xr:uid="{00000000-0005-0000-0000-000093520000}"/>
    <cellStyle name="Note 2 3 2 2 83" xfId="46958" xr:uid="{00000000-0005-0000-0000-000094520000}"/>
    <cellStyle name="Note 2 3 2 2 84" xfId="47303" xr:uid="{00000000-0005-0000-0000-000095520000}"/>
    <cellStyle name="Note 2 3 2 2 85" xfId="47614" xr:uid="{00000000-0005-0000-0000-000096520000}"/>
    <cellStyle name="Note 2 3 2 2 86" xfId="45634" xr:uid="{00000000-0005-0000-0000-000097520000}"/>
    <cellStyle name="Note 2 3 2 2 87" xfId="48064" xr:uid="{00000000-0005-0000-0000-000098520000}"/>
    <cellStyle name="Note 2 3 2 2 88" xfId="48592" xr:uid="{00000000-0005-0000-0000-000099520000}"/>
    <cellStyle name="Note 2 3 2 2 89" xfId="48917" xr:uid="{00000000-0005-0000-0000-00009A520000}"/>
    <cellStyle name="Note 2 3 2 2 9" xfId="3133" xr:uid="{00000000-0005-0000-0000-00009B520000}"/>
    <cellStyle name="Note 2 3 2 2 9 2" xfId="7385" xr:uid="{00000000-0005-0000-0000-00009C520000}"/>
    <cellStyle name="Note 2 3 2 2 9 3" xfId="11634" xr:uid="{00000000-0005-0000-0000-00009D520000}"/>
    <cellStyle name="Note 2 3 2 2 9 4" xfId="15883" xr:uid="{00000000-0005-0000-0000-00009E520000}"/>
    <cellStyle name="Note 2 3 2 2 9 5" xfId="21774" xr:uid="{00000000-0005-0000-0000-00009F520000}"/>
    <cellStyle name="Note 2 3 2 2 9 6" xfId="54424" xr:uid="{00000000-0005-0000-0000-0000A0520000}"/>
    <cellStyle name="Note 2 3 2 2 90" xfId="49263" xr:uid="{00000000-0005-0000-0000-0000A1520000}"/>
    <cellStyle name="Note 2 3 2 2 91" xfId="48515" xr:uid="{00000000-0005-0000-0000-0000A2520000}"/>
    <cellStyle name="Note 2 3 2 2 92" xfId="49374" xr:uid="{00000000-0005-0000-0000-0000A3520000}"/>
    <cellStyle name="Note 2 3 2 2 93" xfId="49705" xr:uid="{00000000-0005-0000-0000-0000A4520000}"/>
    <cellStyle name="Note 2 3 2 2 94" xfId="49930" xr:uid="{00000000-0005-0000-0000-0000A5520000}"/>
    <cellStyle name="Note 2 3 2 2 95" xfId="50080" xr:uid="{00000000-0005-0000-0000-0000A6520000}"/>
    <cellStyle name="Note 2 3 2 2 96" xfId="50229" xr:uid="{00000000-0005-0000-0000-0000A7520000}"/>
    <cellStyle name="Note 2 3 2 2 97" xfId="50379" xr:uid="{00000000-0005-0000-0000-0000A8520000}"/>
    <cellStyle name="Note 2 3 2 2 98" xfId="50528" xr:uid="{00000000-0005-0000-0000-0000A9520000}"/>
    <cellStyle name="Note 2 3 2 2 99" xfId="50677" xr:uid="{00000000-0005-0000-0000-0000AA520000}"/>
    <cellStyle name="Note 2 3 2 20" xfId="3228" xr:uid="{00000000-0005-0000-0000-0000AB520000}"/>
    <cellStyle name="Note 2 3 2 20 2" xfId="7480" xr:uid="{00000000-0005-0000-0000-0000AC520000}"/>
    <cellStyle name="Note 2 3 2 20 3" xfId="11729" xr:uid="{00000000-0005-0000-0000-0000AD520000}"/>
    <cellStyle name="Note 2 3 2 20 4" xfId="15978" xr:uid="{00000000-0005-0000-0000-0000AE520000}"/>
    <cellStyle name="Note 2 3 2 20 5" xfId="21513" xr:uid="{00000000-0005-0000-0000-0000AF520000}"/>
    <cellStyle name="Note 2 3 2 20 6" xfId="55800" xr:uid="{00000000-0005-0000-0000-0000B0520000}"/>
    <cellStyle name="Note 2 3 2 21" xfId="3377" xr:uid="{00000000-0005-0000-0000-0000B1520000}"/>
    <cellStyle name="Note 2 3 2 21 2" xfId="7629" xr:uid="{00000000-0005-0000-0000-0000B2520000}"/>
    <cellStyle name="Note 2 3 2 21 3" xfId="11878" xr:uid="{00000000-0005-0000-0000-0000B3520000}"/>
    <cellStyle name="Note 2 3 2 21 4" xfId="16127" xr:uid="{00000000-0005-0000-0000-0000B4520000}"/>
    <cellStyle name="Note 2 3 2 21 5" xfId="23832" xr:uid="{00000000-0005-0000-0000-0000B5520000}"/>
    <cellStyle name="Note 2 3 2 21 6" xfId="55952" xr:uid="{00000000-0005-0000-0000-0000B6520000}"/>
    <cellStyle name="Note 2 3 2 22" xfId="3527" xr:uid="{00000000-0005-0000-0000-0000B7520000}"/>
    <cellStyle name="Note 2 3 2 22 2" xfId="7779" xr:uid="{00000000-0005-0000-0000-0000B8520000}"/>
    <cellStyle name="Note 2 3 2 22 3" xfId="12028" xr:uid="{00000000-0005-0000-0000-0000B9520000}"/>
    <cellStyle name="Note 2 3 2 22 4" xfId="16277" xr:uid="{00000000-0005-0000-0000-0000BA520000}"/>
    <cellStyle name="Note 2 3 2 22 5" xfId="24182" xr:uid="{00000000-0005-0000-0000-0000BB520000}"/>
    <cellStyle name="Note 2 3 2 22 6" xfId="56104" xr:uid="{00000000-0005-0000-0000-0000BC520000}"/>
    <cellStyle name="Note 2 3 2 23" xfId="3677" xr:uid="{00000000-0005-0000-0000-0000BD520000}"/>
    <cellStyle name="Note 2 3 2 23 2" xfId="7929" xr:uid="{00000000-0005-0000-0000-0000BE520000}"/>
    <cellStyle name="Note 2 3 2 23 3" xfId="12178" xr:uid="{00000000-0005-0000-0000-0000BF520000}"/>
    <cellStyle name="Note 2 3 2 23 4" xfId="16427" xr:uid="{00000000-0005-0000-0000-0000C0520000}"/>
    <cellStyle name="Note 2 3 2 23 5" xfId="24528" xr:uid="{00000000-0005-0000-0000-0000C1520000}"/>
    <cellStyle name="Note 2 3 2 23 6" xfId="56253" xr:uid="{00000000-0005-0000-0000-0000C2520000}"/>
    <cellStyle name="Note 2 3 2 24" xfId="3826" xr:uid="{00000000-0005-0000-0000-0000C3520000}"/>
    <cellStyle name="Note 2 3 2 24 2" xfId="8078" xr:uid="{00000000-0005-0000-0000-0000C4520000}"/>
    <cellStyle name="Note 2 3 2 24 3" xfId="12327" xr:uid="{00000000-0005-0000-0000-0000C5520000}"/>
    <cellStyle name="Note 2 3 2 24 4" xfId="16576" xr:uid="{00000000-0005-0000-0000-0000C6520000}"/>
    <cellStyle name="Note 2 3 2 24 5" xfId="21337" xr:uid="{00000000-0005-0000-0000-0000C7520000}"/>
    <cellStyle name="Note 2 3 2 24 6" xfId="56409" xr:uid="{00000000-0005-0000-0000-0000C8520000}"/>
    <cellStyle name="Note 2 3 2 25" xfId="3975" xr:uid="{00000000-0005-0000-0000-0000C9520000}"/>
    <cellStyle name="Note 2 3 2 25 2" xfId="8227" xr:uid="{00000000-0005-0000-0000-0000CA520000}"/>
    <cellStyle name="Note 2 3 2 25 3" xfId="12476" xr:uid="{00000000-0005-0000-0000-0000CB520000}"/>
    <cellStyle name="Note 2 3 2 25 4" xfId="16725" xr:uid="{00000000-0005-0000-0000-0000CC520000}"/>
    <cellStyle name="Note 2 3 2 25 5" xfId="21900" xr:uid="{00000000-0005-0000-0000-0000CD520000}"/>
    <cellStyle name="Note 2 3 2 25 6" xfId="56559" xr:uid="{00000000-0005-0000-0000-0000CE520000}"/>
    <cellStyle name="Note 2 3 2 26" xfId="4175" xr:uid="{00000000-0005-0000-0000-0000CF520000}"/>
    <cellStyle name="Note 2 3 2 26 2" xfId="8427" xr:uid="{00000000-0005-0000-0000-0000D0520000}"/>
    <cellStyle name="Note 2 3 2 26 3" xfId="12676" xr:uid="{00000000-0005-0000-0000-0000D1520000}"/>
    <cellStyle name="Note 2 3 2 26 4" xfId="16925" xr:uid="{00000000-0005-0000-0000-0000D2520000}"/>
    <cellStyle name="Note 2 3 2 26 5" xfId="25489" xr:uid="{00000000-0005-0000-0000-0000D3520000}"/>
    <cellStyle name="Note 2 3 2 26 6" xfId="56606" xr:uid="{00000000-0005-0000-0000-0000D4520000}"/>
    <cellStyle name="Note 2 3 2 27" xfId="4326" xr:uid="{00000000-0005-0000-0000-0000D5520000}"/>
    <cellStyle name="Note 2 3 2 27 2" xfId="8578" xr:uid="{00000000-0005-0000-0000-0000D6520000}"/>
    <cellStyle name="Note 2 3 2 27 3" xfId="12827" xr:uid="{00000000-0005-0000-0000-0000D7520000}"/>
    <cellStyle name="Note 2 3 2 27 4" xfId="17076" xr:uid="{00000000-0005-0000-0000-0000D8520000}"/>
    <cellStyle name="Note 2 3 2 27 5" xfId="25835" xr:uid="{00000000-0005-0000-0000-0000D9520000}"/>
    <cellStyle name="Note 2 3 2 27 6" xfId="56660" xr:uid="{00000000-0005-0000-0000-0000DA520000}"/>
    <cellStyle name="Note 2 3 2 28" xfId="4109" xr:uid="{00000000-0005-0000-0000-0000DB520000}"/>
    <cellStyle name="Note 2 3 2 28 2" xfId="8361" xr:uid="{00000000-0005-0000-0000-0000DC520000}"/>
    <cellStyle name="Note 2 3 2 28 3" xfId="12610" xr:uid="{00000000-0005-0000-0000-0000DD520000}"/>
    <cellStyle name="Note 2 3 2 28 4" xfId="16859" xr:uid="{00000000-0005-0000-0000-0000DE520000}"/>
    <cellStyle name="Note 2 3 2 28 5" xfId="26181" xr:uid="{00000000-0005-0000-0000-0000DF520000}"/>
    <cellStyle name="Note 2 3 2 28 6" xfId="56819" xr:uid="{00000000-0005-0000-0000-0000E0520000}"/>
    <cellStyle name="Note 2 3 2 29" xfId="4698" xr:uid="{00000000-0005-0000-0000-0000E1520000}"/>
    <cellStyle name="Note 2 3 2 29 2" xfId="8950" xr:uid="{00000000-0005-0000-0000-0000E2520000}"/>
    <cellStyle name="Note 2 3 2 29 3" xfId="13199" xr:uid="{00000000-0005-0000-0000-0000E3520000}"/>
    <cellStyle name="Note 2 3 2 29 4" xfId="17448" xr:uid="{00000000-0005-0000-0000-0000E4520000}"/>
    <cellStyle name="Note 2 3 2 29 5" xfId="25380" xr:uid="{00000000-0005-0000-0000-0000E5520000}"/>
    <cellStyle name="Note 2 3 2 29 6" xfId="56969" xr:uid="{00000000-0005-0000-0000-0000E6520000}"/>
    <cellStyle name="Note 2 3 2 3" xfId="1670" xr:uid="{00000000-0005-0000-0000-0000E7520000}"/>
    <cellStyle name="Note 2 3 2 3 10" xfId="3330" xr:uid="{00000000-0005-0000-0000-0000E8520000}"/>
    <cellStyle name="Note 2 3 2 3 10 2" xfId="7582" xr:uid="{00000000-0005-0000-0000-0000E9520000}"/>
    <cellStyle name="Note 2 3 2 3 10 3" xfId="11831" xr:uid="{00000000-0005-0000-0000-0000EA520000}"/>
    <cellStyle name="Note 2 3 2 3 10 4" xfId="16080" xr:uid="{00000000-0005-0000-0000-0000EB520000}"/>
    <cellStyle name="Note 2 3 2 3 10 5" xfId="21725" xr:uid="{00000000-0005-0000-0000-0000EC520000}"/>
    <cellStyle name="Note 2 3 2 3 10 6" xfId="54622" xr:uid="{00000000-0005-0000-0000-0000ED520000}"/>
    <cellStyle name="Note 2 3 2 3 100" xfId="50875" xr:uid="{00000000-0005-0000-0000-0000EE520000}"/>
    <cellStyle name="Note 2 3 2 3 101" xfId="51024" xr:uid="{00000000-0005-0000-0000-0000EF520000}"/>
    <cellStyle name="Note 2 3 2 3 102" xfId="51189" xr:uid="{00000000-0005-0000-0000-0000F0520000}"/>
    <cellStyle name="Note 2 3 2 3 103" xfId="51345" xr:uid="{00000000-0005-0000-0000-0000F1520000}"/>
    <cellStyle name="Note 2 3 2 3 104" xfId="51495" xr:uid="{00000000-0005-0000-0000-0000F2520000}"/>
    <cellStyle name="Note 2 3 2 3 105" xfId="51645" xr:uid="{00000000-0005-0000-0000-0000F3520000}"/>
    <cellStyle name="Note 2 3 2 3 106" xfId="51795" xr:uid="{00000000-0005-0000-0000-0000F4520000}"/>
    <cellStyle name="Note 2 3 2 3 107" xfId="51950" xr:uid="{00000000-0005-0000-0000-0000F5520000}"/>
    <cellStyle name="Note 2 3 2 3 108" xfId="52105" xr:uid="{00000000-0005-0000-0000-0000F6520000}"/>
    <cellStyle name="Note 2 3 2 3 109" xfId="52255" xr:uid="{00000000-0005-0000-0000-0000F7520000}"/>
    <cellStyle name="Note 2 3 2 3 11" xfId="3479" xr:uid="{00000000-0005-0000-0000-0000F8520000}"/>
    <cellStyle name="Note 2 3 2 3 11 2" xfId="7731" xr:uid="{00000000-0005-0000-0000-0000F9520000}"/>
    <cellStyle name="Note 2 3 2 3 11 3" xfId="11980" xr:uid="{00000000-0005-0000-0000-0000FA520000}"/>
    <cellStyle name="Note 2 3 2 3 11 4" xfId="16229" xr:uid="{00000000-0005-0000-0000-0000FB520000}"/>
    <cellStyle name="Note 2 3 2 3 11 5" xfId="22269" xr:uid="{00000000-0005-0000-0000-0000FC520000}"/>
    <cellStyle name="Note 2 3 2 3 11 6" xfId="54771" xr:uid="{00000000-0005-0000-0000-0000FD520000}"/>
    <cellStyle name="Note 2 3 2 3 110" xfId="52508" xr:uid="{00000000-0005-0000-0000-0000FE520000}"/>
    <cellStyle name="Note 2 3 2 3 111" xfId="52658" xr:uid="{00000000-0005-0000-0000-0000FF520000}"/>
    <cellStyle name="Note 2 3 2 3 112" xfId="52807" xr:uid="{00000000-0005-0000-0000-000000530000}"/>
    <cellStyle name="Note 2 3 2 3 113" xfId="52957" xr:uid="{00000000-0005-0000-0000-000001530000}"/>
    <cellStyle name="Note 2 3 2 3 114" xfId="53070" xr:uid="{00000000-0005-0000-0000-000002530000}"/>
    <cellStyle name="Note 2 3 2 3 115" xfId="53419" xr:uid="{00000000-0005-0000-0000-000003530000}"/>
    <cellStyle name="Note 2 3 2 3 12" xfId="3629" xr:uid="{00000000-0005-0000-0000-000004530000}"/>
    <cellStyle name="Note 2 3 2 3 12 2" xfId="7881" xr:uid="{00000000-0005-0000-0000-000005530000}"/>
    <cellStyle name="Note 2 3 2 3 12 3" xfId="12130" xr:uid="{00000000-0005-0000-0000-000006530000}"/>
    <cellStyle name="Note 2 3 2 3 12 4" xfId="16379" xr:uid="{00000000-0005-0000-0000-000007530000}"/>
    <cellStyle name="Note 2 3 2 3 12 5" xfId="22615" xr:uid="{00000000-0005-0000-0000-000008530000}"/>
    <cellStyle name="Note 2 3 2 3 12 6" xfId="54926" xr:uid="{00000000-0005-0000-0000-000009530000}"/>
    <cellStyle name="Note 2 3 2 3 13" xfId="3779" xr:uid="{00000000-0005-0000-0000-00000A530000}"/>
    <cellStyle name="Note 2 3 2 3 13 2" xfId="8031" xr:uid="{00000000-0005-0000-0000-00000B530000}"/>
    <cellStyle name="Note 2 3 2 3 13 3" xfId="12280" xr:uid="{00000000-0005-0000-0000-00000C530000}"/>
    <cellStyle name="Note 2 3 2 3 13 4" xfId="16529" xr:uid="{00000000-0005-0000-0000-00000D530000}"/>
    <cellStyle name="Note 2 3 2 3 13 5" xfId="22961" xr:uid="{00000000-0005-0000-0000-00000E530000}"/>
    <cellStyle name="Note 2 3 2 3 13 6" xfId="55081" xr:uid="{00000000-0005-0000-0000-00000F530000}"/>
    <cellStyle name="Note 2 3 2 3 14" xfId="3928" xr:uid="{00000000-0005-0000-0000-000010530000}"/>
    <cellStyle name="Note 2 3 2 3 14 2" xfId="8180" xr:uid="{00000000-0005-0000-0000-000011530000}"/>
    <cellStyle name="Note 2 3 2 3 14 3" xfId="12429" xr:uid="{00000000-0005-0000-0000-000012530000}"/>
    <cellStyle name="Note 2 3 2 3 14 4" xfId="16678" xr:uid="{00000000-0005-0000-0000-000013530000}"/>
    <cellStyle name="Note 2 3 2 3 14 5" xfId="23308" xr:uid="{00000000-0005-0000-0000-000014530000}"/>
    <cellStyle name="Note 2 3 2 3 14 6" xfId="55232" xr:uid="{00000000-0005-0000-0000-000015530000}"/>
    <cellStyle name="Note 2 3 2 3 15" xfId="4077" xr:uid="{00000000-0005-0000-0000-000016530000}"/>
    <cellStyle name="Note 2 3 2 3 15 2" xfId="8329" xr:uid="{00000000-0005-0000-0000-000017530000}"/>
    <cellStyle name="Note 2 3 2 3 15 3" xfId="12578" xr:uid="{00000000-0005-0000-0000-000018530000}"/>
    <cellStyle name="Note 2 3 2 3 15 4" xfId="16827" xr:uid="{00000000-0005-0000-0000-000019530000}"/>
    <cellStyle name="Note 2 3 2 3 15 5" xfId="23583" xr:uid="{00000000-0005-0000-0000-00001A530000}"/>
    <cellStyle name="Note 2 3 2 3 15 6" xfId="55381" xr:uid="{00000000-0005-0000-0000-00001B530000}"/>
    <cellStyle name="Note 2 3 2 3 16" xfId="4277" xr:uid="{00000000-0005-0000-0000-00001C530000}"/>
    <cellStyle name="Note 2 3 2 3 16 2" xfId="8529" xr:uid="{00000000-0005-0000-0000-00001D530000}"/>
    <cellStyle name="Note 2 3 2 3 16 3" xfId="12778" xr:uid="{00000000-0005-0000-0000-00001E530000}"/>
    <cellStyle name="Note 2 3 2 3 16 4" xfId="17027" xr:uid="{00000000-0005-0000-0000-00001F530000}"/>
    <cellStyle name="Note 2 3 2 3 16 5" xfId="23929" xr:uid="{00000000-0005-0000-0000-000020530000}"/>
    <cellStyle name="Note 2 3 2 3 16 6" xfId="55531" xr:uid="{00000000-0005-0000-0000-000021530000}"/>
    <cellStyle name="Note 2 3 2 3 17" xfId="4428" xr:uid="{00000000-0005-0000-0000-000022530000}"/>
    <cellStyle name="Note 2 3 2 3 17 2" xfId="8680" xr:uid="{00000000-0005-0000-0000-000023530000}"/>
    <cellStyle name="Note 2 3 2 3 17 3" xfId="12929" xr:uid="{00000000-0005-0000-0000-000024530000}"/>
    <cellStyle name="Note 2 3 2 3 17 4" xfId="17178" xr:uid="{00000000-0005-0000-0000-000025530000}"/>
    <cellStyle name="Note 2 3 2 3 17 5" xfId="24279" xr:uid="{00000000-0005-0000-0000-000026530000}"/>
    <cellStyle name="Note 2 3 2 3 17 6" xfId="55680" xr:uid="{00000000-0005-0000-0000-000027530000}"/>
    <cellStyle name="Note 2 3 2 3 18" xfId="4531" xr:uid="{00000000-0005-0000-0000-000028530000}"/>
    <cellStyle name="Note 2 3 2 3 18 2" xfId="8783" xr:uid="{00000000-0005-0000-0000-000029530000}"/>
    <cellStyle name="Note 2 3 2 3 18 3" xfId="13032" xr:uid="{00000000-0005-0000-0000-00002A530000}"/>
    <cellStyle name="Note 2 3 2 3 18 4" xfId="17281" xr:uid="{00000000-0005-0000-0000-00002B530000}"/>
    <cellStyle name="Note 2 3 2 3 18 5" xfId="24625" xr:uid="{00000000-0005-0000-0000-00002C530000}"/>
    <cellStyle name="Note 2 3 2 3 18 6" xfId="55902" xr:uid="{00000000-0005-0000-0000-00002D530000}"/>
    <cellStyle name="Note 2 3 2 3 19" xfId="4645" xr:uid="{00000000-0005-0000-0000-00002E530000}"/>
    <cellStyle name="Note 2 3 2 3 19 2" xfId="8897" xr:uid="{00000000-0005-0000-0000-00002F530000}"/>
    <cellStyle name="Note 2 3 2 3 19 3" xfId="13146" xr:uid="{00000000-0005-0000-0000-000030530000}"/>
    <cellStyle name="Note 2 3 2 3 19 4" xfId="17395" xr:uid="{00000000-0005-0000-0000-000031530000}"/>
    <cellStyle name="Note 2 3 2 3 19 5" xfId="24900" xr:uid="{00000000-0005-0000-0000-000032530000}"/>
    <cellStyle name="Note 2 3 2 3 19 6" xfId="56054" xr:uid="{00000000-0005-0000-0000-000033530000}"/>
    <cellStyle name="Note 2 3 2 3 2" xfId="2125" xr:uid="{00000000-0005-0000-0000-000034530000}"/>
    <cellStyle name="Note 2 3 2 3 2 2" xfId="6377" xr:uid="{00000000-0005-0000-0000-000035530000}"/>
    <cellStyle name="Note 2 3 2 3 2 3" xfId="10626" xr:uid="{00000000-0005-0000-0000-000036530000}"/>
    <cellStyle name="Note 2 3 2 3 2 4" xfId="14875" xr:uid="{00000000-0005-0000-0000-000037530000}"/>
    <cellStyle name="Note 2 3 2 3 2 5" xfId="19306" xr:uid="{00000000-0005-0000-0000-000038530000}"/>
    <cellStyle name="Note 2 3 2 3 2 6" xfId="53574" xr:uid="{00000000-0005-0000-0000-000039530000}"/>
    <cellStyle name="Note 2 3 2 3 20" xfId="4800" xr:uid="{00000000-0005-0000-0000-00003A530000}"/>
    <cellStyle name="Note 2 3 2 3 20 2" xfId="9052" xr:uid="{00000000-0005-0000-0000-00003B530000}"/>
    <cellStyle name="Note 2 3 2 3 20 3" xfId="13301" xr:uid="{00000000-0005-0000-0000-00003C530000}"/>
    <cellStyle name="Note 2 3 2 3 20 4" xfId="17550" xr:uid="{00000000-0005-0000-0000-00003D530000}"/>
    <cellStyle name="Note 2 3 2 3 20 5" xfId="25374" xr:uid="{00000000-0005-0000-0000-00003E530000}"/>
    <cellStyle name="Note 2 3 2 3 20 6" xfId="56206" xr:uid="{00000000-0005-0000-0000-00003F530000}"/>
    <cellStyle name="Note 2 3 2 3 21" xfId="4950" xr:uid="{00000000-0005-0000-0000-000040530000}"/>
    <cellStyle name="Note 2 3 2 3 21 2" xfId="9202" xr:uid="{00000000-0005-0000-0000-000041530000}"/>
    <cellStyle name="Note 2 3 2 3 21 3" xfId="13451" xr:uid="{00000000-0005-0000-0000-000042530000}"/>
    <cellStyle name="Note 2 3 2 3 21 4" xfId="17700" xr:uid="{00000000-0005-0000-0000-000043530000}"/>
    <cellStyle name="Note 2 3 2 3 21 5" xfId="25586" xr:uid="{00000000-0005-0000-0000-000044530000}"/>
    <cellStyle name="Note 2 3 2 3 21 6" xfId="56355" xr:uid="{00000000-0005-0000-0000-000045530000}"/>
    <cellStyle name="Note 2 3 2 3 22" xfId="5142" xr:uid="{00000000-0005-0000-0000-000046530000}"/>
    <cellStyle name="Note 2 3 2 3 22 2" xfId="9394" xr:uid="{00000000-0005-0000-0000-000047530000}"/>
    <cellStyle name="Note 2 3 2 3 22 3" xfId="13643" xr:uid="{00000000-0005-0000-0000-000048530000}"/>
    <cellStyle name="Note 2 3 2 3 22 4" xfId="17892" xr:uid="{00000000-0005-0000-0000-000049530000}"/>
    <cellStyle name="Note 2 3 2 3 22 5" xfId="25932" xr:uid="{00000000-0005-0000-0000-00004A530000}"/>
    <cellStyle name="Note 2 3 2 3 22 6" xfId="56511" xr:uid="{00000000-0005-0000-0000-00004B530000}"/>
    <cellStyle name="Note 2 3 2 3 23" xfId="5252" xr:uid="{00000000-0005-0000-0000-00004C530000}"/>
    <cellStyle name="Note 2 3 2 3 23 2" xfId="9504" xr:uid="{00000000-0005-0000-0000-00004D530000}"/>
    <cellStyle name="Note 2 3 2 3 23 3" xfId="13753" xr:uid="{00000000-0005-0000-0000-00004E530000}"/>
    <cellStyle name="Note 2 3 2 3 23 4" xfId="18002" xr:uid="{00000000-0005-0000-0000-00004F530000}"/>
    <cellStyle name="Note 2 3 2 3 23 5" xfId="26278" xr:uid="{00000000-0005-0000-0000-000050530000}"/>
    <cellStyle name="Note 2 3 2 3 23 6" xfId="56762" xr:uid="{00000000-0005-0000-0000-000051530000}"/>
    <cellStyle name="Note 2 3 2 3 24" xfId="5364" xr:uid="{00000000-0005-0000-0000-000052530000}"/>
    <cellStyle name="Note 2 3 2 3 24 2" xfId="9616" xr:uid="{00000000-0005-0000-0000-000053530000}"/>
    <cellStyle name="Note 2 3 2 3 24 3" xfId="13865" xr:uid="{00000000-0005-0000-0000-000054530000}"/>
    <cellStyle name="Note 2 3 2 3 24 4" xfId="18114" xr:uid="{00000000-0005-0000-0000-000055530000}"/>
    <cellStyle name="Note 2 3 2 3 24 5" xfId="26823" xr:uid="{00000000-0005-0000-0000-000056530000}"/>
    <cellStyle name="Note 2 3 2 3 24 6" xfId="56921" xr:uid="{00000000-0005-0000-0000-000057530000}"/>
    <cellStyle name="Note 2 3 2 3 25" xfId="5515" xr:uid="{00000000-0005-0000-0000-000058530000}"/>
    <cellStyle name="Note 2 3 2 3 25 2" xfId="9767" xr:uid="{00000000-0005-0000-0000-000059530000}"/>
    <cellStyle name="Note 2 3 2 3 25 3" xfId="14016" xr:uid="{00000000-0005-0000-0000-00005A530000}"/>
    <cellStyle name="Note 2 3 2 3 25 4" xfId="18265" xr:uid="{00000000-0005-0000-0000-00005B530000}"/>
    <cellStyle name="Note 2 3 2 3 25 5" xfId="27146" xr:uid="{00000000-0005-0000-0000-00005C530000}"/>
    <cellStyle name="Note 2 3 2 3 25 6" xfId="57071" xr:uid="{00000000-0005-0000-0000-00005D530000}"/>
    <cellStyle name="Note 2 3 2 3 26" xfId="5670" xr:uid="{00000000-0005-0000-0000-00005E530000}"/>
    <cellStyle name="Note 2 3 2 3 26 2" xfId="9922" xr:uid="{00000000-0005-0000-0000-00005F530000}"/>
    <cellStyle name="Note 2 3 2 3 26 3" xfId="14171" xr:uid="{00000000-0005-0000-0000-000060530000}"/>
    <cellStyle name="Note 2 3 2 3 26 4" xfId="18420" xr:uid="{00000000-0005-0000-0000-000061530000}"/>
    <cellStyle name="Note 2 3 2 3 26 5" xfId="27331" xr:uid="{00000000-0005-0000-0000-000062530000}"/>
    <cellStyle name="Note 2 3 2 3 26 6" xfId="57189" xr:uid="{00000000-0005-0000-0000-000063530000}"/>
    <cellStyle name="Note 2 3 2 3 27" xfId="5922" xr:uid="{00000000-0005-0000-0000-000064530000}"/>
    <cellStyle name="Note 2 3 2 3 27 2" xfId="27674" xr:uid="{00000000-0005-0000-0000-000065530000}"/>
    <cellStyle name="Note 2 3 2 3 27 3" xfId="57339" xr:uid="{00000000-0005-0000-0000-000066530000}"/>
    <cellStyle name="Note 2 3 2 3 28" xfId="10171" xr:uid="{00000000-0005-0000-0000-000067530000}"/>
    <cellStyle name="Note 2 3 2 3 28 2" xfId="28015" xr:uid="{00000000-0005-0000-0000-000068530000}"/>
    <cellStyle name="Note 2 3 2 3 28 3" xfId="57488" xr:uid="{00000000-0005-0000-0000-000069530000}"/>
    <cellStyle name="Note 2 3 2 3 29" xfId="14421" xr:uid="{00000000-0005-0000-0000-00006A530000}"/>
    <cellStyle name="Note 2 3 2 3 29 2" xfId="28356" xr:uid="{00000000-0005-0000-0000-00006B530000}"/>
    <cellStyle name="Note 2 3 2 3 29 3" xfId="57638" xr:uid="{00000000-0005-0000-0000-00006C530000}"/>
    <cellStyle name="Note 2 3 2 3 3" xfId="2277" xr:uid="{00000000-0005-0000-0000-00006D530000}"/>
    <cellStyle name="Note 2 3 2 3 3 2" xfId="6529" xr:uid="{00000000-0005-0000-0000-00006E530000}"/>
    <cellStyle name="Note 2 3 2 3 3 3" xfId="10778" xr:uid="{00000000-0005-0000-0000-00006F530000}"/>
    <cellStyle name="Note 2 3 2 3 3 4" xfId="15027" xr:uid="{00000000-0005-0000-0000-000070530000}"/>
    <cellStyle name="Note 2 3 2 3 3 5" xfId="19573" xr:uid="{00000000-0005-0000-0000-000071530000}"/>
    <cellStyle name="Note 2 3 2 3 3 6" xfId="53723" xr:uid="{00000000-0005-0000-0000-000072530000}"/>
    <cellStyle name="Note 2 3 2 3 30" xfId="18680" xr:uid="{00000000-0005-0000-0000-000073530000}"/>
    <cellStyle name="Note 2 3 2 3 30 2" xfId="28697" xr:uid="{00000000-0005-0000-0000-000074530000}"/>
    <cellStyle name="Note 2 3 2 3 31" xfId="29038" xr:uid="{00000000-0005-0000-0000-000075530000}"/>
    <cellStyle name="Note 2 3 2 3 32" xfId="29413" xr:uid="{00000000-0005-0000-0000-000076530000}"/>
    <cellStyle name="Note 2 3 2 3 33" xfId="31105" xr:uid="{00000000-0005-0000-0000-000077530000}"/>
    <cellStyle name="Note 2 3 2 3 34" xfId="31536" xr:uid="{00000000-0005-0000-0000-000078530000}"/>
    <cellStyle name="Note 2 3 2 3 35" xfId="31876" xr:uid="{00000000-0005-0000-0000-000079530000}"/>
    <cellStyle name="Note 2 3 2 3 36" xfId="32098" xr:uid="{00000000-0005-0000-0000-00007A530000}"/>
    <cellStyle name="Note 2 3 2 3 37" xfId="32439" xr:uid="{00000000-0005-0000-0000-00007B530000}"/>
    <cellStyle name="Note 2 3 2 3 38" xfId="32780" xr:uid="{00000000-0005-0000-0000-00007C530000}"/>
    <cellStyle name="Note 2 3 2 3 39" xfId="33178" xr:uid="{00000000-0005-0000-0000-00007D530000}"/>
    <cellStyle name="Note 2 3 2 3 4" xfId="2427" xr:uid="{00000000-0005-0000-0000-00007E530000}"/>
    <cellStyle name="Note 2 3 2 3 4 2" xfId="6679" xr:uid="{00000000-0005-0000-0000-00007F530000}"/>
    <cellStyle name="Note 2 3 2 3 4 3" xfId="10928" xr:uid="{00000000-0005-0000-0000-000080530000}"/>
    <cellStyle name="Note 2 3 2 3 4 4" xfId="15177" xr:uid="{00000000-0005-0000-0000-000081530000}"/>
    <cellStyle name="Note 2 3 2 3 4 5" xfId="20094" xr:uid="{00000000-0005-0000-0000-000082530000}"/>
    <cellStyle name="Note 2 3 2 3 4 6" xfId="53845" xr:uid="{00000000-0005-0000-0000-000083530000}"/>
    <cellStyle name="Note 2 3 2 3 40" xfId="33690" xr:uid="{00000000-0005-0000-0000-000084530000}"/>
    <cellStyle name="Note 2 3 2 3 41" xfId="34036" xr:uid="{00000000-0005-0000-0000-000085530000}"/>
    <cellStyle name="Note 2 3 2 3 42" xfId="34270" xr:uid="{00000000-0005-0000-0000-000086530000}"/>
    <cellStyle name="Note 2 3 2 3 43" xfId="34483" xr:uid="{00000000-0005-0000-0000-000087530000}"/>
    <cellStyle name="Note 2 3 2 3 44" xfId="34829" xr:uid="{00000000-0005-0000-0000-000088530000}"/>
    <cellStyle name="Note 2 3 2 3 45" xfId="35175" xr:uid="{00000000-0005-0000-0000-000089530000}"/>
    <cellStyle name="Note 2 3 2 3 46" xfId="35522" xr:uid="{00000000-0005-0000-0000-00008A530000}"/>
    <cellStyle name="Note 2 3 2 3 47" xfId="35869" xr:uid="{00000000-0005-0000-0000-00008B530000}"/>
    <cellStyle name="Note 2 3 2 3 48" xfId="36215" xr:uid="{00000000-0005-0000-0000-00008C530000}"/>
    <cellStyle name="Note 2 3 2 3 49" xfId="36561" xr:uid="{00000000-0005-0000-0000-00008D530000}"/>
    <cellStyle name="Note 2 3 2 3 5" xfId="2576" xr:uid="{00000000-0005-0000-0000-00008E530000}"/>
    <cellStyle name="Note 2 3 2 3 5 2" xfId="6828" xr:uid="{00000000-0005-0000-0000-00008F530000}"/>
    <cellStyle name="Note 2 3 2 3 5 3" xfId="11077" xr:uid="{00000000-0005-0000-0000-000090530000}"/>
    <cellStyle name="Note 2 3 2 3 5 4" xfId="15326" xr:uid="{00000000-0005-0000-0000-000091530000}"/>
    <cellStyle name="Note 2 3 2 3 5 5" xfId="20440" xr:uid="{00000000-0005-0000-0000-000092530000}"/>
    <cellStyle name="Note 2 3 2 3 5 6" xfId="53951" xr:uid="{00000000-0005-0000-0000-000093530000}"/>
    <cellStyle name="Note 2 3 2 3 50" xfId="36907" xr:uid="{00000000-0005-0000-0000-000094530000}"/>
    <cellStyle name="Note 2 3 2 3 51" xfId="37253" xr:uid="{00000000-0005-0000-0000-000095530000}"/>
    <cellStyle name="Note 2 3 2 3 52" xfId="37599" xr:uid="{00000000-0005-0000-0000-000096530000}"/>
    <cellStyle name="Note 2 3 2 3 53" xfId="37874" xr:uid="{00000000-0005-0000-0000-000097530000}"/>
    <cellStyle name="Note 2 3 2 3 54" xfId="38221" xr:uid="{00000000-0005-0000-0000-000098530000}"/>
    <cellStyle name="Note 2 3 2 3 55" xfId="38567" xr:uid="{00000000-0005-0000-0000-000099530000}"/>
    <cellStyle name="Note 2 3 2 3 56" xfId="38913" xr:uid="{00000000-0005-0000-0000-00009A530000}"/>
    <cellStyle name="Note 2 3 2 3 57" xfId="39259" xr:uid="{00000000-0005-0000-0000-00009B530000}"/>
    <cellStyle name="Note 2 3 2 3 58" xfId="39729" xr:uid="{00000000-0005-0000-0000-00009C530000}"/>
    <cellStyle name="Note 2 3 2 3 59" xfId="39902" xr:uid="{00000000-0005-0000-0000-00009D530000}"/>
    <cellStyle name="Note 2 3 2 3 6" xfId="2726" xr:uid="{00000000-0005-0000-0000-00009E530000}"/>
    <cellStyle name="Note 2 3 2 3 6 2" xfId="6978" xr:uid="{00000000-0005-0000-0000-00009F530000}"/>
    <cellStyle name="Note 2 3 2 3 6 3" xfId="11227" xr:uid="{00000000-0005-0000-0000-0000A0530000}"/>
    <cellStyle name="Note 2 3 2 3 6 4" xfId="15476" xr:uid="{00000000-0005-0000-0000-0000A1530000}"/>
    <cellStyle name="Note 2 3 2 3 6 5" xfId="20819" xr:uid="{00000000-0005-0000-0000-0000A2530000}"/>
    <cellStyle name="Note 2 3 2 3 6 6" xfId="54101" xr:uid="{00000000-0005-0000-0000-0000A3530000}"/>
    <cellStyle name="Note 2 3 2 3 60" xfId="40087" xr:uid="{00000000-0005-0000-0000-0000A4530000}"/>
    <cellStyle name="Note 2 3 2 3 61" xfId="40428" xr:uid="{00000000-0005-0000-0000-0000A5530000}"/>
    <cellStyle name="Note 2 3 2 3 62" xfId="41257" xr:uid="{00000000-0005-0000-0000-0000A6530000}"/>
    <cellStyle name="Note 2 3 2 3 63" xfId="41557" xr:uid="{00000000-0005-0000-0000-0000A7530000}"/>
    <cellStyle name="Note 2 3 2 3 64" xfId="41465" xr:uid="{00000000-0005-0000-0000-0000A8530000}"/>
    <cellStyle name="Note 2 3 2 3 65" xfId="41995" xr:uid="{00000000-0005-0000-0000-0000A9530000}"/>
    <cellStyle name="Note 2 3 2 3 66" xfId="42341" xr:uid="{00000000-0005-0000-0000-0000AA530000}"/>
    <cellStyle name="Note 2 3 2 3 67" xfId="41467" xr:uid="{00000000-0005-0000-0000-0000AB530000}"/>
    <cellStyle name="Note 2 3 2 3 68" xfId="42922" xr:uid="{00000000-0005-0000-0000-0000AC530000}"/>
    <cellStyle name="Note 2 3 2 3 69" xfId="43263" xr:uid="{00000000-0005-0000-0000-0000AD530000}"/>
    <cellStyle name="Note 2 3 2 3 7" xfId="2881" xr:uid="{00000000-0005-0000-0000-0000AE530000}"/>
    <cellStyle name="Note 2 3 2 3 7 2" xfId="7133" xr:uid="{00000000-0005-0000-0000-0000AF530000}"/>
    <cellStyle name="Note 2 3 2 3 7 3" xfId="11382" xr:uid="{00000000-0005-0000-0000-0000B0530000}"/>
    <cellStyle name="Note 2 3 2 3 7 4" xfId="15631" xr:uid="{00000000-0005-0000-0000-0000B1530000}"/>
    <cellStyle name="Note 2 3 2 3 7 5" xfId="21133" xr:uid="{00000000-0005-0000-0000-0000B2530000}"/>
    <cellStyle name="Note 2 3 2 3 7 6" xfId="54219" xr:uid="{00000000-0005-0000-0000-0000B3530000}"/>
    <cellStyle name="Note 2 3 2 3 70" xfId="43604" xr:uid="{00000000-0005-0000-0000-0000B4530000}"/>
    <cellStyle name="Note 2 3 2 3 71" xfId="44135" xr:uid="{00000000-0005-0000-0000-0000B5530000}"/>
    <cellStyle name="Note 2 3 2 3 72" xfId="44387" xr:uid="{00000000-0005-0000-0000-0000B6530000}"/>
    <cellStyle name="Note 2 3 2 3 73" xfId="43968" xr:uid="{00000000-0005-0000-0000-0000B7530000}"/>
    <cellStyle name="Note 2 3 2 3 74" xfId="44803" xr:uid="{00000000-0005-0000-0000-0000B8530000}"/>
    <cellStyle name="Note 2 3 2 3 75" xfId="45103" xr:uid="{00000000-0005-0000-0000-0000B9530000}"/>
    <cellStyle name="Note 2 3 2 3 76" xfId="43883" xr:uid="{00000000-0005-0000-0000-0000BA530000}"/>
    <cellStyle name="Note 2 3 2 3 77" xfId="45031" xr:uid="{00000000-0005-0000-0000-0000BB530000}"/>
    <cellStyle name="Note 2 3 2 3 78" xfId="45680" xr:uid="{00000000-0005-0000-0000-0000BC530000}"/>
    <cellStyle name="Note 2 3 2 3 79" xfId="45535" xr:uid="{00000000-0005-0000-0000-0000BD530000}"/>
    <cellStyle name="Note 2 3 2 3 8" xfId="3031" xr:uid="{00000000-0005-0000-0000-0000BE530000}"/>
    <cellStyle name="Note 2 3 2 3 8 2" xfId="7283" xr:uid="{00000000-0005-0000-0000-0000BF530000}"/>
    <cellStyle name="Note 2 3 2 3 8 3" xfId="11532" xr:uid="{00000000-0005-0000-0000-0000C0530000}"/>
    <cellStyle name="Note 2 3 2 3 8 4" xfId="15781" xr:uid="{00000000-0005-0000-0000-0000C1530000}"/>
    <cellStyle name="Note 2 3 2 3 8 5" xfId="21609" xr:uid="{00000000-0005-0000-0000-0000C2530000}"/>
    <cellStyle name="Note 2 3 2 3 8 6" xfId="54322" xr:uid="{00000000-0005-0000-0000-0000C3530000}"/>
    <cellStyle name="Note 2 3 2 3 80" xfId="46182" xr:uid="{00000000-0005-0000-0000-0000C4530000}"/>
    <cellStyle name="Note 2 3 2 3 81" xfId="46503" xr:uid="{00000000-0005-0000-0000-0000C5530000}"/>
    <cellStyle name="Note 2 3 2 3 82" xfId="46660" xr:uid="{00000000-0005-0000-0000-0000C6530000}"/>
    <cellStyle name="Note 2 3 2 3 83" xfId="47005" xr:uid="{00000000-0005-0000-0000-0000C7530000}"/>
    <cellStyle name="Note 2 3 2 3 84" xfId="47350" xr:uid="{00000000-0005-0000-0000-0000C8530000}"/>
    <cellStyle name="Note 2 3 2 3 85" xfId="47645" xr:uid="{00000000-0005-0000-0000-0000C9530000}"/>
    <cellStyle name="Note 2 3 2 3 86" xfId="47774" xr:uid="{00000000-0005-0000-0000-0000CA530000}"/>
    <cellStyle name="Note 2 3 2 3 87" xfId="48111" xr:uid="{00000000-0005-0000-0000-0000CB530000}"/>
    <cellStyle name="Note 2 3 2 3 88" xfId="48543" xr:uid="{00000000-0005-0000-0000-0000CC530000}"/>
    <cellStyle name="Note 2 3 2 3 89" xfId="48964" xr:uid="{00000000-0005-0000-0000-0000CD530000}"/>
    <cellStyle name="Note 2 3 2 3 9" xfId="3181" xr:uid="{00000000-0005-0000-0000-0000CE530000}"/>
    <cellStyle name="Note 2 3 2 3 9 2" xfId="7433" xr:uid="{00000000-0005-0000-0000-0000CF530000}"/>
    <cellStyle name="Note 2 3 2 3 9 3" xfId="11682" xr:uid="{00000000-0005-0000-0000-0000D0530000}"/>
    <cellStyle name="Note 2 3 2 3 9 4" xfId="15931" xr:uid="{00000000-0005-0000-0000-0000D1530000}"/>
    <cellStyle name="Note 2 3 2 3 9 5" xfId="21821" xr:uid="{00000000-0005-0000-0000-0000D2530000}"/>
    <cellStyle name="Note 2 3 2 3 9 6" xfId="54472" xr:uid="{00000000-0005-0000-0000-0000D3530000}"/>
    <cellStyle name="Note 2 3 2 3 90" xfId="49310" xr:uid="{00000000-0005-0000-0000-0000D4530000}"/>
    <cellStyle name="Note 2 3 2 3 91" xfId="49214" xr:uid="{00000000-0005-0000-0000-0000D5530000}"/>
    <cellStyle name="Note 2 3 2 3 92" xfId="49459" xr:uid="{00000000-0005-0000-0000-0000D6530000}"/>
    <cellStyle name="Note 2 3 2 3 93" xfId="49811" xr:uid="{00000000-0005-0000-0000-0000D7530000}"/>
    <cellStyle name="Note 2 3 2 3 94" xfId="49978" xr:uid="{00000000-0005-0000-0000-0000D8530000}"/>
    <cellStyle name="Note 2 3 2 3 95" xfId="50128" xr:uid="{00000000-0005-0000-0000-0000D9530000}"/>
    <cellStyle name="Note 2 3 2 3 96" xfId="50277" xr:uid="{00000000-0005-0000-0000-0000DA530000}"/>
    <cellStyle name="Note 2 3 2 3 97" xfId="50427" xr:uid="{00000000-0005-0000-0000-0000DB530000}"/>
    <cellStyle name="Note 2 3 2 3 98" xfId="50576" xr:uid="{00000000-0005-0000-0000-0000DC530000}"/>
    <cellStyle name="Note 2 3 2 3 99" xfId="50725" xr:uid="{00000000-0005-0000-0000-0000DD530000}"/>
    <cellStyle name="Note 2 3 2 30" xfId="4848" xr:uid="{00000000-0005-0000-0000-0000DE530000}"/>
    <cellStyle name="Note 2 3 2 30 2" xfId="9100" xr:uid="{00000000-0005-0000-0000-0000DF530000}"/>
    <cellStyle name="Note 2 3 2 30 3" xfId="13349" xr:uid="{00000000-0005-0000-0000-0000E0530000}"/>
    <cellStyle name="Note 2 3 2 30 4" xfId="17598" xr:uid="{00000000-0005-0000-0000-0000E1530000}"/>
    <cellStyle name="Note 2 3 2 30 5" xfId="26528" xr:uid="{00000000-0005-0000-0000-0000E2530000}"/>
    <cellStyle name="Note 2 3 2 30 6" xfId="57120" xr:uid="{00000000-0005-0000-0000-0000E3530000}"/>
    <cellStyle name="Note 2 3 2 31" xfId="5040" xr:uid="{00000000-0005-0000-0000-0000E4530000}"/>
    <cellStyle name="Note 2 3 2 31 2" xfId="9292" xr:uid="{00000000-0005-0000-0000-0000E5530000}"/>
    <cellStyle name="Note 2 3 2 31 3" xfId="13541" xr:uid="{00000000-0005-0000-0000-0000E6530000}"/>
    <cellStyle name="Note 2 3 2 31 4" xfId="17790" xr:uid="{00000000-0005-0000-0000-0000E7530000}"/>
    <cellStyle name="Note 2 3 2 31 5" xfId="27234" xr:uid="{00000000-0005-0000-0000-0000E8530000}"/>
    <cellStyle name="Note 2 3 2 31 6" xfId="57143" xr:uid="{00000000-0005-0000-0000-0000E9530000}"/>
    <cellStyle name="Note 2 3 2 32" xfId="4970" xr:uid="{00000000-0005-0000-0000-0000EA530000}"/>
    <cellStyle name="Note 2 3 2 32 2" xfId="9222" xr:uid="{00000000-0005-0000-0000-0000EB530000}"/>
    <cellStyle name="Note 2 3 2 32 3" xfId="13471" xr:uid="{00000000-0005-0000-0000-0000EC530000}"/>
    <cellStyle name="Note 2 3 2 32 4" xfId="17720" xr:uid="{00000000-0005-0000-0000-0000ED530000}"/>
    <cellStyle name="Note 2 3 2 32 5" xfId="27577" xr:uid="{00000000-0005-0000-0000-0000EE530000}"/>
    <cellStyle name="Note 2 3 2 32 6" xfId="57237" xr:uid="{00000000-0005-0000-0000-0000EF530000}"/>
    <cellStyle name="Note 2 3 2 33" xfId="5413" xr:uid="{00000000-0005-0000-0000-0000F0530000}"/>
    <cellStyle name="Note 2 3 2 33 2" xfId="9665" xr:uid="{00000000-0005-0000-0000-0000F1530000}"/>
    <cellStyle name="Note 2 3 2 33 3" xfId="13914" xr:uid="{00000000-0005-0000-0000-0000F2530000}"/>
    <cellStyle name="Note 2 3 2 33 4" xfId="18163" xr:uid="{00000000-0005-0000-0000-0000F3530000}"/>
    <cellStyle name="Note 2 3 2 33 5" xfId="27918" xr:uid="{00000000-0005-0000-0000-0000F4530000}"/>
    <cellStyle name="Note 2 3 2 33 6" xfId="57386" xr:uid="{00000000-0005-0000-0000-0000F5530000}"/>
    <cellStyle name="Note 2 3 2 34" xfId="5568" xr:uid="{00000000-0005-0000-0000-0000F6530000}"/>
    <cellStyle name="Note 2 3 2 34 2" xfId="9820" xr:uid="{00000000-0005-0000-0000-0000F7530000}"/>
    <cellStyle name="Note 2 3 2 34 3" xfId="14069" xr:uid="{00000000-0005-0000-0000-0000F8530000}"/>
    <cellStyle name="Note 2 3 2 34 4" xfId="18318" xr:uid="{00000000-0005-0000-0000-0000F9530000}"/>
    <cellStyle name="Note 2 3 2 34 5" xfId="28259" xr:uid="{00000000-0005-0000-0000-0000FA530000}"/>
    <cellStyle name="Note 2 3 2 34 6" xfId="57536" xr:uid="{00000000-0005-0000-0000-0000FB530000}"/>
    <cellStyle name="Note 2 3 2 35" xfId="1468" xr:uid="{00000000-0005-0000-0000-0000FC530000}"/>
    <cellStyle name="Note 2 3 2 35 2" xfId="28600" xr:uid="{00000000-0005-0000-0000-0000FD530000}"/>
    <cellStyle name="Note 2 3 2 36" xfId="5720" xr:uid="{00000000-0005-0000-0000-0000FE530000}"/>
    <cellStyle name="Note 2 3 2 36 2" xfId="28941" xr:uid="{00000000-0005-0000-0000-0000FF530000}"/>
    <cellStyle name="Note 2 3 2 37" xfId="9969" xr:uid="{00000000-0005-0000-0000-000000540000}"/>
    <cellStyle name="Note 2 3 2 37 2" xfId="29603" xr:uid="{00000000-0005-0000-0000-000001540000}"/>
    <cellStyle name="Note 2 3 2 38" xfId="14219" xr:uid="{00000000-0005-0000-0000-000002540000}"/>
    <cellStyle name="Note 2 3 2 38 2" xfId="31084" xr:uid="{00000000-0005-0000-0000-000003540000}"/>
    <cellStyle name="Note 2 3 2 39" xfId="18475" xr:uid="{00000000-0005-0000-0000-000004540000}"/>
    <cellStyle name="Note 2 3 2 39 2" xfId="31439" xr:uid="{00000000-0005-0000-0000-000005540000}"/>
    <cellStyle name="Note 2 3 2 4" xfId="1717" xr:uid="{00000000-0005-0000-0000-000006540000}"/>
    <cellStyle name="Note 2 3 2 4 10" xfId="21574" xr:uid="{00000000-0005-0000-0000-000007540000}"/>
    <cellStyle name="Note 2 3 2 4 11" xfId="22321" xr:uid="{00000000-0005-0000-0000-000008540000}"/>
    <cellStyle name="Note 2 3 2 4 12" xfId="22667" xr:uid="{00000000-0005-0000-0000-000009540000}"/>
    <cellStyle name="Note 2 3 2 4 13" xfId="23013" xr:uid="{00000000-0005-0000-0000-00000A540000}"/>
    <cellStyle name="Note 2 3 2 4 14" xfId="23360" xr:uid="{00000000-0005-0000-0000-00000B540000}"/>
    <cellStyle name="Note 2 3 2 4 15" xfId="23635" xr:uid="{00000000-0005-0000-0000-00000C540000}"/>
    <cellStyle name="Note 2 3 2 4 16" xfId="23981" xr:uid="{00000000-0005-0000-0000-00000D540000}"/>
    <cellStyle name="Note 2 3 2 4 17" xfId="24331" xr:uid="{00000000-0005-0000-0000-00000E540000}"/>
    <cellStyle name="Note 2 3 2 4 18" xfId="24677" xr:uid="{00000000-0005-0000-0000-00000F540000}"/>
    <cellStyle name="Note 2 3 2 4 19" xfId="24952" xr:uid="{00000000-0005-0000-0000-000010540000}"/>
    <cellStyle name="Note 2 3 2 4 2" xfId="5969" xr:uid="{00000000-0005-0000-0000-000011540000}"/>
    <cellStyle name="Note 2 3 2 4 2 2" xfId="19358" xr:uid="{00000000-0005-0000-0000-000012540000}"/>
    <cellStyle name="Note 2 3 2 4 20" xfId="21603" xr:uid="{00000000-0005-0000-0000-000013540000}"/>
    <cellStyle name="Note 2 3 2 4 21" xfId="25638" xr:uid="{00000000-0005-0000-0000-000014540000}"/>
    <cellStyle name="Note 2 3 2 4 22" xfId="25984" xr:uid="{00000000-0005-0000-0000-000015540000}"/>
    <cellStyle name="Note 2 3 2 4 23" xfId="26330" xr:uid="{00000000-0005-0000-0000-000016540000}"/>
    <cellStyle name="Note 2 3 2 4 24" xfId="26875" xr:uid="{00000000-0005-0000-0000-000017540000}"/>
    <cellStyle name="Note 2 3 2 4 25" xfId="25288" xr:uid="{00000000-0005-0000-0000-000018540000}"/>
    <cellStyle name="Note 2 3 2 4 26" xfId="27383" xr:uid="{00000000-0005-0000-0000-000019540000}"/>
    <cellStyle name="Note 2 3 2 4 27" xfId="27726" xr:uid="{00000000-0005-0000-0000-00001A540000}"/>
    <cellStyle name="Note 2 3 2 4 28" xfId="28067" xr:uid="{00000000-0005-0000-0000-00001B540000}"/>
    <cellStyle name="Note 2 3 2 4 29" xfId="28408" xr:uid="{00000000-0005-0000-0000-00001C540000}"/>
    <cellStyle name="Note 2 3 2 4 3" xfId="10218" xr:uid="{00000000-0005-0000-0000-00001D540000}"/>
    <cellStyle name="Note 2 3 2 4 3 2" xfId="18938" xr:uid="{00000000-0005-0000-0000-00001E540000}"/>
    <cellStyle name="Note 2 3 2 4 30" xfId="28749" xr:uid="{00000000-0005-0000-0000-00001F540000}"/>
    <cellStyle name="Note 2 3 2 4 31" xfId="29090" xr:uid="{00000000-0005-0000-0000-000020540000}"/>
    <cellStyle name="Note 2 3 2 4 32" xfId="29489" xr:uid="{00000000-0005-0000-0000-000021540000}"/>
    <cellStyle name="Note 2 3 2 4 33" xfId="31113" xr:uid="{00000000-0005-0000-0000-000022540000}"/>
    <cellStyle name="Note 2 3 2 4 34" xfId="31588" xr:uid="{00000000-0005-0000-0000-000023540000}"/>
    <cellStyle name="Note 2 3 2 4 35" xfId="31928" xr:uid="{00000000-0005-0000-0000-000024540000}"/>
    <cellStyle name="Note 2 3 2 4 36" xfId="32150" xr:uid="{00000000-0005-0000-0000-000025540000}"/>
    <cellStyle name="Note 2 3 2 4 37" xfId="32491" xr:uid="{00000000-0005-0000-0000-000026540000}"/>
    <cellStyle name="Note 2 3 2 4 38" xfId="32832" xr:uid="{00000000-0005-0000-0000-000027540000}"/>
    <cellStyle name="Note 2 3 2 4 39" xfId="33381" xr:uid="{00000000-0005-0000-0000-000028540000}"/>
    <cellStyle name="Note 2 3 2 4 4" xfId="14468" xr:uid="{00000000-0005-0000-0000-000029540000}"/>
    <cellStyle name="Note 2 3 2 4 4 2" xfId="20146" xr:uid="{00000000-0005-0000-0000-00002A540000}"/>
    <cellStyle name="Note 2 3 2 4 40" xfId="33742" xr:uid="{00000000-0005-0000-0000-00002B540000}"/>
    <cellStyle name="Note 2 3 2 4 41" xfId="34088" xr:uid="{00000000-0005-0000-0000-00002C540000}"/>
    <cellStyle name="Note 2 3 2 4 42" xfId="33954" xr:uid="{00000000-0005-0000-0000-00002D540000}"/>
    <cellStyle name="Note 2 3 2 4 43" xfId="34535" xr:uid="{00000000-0005-0000-0000-00002E540000}"/>
    <cellStyle name="Note 2 3 2 4 44" xfId="34881" xr:uid="{00000000-0005-0000-0000-00002F540000}"/>
    <cellStyle name="Note 2 3 2 4 45" xfId="35227" xr:uid="{00000000-0005-0000-0000-000030540000}"/>
    <cellStyle name="Note 2 3 2 4 46" xfId="35574" xr:uid="{00000000-0005-0000-0000-000031540000}"/>
    <cellStyle name="Note 2 3 2 4 47" xfId="35921" xr:uid="{00000000-0005-0000-0000-000032540000}"/>
    <cellStyle name="Note 2 3 2 4 48" xfId="36267" xr:uid="{00000000-0005-0000-0000-000033540000}"/>
    <cellStyle name="Note 2 3 2 4 49" xfId="36613" xr:uid="{00000000-0005-0000-0000-000034540000}"/>
    <cellStyle name="Note 2 3 2 4 5" xfId="18578" xr:uid="{00000000-0005-0000-0000-000035540000}"/>
    <cellStyle name="Note 2 3 2 4 5 2" xfId="20492" xr:uid="{00000000-0005-0000-0000-000036540000}"/>
    <cellStyle name="Note 2 3 2 4 50" xfId="36959" xr:uid="{00000000-0005-0000-0000-000037540000}"/>
    <cellStyle name="Note 2 3 2 4 51" xfId="37305" xr:uid="{00000000-0005-0000-0000-000038540000}"/>
    <cellStyle name="Note 2 3 2 4 52" xfId="37651" xr:uid="{00000000-0005-0000-0000-000039540000}"/>
    <cellStyle name="Note 2 3 2 4 53" xfId="37926" xr:uid="{00000000-0005-0000-0000-00003A540000}"/>
    <cellStyle name="Note 2 3 2 4 54" xfId="38273" xr:uid="{00000000-0005-0000-0000-00003B540000}"/>
    <cellStyle name="Note 2 3 2 4 55" xfId="38619" xr:uid="{00000000-0005-0000-0000-00003C540000}"/>
    <cellStyle name="Note 2 3 2 4 56" xfId="38965" xr:uid="{00000000-0005-0000-0000-00003D540000}"/>
    <cellStyle name="Note 2 3 2 4 57" xfId="39311" xr:uid="{00000000-0005-0000-0000-00003E540000}"/>
    <cellStyle name="Note 2 3 2 4 58" xfId="39101" xr:uid="{00000000-0005-0000-0000-00003F540000}"/>
    <cellStyle name="Note 2 3 2 4 59" xfId="39490" xr:uid="{00000000-0005-0000-0000-000040540000}"/>
    <cellStyle name="Note 2 3 2 4 6" xfId="20754" xr:uid="{00000000-0005-0000-0000-000041540000}"/>
    <cellStyle name="Note 2 3 2 4 60" xfId="40139" xr:uid="{00000000-0005-0000-0000-000042540000}"/>
    <cellStyle name="Note 2 3 2 4 61" xfId="40480" xr:uid="{00000000-0005-0000-0000-000043540000}"/>
    <cellStyle name="Note 2 3 2 4 62" xfId="41193" xr:uid="{00000000-0005-0000-0000-000044540000}"/>
    <cellStyle name="Note 2 3 2 4 63" xfId="41608" xr:uid="{00000000-0005-0000-0000-000045540000}"/>
    <cellStyle name="Note 2 3 2 4 64" xfId="41329" xr:uid="{00000000-0005-0000-0000-000046540000}"/>
    <cellStyle name="Note 2 3 2 4 65" xfId="42047" xr:uid="{00000000-0005-0000-0000-000047540000}"/>
    <cellStyle name="Note 2 3 2 4 66" xfId="42393" xr:uid="{00000000-0005-0000-0000-000048540000}"/>
    <cellStyle name="Note 2 3 2 4 67" xfId="42614" xr:uid="{00000000-0005-0000-0000-000049540000}"/>
    <cellStyle name="Note 2 3 2 4 68" xfId="42974" xr:uid="{00000000-0005-0000-0000-00004A540000}"/>
    <cellStyle name="Note 2 3 2 4 69" xfId="43315" xr:uid="{00000000-0005-0000-0000-00004B540000}"/>
    <cellStyle name="Note 2 3 2 4 7" xfId="21185" xr:uid="{00000000-0005-0000-0000-00004C540000}"/>
    <cellStyle name="Note 2 3 2 4 70" xfId="43656" xr:uid="{00000000-0005-0000-0000-00004D540000}"/>
    <cellStyle name="Note 2 3 2 4 71" xfId="44187" xr:uid="{00000000-0005-0000-0000-00004E540000}"/>
    <cellStyle name="Note 2 3 2 4 72" xfId="44433" xr:uid="{00000000-0005-0000-0000-00004F540000}"/>
    <cellStyle name="Note 2 3 2 4 73" xfId="43940" xr:uid="{00000000-0005-0000-0000-000050540000}"/>
    <cellStyle name="Note 2 3 2 4 74" xfId="44855" xr:uid="{00000000-0005-0000-0000-000051540000}"/>
    <cellStyle name="Note 2 3 2 4 75" xfId="45144" xr:uid="{00000000-0005-0000-0000-000052540000}"/>
    <cellStyle name="Note 2 3 2 4 76" xfId="45077" xr:uid="{00000000-0005-0000-0000-000053540000}"/>
    <cellStyle name="Note 2 3 2 4 77" xfId="45054" xr:uid="{00000000-0005-0000-0000-000054540000}"/>
    <cellStyle name="Note 2 3 2 4 78" xfId="45487" xr:uid="{00000000-0005-0000-0000-000055540000}"/>
    <cellStyle name="Note 2 3 2 4 79" xfId="45607" xr:uid="{00000000-0005-0000-0000-000056540000}"/>
    <cellStyle name="Note 2 3 2 4 8" xfId="20660" xr:uid="{00000000-0005-0000-0000-000057540000}"/>
    <cellStyle name="Note 2 3 2 4 80" xfId="46234" xr:uid="{00000000-0005-0000-0000-000058540000}"/>
    <cellStyle name="Note 2 3 2 4 81" xfId="46546" xr:uid="{00000000-0005-0000-0000-000059540000}"/>
    <cellStyle name="Note 2 3 2 4 82" xfId="46712" xr:uid="{00000000-0005-0000-0000-00005A540000}"/>
    <cellStyle name="Note 2 3 2 4 83" xfId="47057" xr:uid="{00000000-0005-0000-0000-00005B540000}"/>
    <cellStyle name="Note 2 3 2 4 84" xfId="47402" xr:uid="{00000000-0005-0000-0000-00005C540000}"/>
    <cellStyle name="Note 2 3 2 4 85" xfId="47679" xr:uid="{00000000-0005-0000-0000-00005D540000}"/>
    <cellStyle name="Note 2 3 2 4 86" xfId="47826" xr:uid="{00000000-0005-0000-0000-00005E540000}"/>
    <cellStyle name="Note 2 3 2 4 87" xfId="48163" xr:uid="{00000000-0005-0000-0000-00005F540000}"/>
    <cellStyle name="Note 2 3 2 4 88" xfId="48337" xr:uid="{00000000-0005-0000-0000-000060540000}"/>
    <cellStyle name="Note 2 3 2 4 89" xfId="49016" xr:uid="{00000000-0005-0000-0000-000061540000}"/>
    <cellStyle name="Note 2 3 2 4 9" xfId="21873" xr:uid="{00000000-0005-0000-0000-000062540000}"/>
    <cellStyle name="Note 2 3 2 4 90" xfId="49359" xr:uid="{00000000-0005-0000-0000-000063540000}"/>
    <cellStyle name="Note 2 3 2 4 91" xfId="48539" xr:uid="{00000000-0005-0000-0000-000064540000}"/>
    <cellStyle name="Note 2 3 2 4 92" xfId="49153" xr:uid="{00000000-0005-0000-0000-000065540000}"/>
    <cellStyle name="Note 2 3 2 4 93" xfId="48575" xr:uid="{00000000-0005-0000-0000-000066540000}"/>
    <cellStyle name="Note 2 3 2 4 94" xfId="53010" xr:uid="{00000000-0005-0000-0000-000067540000}"/>
    <cellStyle name="Note 2 3 2 4 95" xfId="53317" xr:uid="{00000000-0005-0000-0000-000068540000}"/>
    <cellStyle name="Note 2 3 2 40" xfId="31779" xr:uid="{00000000-0005-0000-0000-000069540000}"/>
    <cellStyle name="Note 2 3 2 41" xfId="31096" xr:uid="{00000000-0005-0000-0000-00006A540000}"/>
    <cellStyle name="Note 2 3 2 42" xfId="32342" xr:uid="{00000000-0005-0000-0000-00006B540000}"/>
    <cellStyle name="Note 2 3 2 43" xfId="32683" xr:uid="{00000000-0005-0000-0000-00006C540000}"/>
    <cellStyle name="Note 2 3 2 44" xfId="33359" xr:uid="{00000000-0005-0000-0000-00006D540000}"/>
    <cellStyle name="Note 2 3 2 45" xfId="33593" xr:uid="{00000000-0005-0000-0000-00006E540000}"/>
    <cellStyle name="Note 2 3 2 46" xfId="33939" xr:uid="{00000000-0005-0000-0000-00006F540000}"/>
    <cellStyle name="Note 2 3 2 47" xfId="33416" xr:uid="{00000000-0005-0000-0000-000070540000}"/>
    <cellStyle name="Note 2 3 2 48" xfId="34386" xr:uid="{00000000-0005-0000-0000-000071540000}"/>
    <cellStyle name="Note 2 3 2 49" xfId="34732" xr:uid="{00000000-0005-0000-0000-000072540000}"/>
    <cellStyle name="Note 2 3 2 5" xfId="1764" xr:uid="{00000000-0005-0000-0000-000073540000}"/>
    <cellStyle name="Note 2 3 2 5 10" xfId="22028" xr:uid="{00000000-0005-0000-0000-000074540000}"/>
    <cellStyle name="Note 2 3 2 5 11" xfId="22374" xr:uid="{00000000-0005-0000-0000-000075540000}"/>
    <cellStyle name="Note 2 3 2 5 12" xfId="22720" xr:uid="{00000000-0005-0000-0000-000076540000}"/>
    <cellStyle name="Note 2 3 2 5 13" xfId="23066" xr:uid="{00000000-0005-0000-0000-000077540000}"/>
    <cellStyle name="Note 2 3 2 5 14" xfId="23413" xr:uid="{00000000-0005-0000-0000-000078540000}"/>
    <cellStyle name="Note 2 3 2 5 15" xfId="23688" xr:uid="{00000000-0005-0000-0000-000079540000}"/>
    <cellStyle name="Note 2 3 2 5 16" xfId="24034" xr:uid="{00000000-0005-0000-0000-00007A540000}"/>
    <cellStyle name="Note 2 3 2 5 17" xfId="24384" xr:uid="{00000000-0005-0000-0000-00007B540000}"/>
    <cellStyle name="Note 2 3 2 5 18" xfId="24730" xr:uid="{00000000-0005-0000-0000-00007C540000}"/>
    <cellStyle name="Note 2 3 2 5 19" xfId="25005" xr:uid="{00000000-0005-0000-0000-00007D540000}"/>
    <cellStyle name="Note 2 3 2 5 2" xfId="6016" xr:uid="{00000000-0005-0000-0000-00007E540000}"/>
    <cellStyle name="Note 2 3 2 5 2 2" xfId="19411" xr:uid="{00000000-0005-0000-0000-00007F540000}"/>
    <cellStyle name="Note 2 3 2 5 20" xfId="25248" xr:uid="{00000000-0005-0000-0000-000080540000}"/>
    <cellStyle name="Note 2 3 2 5 21" xfId="25691" xr:uid="{00000000-0005-0000-0000-000081540000}"/>
    <cellStyle name="Note 2 3 2 5 22" xfId="26037" xr:uid="{00000000-0005-0000-0000-000082540000}"/>
    <cellStyle name="Note 2 3 2 5 23" xfId="26383" xr:uid="{00000000-0005-0000-0000-000083540000}"/>
    <cellStyle name="Note 2 3 2 5 24" xfId="26928" xr:uid="{00000000-0005-0000-0000-000084540000}"/>
    <cellStyle name="Note 2 3 2 5 25" xfId="27090" xr:uid="{00000000-0005-0000-0000-000085540000}"/>
    <cellStyle name="Note 2 3 2 5 26" xfId="27436" xr:uid="{00000000-0005-0000-0000-000086540000}"/>
    <cellStyle name="Note 2 3 2 5 27" xfId="27779" xr:uid="{00000000-0005-0000-0000-000087540000}"/>
    <cellStyle name="Note 2 3 2 5 28" xfId="28120" xr:uid="{00000000-0005-0000-0000-000088540000}"/>
    <cellStyle name="Note 2 3 2 5 29" xfId="28461" xr:uid="{00000000-0005-0000-0000-000089540000}"/>
    <cellStyle name="Note 2 3 2 5 3" xfId="10265" xr:uid="{00000000-0005-0000-0000-00008A540000}"/>
    <cellStyle name="Note 2 3 2 5 3 2" xfId="19853" xr:uid="{00000000-0005-0000-0000-00008B540000}"/>
    <cellStyle name="Note 2 3 2 5 30" xfId="28802" xr:uid="{00000000-0005-0000-0000-00008C540000}"/>
    <cellStyle name="Note 2 3 2 5 31" xfId="29143" xr:uid="{00000000-0005-0000-0000-00008D540000}"/>
    <cellStyle name="Note 2 3 2 5 32" xfId="29500" xr:uid="{00000000-0005-0000-0000-00008E540000}"/>
    <cellStyle name="Note 2 3 2 5 33" xfId="31320" xr:uid="{00000000-0005-0000-0000-00008F540000}"/>
    <cellStyle name="Note 2 3 2 5 34" xfId="31641" xr:uid="{00000000-0005-0000-0000-000090540000}"/>
    <cellStyle name="Note 2 3 2 5 35" xfId="31981" xr:uid="{00000000-0005-0000-0000-000091540000}"/>
    <cellStyle name="Note 2 3 2 5 36" xfId="32203" xr:uid="{00000000-0005-0000-0000-000092540000}"/>
    <cellStyle name="Note 2 3 2 5 37" xfId="32544" xr:uid="{00000000-0005-0000-0000-000093540000}"/>
    <cellStyle name="Note 2 3 2 5 38" xfId="32885" xr:uid="{00000000-0005-0000-0000-000094540000}"/>
    <cellStyle name="Note 2 3 2 5 39" xfId="33492" xr:uid="{00000000-0005-0000-0000-000095540000}"/>
    <cellStyle name="Note 2 3 2 5 4" xfId="14515" xr:uid="{00000000-0005-0000-0000-000096540000}"/>
    <cellStyle name="Note 2 3 2 5 4 2" xfId="20199" xr:uid="{00000000-0005-0000-0000-000097540000}"/>
    <cellStyle name="Note 2 3 2 5 40" xfId="33795" xr:uid="{00000000-0005-0000-0000-000098540000}"/>
    <cellStyle name="Note 2 3 2 5 41" xfId="34141" xr:uid="{00000000-0005-0000-0000-000099540000}"/>
    <cellStyle name="Note 2 3 2 5 42" xfId="34219" xr:uid="{00000000-0005-0000-0000-00009A540000}"/>
    <cellStyle name="Note 2 3 2 5 43" xfId="34588" xr:uid="{00000000-0005-0000-0000-00009B540000}"/>
    <cellStyle name="Note 2 3 2 5 44" xfId="34934" xr:uid="{00000000-0005-0000-0000-00009C540000}"/>
    <cellStyle name="Note 2 3 2 5 45" xfId="35280" xr:uid="{00000000-0005-0000-0000-00009D540000}"/>
    <cellStyle name="Note 2 3 2 5 46" xfId="35627" xr:uid="{00000000-0005-0000-0000-00009E540000}"/>
    <cellStyle name="Note 2 3 2 5 47" xfId="35974" xr:uid="{00000000-0005-0000-0000-00009F540000}"/>
    <cellStyle name="Note 2 3 2 5 48" xfId="36320" xr:uid="{00000000-0005-0000-0000-0000A0540000}"/>
    <cellStyle name="Note 2 3 2 5 49" xfId="36666" xr:uid="{00000000-0005-0000-0000-0000A1540000}"/>
    <cellStyle name="Note 2 3 2 5 5" xfId="20545" xr:uid="{00000000-0005-0000-0000-0000A2540000}"/>
    <cellStyle name="Note 2 3 2 5 50" xfId="37012" xr:uid="{00000000-0005-0000-0000-0000A3540000}"/>
    <cellStyle name="Note 2 3 2 5 51" xfId="37358" xr:uid="{00000000-0005-0000-0000-0000A4540000}"/>
    <cellStyle name="Note 2 3 2 5 52" xfId="37704" xr:uid="{00000000-0005-0000-0000-0000A5540000}"/>
    <cellStyle name="Note 2 3 2 5 53" xfId="37979" xr:uid="{00000000-0005-0000-0000-0000A6540000}"/>
    <cellStyle name="Note 2 3 2 5 54" xfId="38326" xr:uid="{00000000-0005-0000-0000-0000A7540000}"/>
    <cellStyle name="Note 2 3 2 5 55" xfId="38672" xr:uid="{00000000-0005-0000-0000-0000A8540000}"/>
    <cellStyle name="Note 2 3 2 5 56" xfId="39018" xr:uid="{00000000-0005-0000-0000-0000A9540000}"/>
    <cellStyle name="Note 2 3 2 5 57" xfId="39364" xr:uid="{00000000-0005-0000-0000-0000AA540000}"/>
    <cellStyle name="Note 2 3 2 5 58" xfId="39611" xr:uid="{00000000-0005-0000-0000-0000AB540000}"/>
    <cellStyle name="Note 2 3 2 5 59" xfId="39852" xr:uid="{00000000-0005-0000-0000-0000AC540000}"/>
    <cellStyle name="Note 2 3 2 5 6" xfId="20658" xr:uid="{00000000-0005-0000-0000-0000AD540000}"/>
    <cellStyle name="Note 2 3 2 5 60" xfId="40192" xr:uid="{00000000-0005-0000-0000-0000AE540000}"/>
    <cellStyle name="Note 2 3 2 5 61" xfId="40533" xr:uid="{00000000-0005-0000-0000-0000AF540000}"/>
    <cellStyle name="Note 2 3 2 5 62" xfId="40638" xr:uid="{00000000-0005-0000-0000-0000B0540000}"/>
    <cellStyle name="Note 2 3 2 5 63" xfId="41655" xr:uid="{00000000-0005-0000-0000-0000B1540000}"/>
    <cellStyle name="Note 2 3 2 5 64" xfId="41754" xr:uid="{00000000-0005-0000-0000-0000B2540000}"/>
    <cellStyle name="Note 2 3 2 5 65" xfId="42100" xr:uid="{00000000-0005-0000-0000-0000B3540000}"/>
    <cellStyle name="Note 2 3 2 5 66" xfId="42446" xr:uid="{00000000-0005-0000-0000-0000B4540000}"/>
    <cellStyle name="Note 2 3 2 5 67" xfId="41101" xr:uid="{00000000-0005-0000-0000-0000B5540000}"/>
    <cellStyle name="Note 2 3 2 5 68" xfId="43027" xr:uid="{00000000-0005-0000-0000-0000B6540000}"/>
    <cellStyle name="Note 2 3 2 5 69" xfId="43368" xr:uid="{00000000-0005-0000-0000-0000B7540000}"/>
    <cellStyle name="Note 2 3 2 5 7" xfId="21238" xr:uid="{00000000-0005-0000-0000-0000B8540000}"/>
    <cellStyle name="Note 2 3 2 5 70" xfId="43709" xr:uid="{00000000-0005-0000-0000-0000B9540000}"/>
    <cellStyle name="Note 2 3 2 5 71" xfId="44240" xr:uid="{00000000-0005-0000-0000-0000BA540000}"/>
    <cellStyle name="Note 2 3 2 5 72" xfId="44477" xr:uid="{00000000-0005-0000-0000-0000BB540000}"/>
    <cellStyle name="Note 2 3 2 5 73" xfId="44565" xr:uid="{00000000-0005-0000-0000-0000BC540000}"/>
    <cellStyle name="Note 2 3 2 5 74" xfId="44908" xr:uid="{00000000-0005-0000-0000-0000BD540000}"/>
    <cellStyle name="Note 2 3 2 5 75" xfId="45183" xr:uid="{00000000-0005-0000-0000-0000BE540000}"/>
    <cellStyle name="Note 2 3 2 5 76" xfId="45210" xr:uid="{00000000-0005-0000-0000-0000BF540000}"/>
    <cellStyle name="Note 2 3 2 5 77" xfId="45329" xr:uid="{00000000-0005-0000-0000-0000C0540000}"/>
    <cellStyle name="Note 2 3 2 5 78" xfId="45917" xr:uid="{00000000-0005-0000-0000-0000C1540000}"/>
    <cellStyle name="Note 2 3 2 5 79" xfId="45943" xr:uid="{00000000-0005-0000-0000-0000C2540000}"/>
    <cellStyle name="Note 2 3 2 5 8" xfId="21484" xr:uid="{00000000-0005-0000-0000-0000C3540000}"/>
    <cellStyle name="Note 2 3 2 5 80" xfId="46287" xr:uid="{00000000-0005-0000-0000-0000C4540000}"/>
    <cellStyle name="Note 2 3 2 5 81" xfId="46593" xr:uid="{00000000-0005-0000-0000-0000C5540000}"/>
    <cellStyle name="Note 2 3 2 5 82" xfId="46765" xr:uid="{00000000-0005-0000-0000-0000C6540000}"/>
    <cellStyle name="Note 2 3 2 5 83" xfId="47110" xr:uid="{00000000-0005-0000-0000-0000C7540000}"/>
    <cellStyle name="Note 2 3 2 5 84" xfId="47455" xr:uid="{00000000-0005-0000-0000-0000C8540000}"/>
    <cellStyle name="Note 2 3 2 5 85" xfId="47715" xr:uid="{00000000-0005-0000-0000-0000C9540000}"/>
    <cellStyle name="Note 2 3 2 5 86" xfId="47879" xr:uid="{00000000-0005-0000-0000-0000CA540000}"/>
    <cellStyle name="Note 2 3 2 5 87" xfId="48216" xr:uid="{00000000-0005-0000-0000-0000CB540000}"/>
    <cellStyle name="Note 2 3 2 5 88" xfId="48801" xr:uid="{00000000-0005-0000-0000-0000CC540000}"/>
    <cellStyle name="Note 2 3 2 5 89" xfId="49069" xr:uid="{00000000-0005-0000-0000-0000CD540000}"/>
    <cellStyle name="Note 2 3 2 5 9" xfId="21926" xr:uid="{00000000-0005-0000-0000-0000CE540000}"/>
    <cellStyle name="Note 2 3 2 5 90" xfId="49411" xr:uid="{00000000-0005-0000-0000-0000CF540000}"/>
    <cellStyle name="Note 2 3 2 5 91" xfId="49511" xr:uid="{00000000-0005-0000-0000-0000D0540000}"/>
    <cellStyle name="Note 2 3 2 5 92" xfId="49613" xr:uid="{00000000-0005-0000-0000-0000D1540000}"/>
    <cellStyle name="Note 2 3 2 5 93" xfId="49764" xr:uid="{00000000-0005-0000-0000-0000D2540000}"/>
    <cellStyle name="Note 2 3 2 5 94" xfId="53110" xr:uid="{00000000-0005-0000-0000-0000D3540000}"/>
    <cellStyle name="Note 2 3 2 5 95" xfId="19056" xr:uid="{00000000-0005-0000-0000-0000D4540000}"/>
    <cellStyle name="Note 2 3 2 5 96" xfId="53472" xr:uid="{00000000-0005-0000-0000-0000D5540000}"/>
    <cellStyle name="Note 2 3 2 50" xfId="35078" xr:uid="{00000000-0005-0000-0000-0000D6540000}"/>
    <cellStyle name="Note 2 3 2 51" xfId="35425" xr:uid="{00000000-0005-0000-0000-0000D7540000}"/>
    <cellStyle name="Note 2 3 2 52" xfId="35772" xr:uid="{00000000-0005-0000-0000-0000D8540000}"/>
    <cellStyle name="Note 2 3 2 53" xfId="36118" xr:uid="{00000000-0005-0000-0000-0000D9540000}"/>
    <cellStyle name="Note 2 3 2 54" xfId="36464" xr:uid="{00000000-0005-0000-0000-0000DA540000}"/>
    <cellStyle name="Note 2 3 2 55" xfId="36810" xr:uid="{00000000-0005-0000-0000-0000DB540000}"/>
    <cellStyle name="Note 2 3 2 56" xfId="37156" xr:uid="{00000000-0005-0000-0000-0000DC540000}"/>
    <cellStyle name="Note 2 3 2 57" xfId="37502" xr:uid="{00000000-0005-0000-0000-0000DD540000}"/>
    <cellStyle name="Note 2 3 2 58" xfId="36746" xr:uid="{00000000-0005-0000-0000-0000DE540000}"/>
    <cellStyle name="Note 2 3 2 59" xfId="38124" xr:uid="{00000000-0005-0000-0000-0000DF540000}"/>
    <cellStyle name="Note 2 3 2 6" xfId="1812" xr:uid="{00000000-0005-0000-0000-0000E0540000}"/>
    <cellStyle name="Note 2 3 2 6 2" xfId="6064" xr:uid="{00000000-0005-0000-0000-0000E1540000}"/>
    <cellStyle name="Note 2 3 2 6 3" xfId="10313" xr:uid="{00000000-0005-0000-0000-0000E2540000}"/>
    <cellStyle name="Note 2 3 2 6 4" xfId="14563" xr:uid="{00000000-0005-0000-0000-0000E3540000}"/>
    <cellStyle name="Note 2 3 2 6 5" xfId="18999" xr:uid="{00000000-0005-0000-0000-0000E4540000}"/>
    <cellStyle name="Note 2 3 2 6 6" xfId="53621" xr:uid="{00000000-0005-0000-0000-0000E5540000}"/>
    <cellStyle name="Note 2 3 2 60" xfId="38470" xr:uid="{00000000-0005-0000-0000-0000E6540000}"/>
    <cellStyle name="Note 2 3 2 61" xfId="38816" xr:uid="{00000000-0005-0000-0000-0000E7540000}"/>
    <cellStyle name="Note 2 3 2 62" xfId="39162" xr:uid="{00000000-0005-0000-0000-0000E8540000}"/>
    <cellStyle name="Note 2 3 2 63" xfId="37441" xr:uid="{00000000-0005-0000-0000-0000E9540000}"/>
    <cellStyle name="Note 2 3 2 64" xfId="39573" xr:uid="{00000000-0005-0000-0000-0000EA540000}"/>
    <cellStyle name="Note 2 3 2 65" xfId="39990" xr:uid="{00000000-0005-0000-0000-0000EB540000}"/>
    <cellStyle name="Note 2 3 2 66" xfId="40331" xr:uid="{00000000-0005-0000-0000-0000EC540000}"/>
    <cellStyle name="Note 2 3 2 67" xfId="41321" xr:uid="{00000000-0005-0000-0000-0000ED540000}"/>
    <cellStyle name="Note 2 3 2 68" xfId="41464" xr:uid="{00000000-0005-0000-0000-0000EE540000}"/>
    <cellStyle name="Note 2 3 2 69" xfId="41723" xr:uid="{00000000-0005-0000-0000-0000EF540000}"/>
    <cellStyle name="Note 2 3 2 7" xfId="1859" xr:uid="{00000000-0005-0000-0000-0000F0540000}"/>
    <cellStyle name="Note 2 3 2 7 2" xfId="6111" xr:uid="{00000000-0005-0000-0000-0000F1540000}"/>
    <cellStyle name="Note 2 3 2 7 3" xfId="10360" xr:uid="{00000000-0005-0000-0000-0000F2540000}"/>
    <cellStyle name="Note 2 3 2 7 4" xfId="14610" xr:uid="{00000000-0005-0000-0000-0000F3540000}"/>
    <cellStyle name="Note 2 3 2 7 5" xfId="19209" xr:uid="{00000000-0005-0000-0000-0000F4540000}"/>
    <cellStyle name="Note 2 3 2 7 6" xfId="53181" xr:uid="{00000000-0005-0000-0000-0000F5540000}"/>
    <cellStyle name="Note 2 3 2 70" xfId="41898" xr:uid="{00000000-0005-0000-0000-0000F6540000}"/>
    <cellStyle name="Note 2 3 2 71" xfId="42244" xr:uid="{00000000-0005-0000-0000-0000F7540000}"/>
    <cellStyle name="Note 2 3 2 72" xfId="41606" xr:uid="{00000000-0005-0000-0000-0000F8540000}"/>
    <cellStyle name="Note 2 3 2 73" xfId="42825" xr:uid="{00000000-0005-0000-0000-0000F9540000}"/>
    <cellStyle name="Note 2 3 2 74" xfId="43166" xr:uid="{00000000-0005-0000-0000-0000FA540000}"/>
    <cellStyle name="Note 2 3 2 75" xfId="43507" xr:uid="{00000000-0005-0000-0000-0000FB540000}"/>
    <cellStyle name="Note 2 3 2 76" xfId="44038" xr:uid="{00000000-0005-0000-0000-0000FC540000}"/>
    <cellStyle name="Note 2 3 2 77" xfId="43825" xr:uid="{00000000-0005-0000-0000-0000FD540000}"/>
    <cellStyle name="Note 2 3 2 78" xfId="44534" xr:uid="{00000000-0005-0000-0000-0000FE540000}"/>
    <cellStyle name="Note 2 3 2 79" xfId="44706" xr:uid="{00000000-0005-0000-0000-0000FF540000}"/>
    <cellStyle name="Note 2 3 2 8" xfId="1906" xr:uid="{00000000-0005-0000-0000-000000550000}"/>
    <cellStyle name="Note 2 3 2 8 2" xfId="6158" xr:uid="{00000000-0005-0000-0000-000001550000}"/>
    <cellStyle name="Note 2 3 2 8 3" xfId="10407" xr:uid="{00000000-0005-0000-0000-000002550000}"/>
    <cellStyle name="Note 2 3 2 8 4" xfId="14657" xr:uid="{00000000-0005-0000-0000-000003550000}"/>
    <cellStyle name="Note 2 3 2 8 5" xfId="19610" xr:uid="{00000000-0005-0000-0000-000004550000}"/>
    <cellStyle name="Note 2 3 2 8 6" xfId="53999" xr:uid="{00000000-0005-0000-0000-000005550000}"/>
    <cellStyle name="Note 2 3 2 80" xfId="45033" xr:uid="{00000000-0005-0000-0000-000006550000}"/>
    <cellStyle name="Note 2 3 2 81" xfId="43891" xr:uid="{00000000-0005-0000-0000-000007550000}"/>
    <cellStyle name="Note 2 3 2 82" xfId="44991" xr:uid="{00000000-0005-0000-0000-000008550000}"/>
    <cellStyle name="Note 2 3 2 83" xfId="45536" xr:uid="{00000000-0005-0000-0000-000009550000}"/>
    <cellStyle name="Note 2 3 2 84" xfId="45597" xr:uid="{00000000-0005-0000-0000-00000A550000}"/>
    <cellStyle name="Note 2 3 2 85" xfId="46085" xr:uid="{00000000-0005-0000-0000-00000B550000}"/>
    <cellStyle name="Note 2 3 2 86" xfId="46424" xr:uid="{00000000-0005-0000-0000-00000C550000}"/>
    <cellStyle name="Note 2 3 2 87" xfId="46536" xr:uid="{00000000-0005-0000-0000-00000D550000}"/>
    <cellStyle name="Note 2 3 2 88" xfId="46908" xr:uid="{00000000-0005-0000-0000-00000E550000}"/>
    <cellStyle name="Note 2 3 2 89" xfId="47253" xr:uid="{00000000-0005-0000-0000-00000F550000}"/>
    <cellStyle name="Note 2 3 2 9" xfId="1545" xr:uid="{00000000-0005-0000-0000-000010550000}"/>
    <cellStyle name="Note 2 3 2 9 2" xfId="5797" xr:uid="{00000000-0005-0000-0000-000011550000}"/>
    <cellStyle name="Note 2 3 2 9 3" xfId="10046" xr:uid="{00000000-0005-0000-0000-000012550000}"/>
    <cellStyle name="Note 2 3 2 9 4" xfId="14296" xr:uid="{00000000-0005-0000-0000-000013550000}"/>
    <cellStyle name="Note 2 3 2 9 5" xfId="19997" xr:uid="{00000000-0005-0000-0000-000014550000}"/>
    <cellStyle name="Note 2 3 2 9 6" xfId="54148" xr:uid="{00000000-0005-0000-0000-000015550000}"/>
    <cellStyle name="Note 2 3 2 90" xfId="47582" xr:uid="{00000000-0005-0000-0000-000016550000}"/>
    <cellStyle name="Note 2 3 2 91" xfId="47669" xr:uid="{00000000-0005-0000-0000-000017550000}"/>
    <cellStyle name="Note 2 3 2 92" xfId="48014" xr:uid="{00000000-0005-0000-0000-000018550000}"/>
    <cellStyle name="Note 2 3 2 93" xfId="48388" xr:uid="{00000000-0005-0000-0000-000019550000}"/>
    <cellStyle name="Note 2 3 2 94" xfId="48867" xr:uid="{00000000-0005-0000-0000-00001A550000}"/>
    <cellStyle name="Note 2 3 2 95" xfId="49213" xr:uid="{00000000-0005-0000-0000-00001B550000}"/>
    <cellStyle name="Note 2 3 2 96" xfId="49481" xr:uid="{00000000-0005-0000-0000-00001C550000}"/>
    <cellStyle name="Note 2 3 2 97" xfId="49582" xr:uid="{00000000-0005-0000-0000-00001D550000}"/>
    <cellStyle name="Note 2 3 2 98" xfId="48624" xr:uid="{00000000-0005-0000-0000-00001E550000}"/>
    <cellStyle name="Note 2 3 2 99" xfId="49876" xr:uid="{00000000-0005-0000-0000-00001F550000}"/>
    <cellStyle name="Note 2 3 20" xfId="681" xr:uid="{00000000-0005-0000-0000-000020550000}"/>
    <cellStyle name="Note 2 3 20 2" xfId="682" xr:uid="{00000000-0005-0000-0000-000021550000}"/>
    <cellStyle name="Note 2 3 20 2 2" xfId="30149" xr:uid="{00000000-0005-0000-0000-000022550000}"/>
    <cellStyle name="Note 2 3 20 3" xfId="5383" xr:uid="{00000000-0005-0000-0000-000023550000}"/>
    <cellStyle name="Note 2 3 20 3 2" xfId="29698" xr:uid="{00000000-0005-0000-0000-000024550000}"/>
    <cellStyle name="Note 2 3 20 4" xfId="9635" xr:uid="{00000000-0005-0000-0000-000025550000}"/>
    <cellStyle name="Note 2 3 20 5" xfId="13884" xr:uid="{00000000-0005-0000-0000-000026550000}"/>
    <cellStyle name="Note 2 3 20 6" xfId="18133" xr:uid="{00000000-0005-0000-0000-000027550000}"/>
    <cellStyle name="Note 2 3 20 7" xfId="18813" xr:uid="{00000000-0005-0000-0000-000028550000}"/>
    <cellStyle name="Note 2 3 21" xfId="683" xr:uid="{00000000-0005-0000-0000-000029550000}"/>
    <cellStyle name="Note 2 3 21 2" xfId="684" xr:uid="{00000000-0005-0000-0000-00002A550000}"/>
    <cellStyle name="Note 2 3 21 2 2" xfId="30136" xr:uid="{00000000-0005-0000-0000-00002B550000}"/>
    <cellStyle name="Note 2 3 21 3" xfId="29716" xr:uid="{00000000-0005-0000-0000-00002C550000}"/>
    <cellStyle name="Note 2 3 21 4" xfId="18882" xr:uid="{00000000-0005-0000-0000-00002D550000}"/>
    <cellStyle name="Note 2 3 22" xfId="685" xr:uid="{00000000-0005-0000-0000-00002E550000}"/>
    <cellStyle name="Note 2 3 22 2" xfId="686" xr:uid="{00000000-0005-0000-0000-00002F550000}"/>
    <cellStyle name="Note 2 3 22 2 2" xfId="30053" xr:uid="{00000000-0005-0000-0000-000030550000}"/>
    <cellStyle name="Note 2 3 22 3" xfId="29717" xr:uid="{00000000-0005-0000-0000-000031550000}"/>
    <cellStyle name="Note 2 3 22 4" xfId="19523" xr:uid="{00000000-0005-0000-0000-000032550000}"/>
    <cellStyle name="Note 2 3 23" xfId="687" xr:uid="{00000000-0005-0000-0000-000033550000}"/>
    <cellStyle name="Note 2 3 23 2" xfId="688" xr:uid="{00000000-0005-0000-0000-000034550000}"/>
    <cellStyle name="Note 2 3 23 2 2" xfId="30062" xr:uid="{00000000-0005-0000-0000-000035550000}"/>
    <cellStyle name="Note 2 3 23 3" xfId="29731" xr:uid="{00000000-0005-0000-0000-000036550000}"/>
    <cellStyle name="Note 2 3 23 4" xfId="19740" xr:uid="{00000000-0005-0000-0000-000037550000}"/>
    <cellStyle name="Note 2 3 24" xfId="689" xr:uid="{00000000-0005-0000-0000-000038550000}"/>
    <cellStyle name="Note 2 3 24 2" xfId="690" xr:uid="{00000000-0005-0000-0000-000039550000}"/>
    <cellStyle name="Note 2 3 24 2 2" xfId="30097" xr:uid="{00000000-0005-0000-0000-00003A550000}"/>
    <cellStyle name="Note 2 3 24 3" xfId="29228" xr:uid="{00000000-0005-0000-0000-00003B550000}"/>
    <cellStyle name="Note 2 3 24 4" xfId="19652" xr:uid="{00000000-0005-0000-0000-00003C550000}"/>
    <cellStyle name="Note 2 3 25" xfId="691" xr:uid="{00000000-0005-0000-0000-00003D550000}"/>
    <cellStyle name="Note 2 3 25 2" xfId="692" xr:uid="{00000000-0005-0000-0000-00003E550000}"/>
    <cellStyle name="Note 2 3 25 2 2" xfId="30158" xr:uid="{00000000-0005-0000-0000-00003F550000}"/>
    <cellStyle name="Note 2 3 25 3" xfId="29704" xr:uid="{00000000-0005-0000-0000-000040550000}"/>
    <cellStyle name="Note 2 3 25 4" xfId="19651" xr:uid="{00000000-0005-0000-0000-000041550000}"/>
    <cellStyle name="Note 2 3 26" xfId="693" xr:uid="{00000000-0005-0000-0000-000042550000}"/>
    <cellStyle name="Note 2 3 26 2" xfId="694" xr:uid="{00000000-0005-0000-0000-000043550000}"/>
    <cellStyle name="Note 2 3 26 2 2" xfId="30143" xr:uid="{00000000-0005-0000-0000-000044550000}"/>
    <cellStyle name="Note 2 3 26 3" xfId="29703" xr:uid="{00000000-0005-0000-0000-000045550000}"/>
    <cellStyle name="Note 2 3 26 4" xfId="21413" xr:uid="{00000000-0005-0000-0000-000046550000}"/>
    <cellStyle name="Note 2 3 27" xfId="695" xr:uid="{00000000-0005-0000-0000-000047550000}"/>
    <cellStyle name="Note 2 3 27 2" xfId="696" xr:uid="{00000000-0005-0000-0000-000048550000}"/>
    <cellStyle name="Note 2 3 27 2 2" xfId="30066" xr:uid="{00000000-0005-0000-0000-000049550000}"/>
    <cellStyle name="Note 2 3 27 3" xfId="29685" xr:uid="{00000000-0005-0000-0000-00004A550000}"/>
    <cellStyle name="Note 2 3 27 4" xfId="21356" xr:uid="{00000000-0005-0000-0000-00004B550000}"/>
    <cellStyle name="Note 2 3 28" xfId="697" xr:uid="{00000000-0005-0000-0000-00004C550000}"/>
    <cellStyle name="Note 2 3 28 2" xfId="698" xr:uid="{00000000-0005-0000-0000-00004D550000}"/>
    <cellStyle name="Note 2 3 28 2 2" xfId="30227" xr:uid="{00000000-0005-0000-0000-00004E550000}"/>
    <cellStyle name="Note 2 3 28 3" xfId="29653" xr:uid="{00000000-0005-0000-0000-00004F550000}"/>
    <cellStyle name="Note 2 3 28 4" xfId="21543" xr:uid="{00000000-0005-0000-0000-000050550000}"/>
    <cellStyle name="Note 2 3 29" xfId="699" xr:uid="{00000000-0005-0000-0000-000051550000}"/>
    <cellStyle name="Note 2 3 29 2" xfId="700" xr:uid="{00000000-0005-0000-0000-000052550000}"/>
    <cellStyle name="Note 2 3 29 2 2" xfId="30116" xr:uid="{00000000-0005-0000-0000-000053550000}"/>
    <cellStyle name="Note 2 3 29 3" xfId="29267" xr:uid="{00000000-0005-0000-0000-000054550000}"/>
    <cellStyle name="Note 2 3 29 4" xfId="21698" xr:uid="{00000000-0005-0000-0000-000055550000}"/>
    <cellStyle name="Note 2 3 3" xfId="701" xr:uid="{00000000-0005-0000-0000-000056550000}"/>
    <cellStyle name="Note 2 3 3 10" xfId="1946" xr:uid="{00000000-0005-0000-0000-000057550000}"/>
    <cellStyle name="Note 2 3 3 10 2" xfId="6198" xr:uid="{00000000-0005-0000-0000-000058550000}"/>
    <cellStyle name="Note 2 3 3 10 3" xfId="10447" xr:uid="{00000000-0005-0000-0000-000059550000}"/>
    <cellStyle name="Note 2 3 3 10 4" xfId="14697" xr:uid="{00000000-0005-0000-0000-00005A550000}"/>
    <cellStyle name="Note 2 3 3 10 5" xfId="20335" xr:uid="{00000000-0005-0000-0000-00005B550000}"/>
    <cellStyle name="Note 2 3 3 10 6" xfId="54189" xr:uid="{00000000-0005-0000-0000-00005C550000}"/>
    <cellStyle name="Note 2 3 3 100" xfId="50018" xr:uid="{00000000-0005-0000-0000-00005D550000}"/>
    <cellStyle name="Note 2 3 3 101" xfId="50167" xr:uid="{00000000-0005-0000-0000-00005E550000}"/>
    <cellStyle name="Note 2 3 3 102" xfId="50317" xr:uid="{00000000-0005-0000-0000-00005F550000}"/>
    <cellStyle name="Note 2 3 3 103" xfId="50466" xr:uid="{00000000-0005-0000-0000-000060550000}"/>
    <cellStyle name="Note 2 3 3 104" xfId="50615" xr:uid="{00000000-0005-0000-0000-000061550000}"/>
    <cellStyle name="Note 2 3 3 105" xfId="50765" xr:uid="{00000000-0005-0000-0000-000062550000}"/>
    <cellStyle name="Note 2 3 3 106" xfId="50914" xr:uid="{00000000-0005-0000-0000-000063550000}"/>
    <cellStyle name="Note 2 3 3 107" xfId="51079" xr:uid="{00000000-0005-0000-0000-000064550000}"/>
    <cellStyle name="Note 2 3 3 108" xfId="51235" xr:uid="{00000000-0005-0000-0000-000065550000}"/>
    <cellStyle name="Note 2 3 3 109" xfId="51385" xr:uid="{00000000-0005-0000-0000-000066550000}"/>
    <cellStyle name="Note 2 3 3 11" xfId="1514" xr:uid="{00000000-0005-0000-0000-000067550000}"/>
    <cellStyle name="Note 2 3 3 11 2" xfId="5766" xr:uid="{00000000-0005-0000-0000-000068550000}"/>
    <cellStyle name="Note 2 3 3 11 3" xfId="10015" xr:uid="{00000000-0005-0000-0000-000069550000}"/>
    <cellStyle name="Note 2 3 3 11 4" xfId="14265" xr:uid="{00000000-0005-0000-0000-00006A550000}"/>
    <cellStyle name="Note 2 3 3 11 5" xfId="20854" xr:uid="{00000000-0005-0000-0000-00006B550000}"/>
    <cellStyle name="Note 2 3 3 11 6" xfId="54362" xr:uid="{00000000-0005-0000-0000-00006C550000}"/>
    <cellStyle name="Note 2 3 3 110" xfId="51535" xr:uid="{00000000-0005-0000-0000-00006D550000}"/>
    <cellStyle name="Note 2 3 3 111" xfId="51685" xr:uid="{00000000-0005-0000-0000-00006E550000}"/>
    <cellStyle name="Note 2 3 3 112" xfId="51840" xr:uid="{00000000-0005-0000-0000-00006F550000}"/>
    <cellStyle name="Note 2 3 3 113" xfId="51995" xr:uid="{00000000-0005-0000-0000-000070550000}"/>
    <cellStyle name="Note 2 3 3 114" xfId="52145" xr:uid="{00000000-0005-0000-0000-000071550000}"/>
    <cellStyle name="Note 2 3 3 115" xfId="52295" xr:uid="{00000000-0005-0000-0000-000072550000}"/>
    <cellStyle name="Note 2 3 3 116" xfId="52343" xr:uid="{00000000-0005-0000-0000-000073550000}"/>
    <cellStyle name="Note 2 3 3 117" xfId="52398" xr:uid="{00000000-0005-0000-0000-000074550000}"/>
    <cellStyle name="Note 2 3 3 118" xfId="52548" xr:uid="{00000000-0005-0000-0000-000075550000}"/>
    <cellStyle name="Note 2 3 3 119" xfId="52697" xr:uid="{00000000-0005-0000-0000-000076550000}"/>
    <cellStyle name="Note 2 3 3 12" xfId="2015" xr:uid="{00000000-0005-0000-0000-000077550000}"/>
    <cellStyle name="Note 2 3 3 12 2" xfId="6267" xr:uid="{00000000-0005-0000-0000-000078550000}"/>
    <cellStyle name="Note 2 3 3 12 3" xfId="10516" xr:uid="{00000000-0005-0000-0000-000079550000}"/>
    <cellStyle name="Note 2 3 3 12 4" xfId="14765" xr:uid="{00000000-0005-0000-0000-00007A550000}"/>
    <cellStyle name="Note 2 3 3 12 5" xfId="21028" xr:uid="{00000000-0005-0000-0000-00007B550000}"/>
    <cellStyle name="Note 2 3 3 12 6" xfId="54512" xr:uid="{00000000-0005-0000-0000-00007C550000}"/>
    <cellStyle name="Note 2 3 3 120" xfId="52847" xr:uid="{00000000-0005-0000-0000-00007D550000}"/>
    <cellStyle name="Note 2 3 3 121" xfId="53029" xr:uid="{00000000-0005-0000-0000-00007E550000}"/>
    <cellStyle name="Note 2 3 3 122" xfId="18720" xr:uid="{00000000-0005-0000-0000-00007F550000}"/>
    <cellStyle name="Note 2 3 3 123" xfId="53139" xr:uid="{00000000-0005-0000-0000-000080550000}"/>
    <cellStyle name="Note 2 3 3 13" xfId="2167" xr:uid="{00000000-0005-0000-0000-000081550000}"/>
    <cellStyle name="Note 2 3 3 13 2" xfId="6419" xr:uid="{00000000-0005-0000-0000-000082550000}"/>
    <cellStyle name="Note 2 3 3 13 3" xfId="10668" xr:uid="{00000000-0005-0000-0000-000083550000}"/>
    <cellStyle name="Note 2 3 3 13 4" xfId="14917" xr:uid="{00000000-0005-0000-0000-000084550000}"/>
    <cellStyle name="Note 2 3 3 13 5" xfId="20972" xr:uid="{00000000-0005-0000-0000-000085550000}"/>
    <cellStyle name="Note 2 3 3 13 6" xfId="54661" xr:uid="{00000000-0005-0000-0000-000086550000}"/>
    <cellStyle name="Note 2 3 3 14" xfId="2317" xr:uid="{00000000-0005-0000-0000-000087550000}"/>
    <cellStyle name="Note 2 3 3 14 2" xfId="6569" xr:uid="{00000000-0005-0000-0000-000088550000}"/>
    <cellStyle name="Note 2 3 3 14 3" xfId="10818" xr:uid="{00000000-0005-0000-0000-000089550000}"/>
    <cellStyle name="Note 2 3 3 14 4" xfId="15067" xr:uid="{00000000-0005-0000-0000-00008A550000}"/>
    <cellStyle name="Note 2 3 3 14 5" xfId="21716" xr:uid="{00000000-0005-0000-0000-00008B550000}"/>
    <cellStyle name="Note 2 3 3 14 6" xfId="54816" xr:uid="{00000000-0005-0000-0000-00008C550000}"/>
    <cellStyle name="Note 2 3 3 15" xfId="2466" xr:uid="{00000000-0005-0000-0000-00008D550000}"/>
    <cellStyle name="Note 2 3 3 15 2" xfId="6718" xr:uid="{00000000-0005-0000-0000-00008E550000}"/>
    <cellStyle name="Note 2 3 3 15 3" xfId="10967" xr:uid="{00000000-0005-0000-0000-00008F550000}"/>
    <cellStyle name="Note 2 3 3 15 4" xfId="15216" xr:uid="{00000000-0005-0000-0000-000090550000}"/>
    <cellStyle name="Note 2 3 3 15 5" xfId="21989" xr:uid="{00000000-0005-0000-0000-000091550000}"/>
    <cellStyle name="Note 2 3 3 15 6" xfId="54971" xr:uid="{00000000-0005-0000-0000-000092550000}"/>
    <cellStyle name="Note 2 3 3 16" xfId="2616" xr:uid="{00000000-0005-0000-0000-000093550000}"/>
    <cellStyle name="Note 2 3 3 16 2" xfId="6868" xr:uid="{00000000-0005-0000-0000-000094550000}"/>
    <cellStyle name="Note 2 3 3 16 3" xfId="11117" xr:uid="{00000000-0005-0000-0000-000095550000}"/>
    <cellStyle name="Note 2 3 3 16 4" xfId="15366" xr:uid="{00000000-0005-0000-0000-000096550000}"/>
    <cellStyle name="Note 2 3 3 16 5" xfId="22164" xr:uid="{00000000-0005-0000-0000-000097550000}"/>
    <cellStyle name="Note 2 3 3 16 6" xfId="55122" xr:uid="{00000000-0005-0000-0000-000098550000}"/>
    <cellStyle name="Note 2 3 3 17" xfId="2771" xr:uid="{00000000-0005-0000-0000-000099550000}"/>
    <cellStyle name="Note 2 3 3 17 2" xfId="7023" xr:uid="{00000000-0005-0000-0000-00009A550000}"/>
    <cellStyle name="Note 2 3 3 17 3" xfId="11272" xr:uid="{00000000-0005-0000-0000-00009B550000}"/>
    <cellStyle name="Note 2 3 3 17 4" xfId="15521" xr:uid="{00000000-0005-0000-0000-00009C550000}"/>
    <cellStyle name="Note 2 3 3 17 5" xfId="22510" xr:uid="{00000000-0005-0000-0000-00009D550000}"/>
    <cellStyle name="Note 2 3 3 17 6" xfId="55271" xr:uid="{00000000-0005-0000-0000-00009E550000}"/>
    <cellStyle name="Note 2 3 3 18" xfId="2921" xr:uid="{00000000-0005-0000-0000-00009F550000}"/>
    <cellStyle name="Note 2 3 3 18 2" xfId="7173" xr:uid="{00000000-0005-0000-0000-0000A0550000}"/>
    <cellStyle name="Note 2 3 3 18 3" xfId="11422" xr:uid="{00000000-0005-0000-0000-0000A1550000}"/>
    <cellStyle name="Note 2 3 3 18 4" xfId="15671" xr:uid="{00000000-0005-0000-0000-0000A2550000}"/>
    <cellStyle name="Note 2 3 3 18 5" xfId="22856" xr:uid="{00000000-0005-0000-0000-0000A3550000}"/>
    <cellStyle name="Note 2 3 3 18 6" xfId="55421" xr:uid="{00000000-0005-0000-0000-0000A4550000}"/>
    <cellStyle name="Note 2 3 3 19" xfId="3071" xr:uid="{00000000-0005-0000-0000-0000A5550000}"/>
    <cellStyle name="Note 2 3 3 19 2" xfId="7323" xr:uid="{00000000-0005-0000-0000-0000A6550000}"/>
    <cellStyle name="Note 2 3 3 19 3" xfId="11572" xr:uid="{00000000-0005-0000-0000-0000A7550000}"/>
    <cellStyle name="Note 2 3 3 19 4" xfId="15821" xr:uid="{00000000-0005-0000-0000-0000A8550000}"/>
    <cellStyle name="Note 2 3 3 19 5" xfId="23203" xr:uid="{00000000-0005-0000-0000-0000A9550000}"/>
    <cellStyle name="Note 2 3 3 19 6" xfId="55570" xr:uid="{00000000-0005-0000-0000-0000AA550000}"/>
    <cellStyle name="Note 2 3 3 2" xfId="702" xr:uid="{00000000-0005-0000-0000-0000AB550000}"/>
    <cellStyle name="Note 2 3 3 2 10" xfId="3274" xr:uid="{00000000-0005-0000-0000-0000AC550000}"/>
    <cellStyle name="Note 2 3 3 2 10 2" xfId="7526" xr:uid="{00000000-0005-0000-0000-0000AD550000}"/>
    <cellStyle name="Note 2 3 3 2 10 3" xfId="11775" xr:uid="{00000000-0005-0000-0000-0000AE550000}"/>
    <cellStyle name="Note 2 3 3 2 10 4" xfId="16024" xr:uid="{00000000-0005-0000-0000-0000AF550000}"/>
    <cellStyle name="Note 2 3 3 2 10 5" xfId="21474" xr:uid="{00000000-0005-0000-0000-0000B0550000}"/>
    <cellStyle name="Note 2 3 3 2 10 6" xfId="54566" xr:uid="{00000000-0005-0000-0000-0000B1550000}"/>
    <cellStyle name="Note 2 3 3 2 100" xfId="50819" xr:uid="{00000000-0005-0000-0000-0000B2550000}"/>
    <cellStyle name="Note 2 3 3 2 101" xfId="50968" xr:uid="{00000000-0005-0000-0000-0000B3550000}"/>
    <cellStyle name="Note 2 3 3 2 102" xfId="51133" xr:uid="{00000000-0005-0000-0000-0000B4550000}"/>
    <cellStyle name="Note 2 3 3 2 103" xfId="51289" xr:uid="{00000000-0005-0000-0000-0000B5550000}"/>
    <cellStyle name="Note 2 3 3 2 104" xfId="51439" xr:uid="{00000000-0005-0000-0000-0000B6550000}"/>
    <cellStyle name="Note 2 3 3 2 105" xfId="51589" xr:uid="{00000000-0005-0000-0000-0000B7550000}"/>
    <cellStyle name="Note 2 3 3 2 106" xfId="51739" xr:uid="{00000000-0005-0000-0000-0000B8550000}"/>
    <cellStyle name="Note 2 3 3 2 107" xfId="51894" xr:uid="{00000000-0005-0000-0000-0000B9550000}"/>
    <cellStyle name="Note 2 3 3 2 108" xfId="52049" xr:uid="{00000000-0005-0000-0000-0000BA550000}"/>
    <cellStyle name="Note 2 3 3 2 109" xfId="52199" xr:uid="{00000000-0005-0000-0000-0000BB550000}"/>
    <cellStyle name="Note 2 3 3 2 11" xfId="3423" xr:uid="{00000000-0005-0000-0000-0000BC550000}"/>
    <cellStyle name="Note 2 3 3 2 11 2" xfId="7675" xr:uid="{00000000-0005-0000-0000-0000BD550000}"/>
    <cellStyle name="Note 2 3 3 2 11 3" xfId="11924" xr:uid="{00000000-0005-0000-0000-0000BE550000}"/>
    <cellStyle name="Note 2 3 3 2 11 4" xfId="16173" xr:uid="{00000000-0005-0000-0000-0000BF550000}"/>
    <cellStyle name="Note 2 3 3 2 11 5" xfId="22214" xr:uid="{00000000-0005-0000-0000-0000C0550000}"/>
    <cellStyle name="Note 2 3 3 2 11 6" xfId="54715" xr:uid="{00000000-0005-0000-0000-0000C1550000}"/>
    <cellStyle name="Note 2 3 3 2 110" xfId="52452" xr:uid="{00000000-0005-0000-0000-0000C2550000}"/>
    <cellStyle name="Note 2 3 3 2 111" xfId="52602" xr:uid="{00000000-0005-0000-0000-0000C3550000}"/>
    <cellStyle name="Note 2 3 3 2 112" xfId="52751" xr:uid="{00000000-0005-0000-0000-0000C4550000}"/>
    <cellStyle name="Note 2 3 3 2 113" xfId="52901" xr:uid="{00000000-0005-0000-0000-0000C5550000}"/>
    <cellStyle name="Note 2 3 3 2 114" xfId="53098" xr:uid="{00000000-0005-0000-0000-0000C6550000}"/>
    <cellStyle name="Note 2 3 3 2 115" xfId="53363" xr:uid="{00000000-0005-0000-0000-0000C7550000}"/>
    <cellStyle name="Note 2 3 3 2 12" xfId="3573" xr:uid="{00000000-0005-0000-0000-0000C8550000}"/>
    <cellStyle name="Note 2 3 3 2 12 2" xfId="7825" xr:uid="{00000000-0005-0000-0000-0000C9550000}"/>
    <cellStyle name="Note 2 3 3 2 12 3" xfId="12074" xr:uid="{00000000-0005-0000-0000-0000CA550000}"/>
    <cellStyle name="Note 2 3 3 2 12 4" xfId="16323" xr:uid="{00000000-0005-0000-0000-0000CB550000}"/>
    <cellStyle name="Note 2 3 3 2 12 5" xfId="22560" xr:uid="{00000000-0005-0000-0000-0000CC550000}"/>
    <cellStyle name="Note 2 3 3 2 12 6" xfId="54870" xr:uid="{00000000-0005-0000-0000-0000CD550000}"/>
    <cellStyle name="Note 2 3 3 2 13" xfId="3723" xr:uid="{00000000-0005-0000-0000-0000CE550000}"/>
    <cellStyle name="Note 2 3 3 2 13 2" xfId="7975" xr:uid="{00000000-0005-0000-0000-0000CF550000}"/>
    <cellStyle name="Note 2 3 3 2 13 3" xfId="12224" xr:uid="{00000000-0005-0000-0000-0000D0550000}"/>
    <cellStyle name="Note 2 3 3 2 13 4" xfId="16473" xr:uid="{00000000-0005-0000-0000-0000D1550000}"/>
    <cellStyle name="Note 2 3 3 2 13 5" xfId="22906" xr:uid="{00000000-0005-0000-0000-0000D2550000}"/>
    <cellStyle name="Note 2 3 3 2 13 6" xfId="55025" xr:uid="{00000000-0005-0000-0000-0000D3550000}"/>
    <cellStyle name="Note 2 3 3 2 14" xfId="3872" xr:uid="{00000000-0005-0000-0000-0000D4550000}"/>
    <cellStyle name="Note 2 3 3 2 14 2" xfId="8124" xr:uid="{00000000-0005-0000-0000-0000D5550000}"/>
    <cellStyle name="Note 2 3 3 2 14 3" xfId="12373" xr:uid="{00000000-0005-0000-0000-0000D6550000}"/>
    <cellStyle name="Note 2 3 3 2 14 4" xfId="16622" xr:uid="{00000000-0005-0000-0000-0000D7550000}"/>
    <cellStyle name="Note 2 3 3 2 14 5" xfId="23253" xr:uid="{00000000-0005-0000-0000-0000D8550000}"/>
    <cellStyle name="Note 2 3 3 2 14 6" xfId="55176" xr:uid="{00000000-0005-0000-0000-0000D9550000}"/>
    <cellStyle name="Note 2 3 3 2 15" xfId="4021" xr:uid="{00000000-0005-0000-0000-0000DA550000}"/>
    <cellStyle name="Note 2 3 3 2 15 2" xfId="8273" xr:uid="{00000000-0005-0000-0000-0000DB550000}"/>
    <cellStyle name="Note 2 3 3 2 15 3" xfId="12522" xr:uid="{00000000-0005-0000-0000-0000DC550000}"/>
    <cellStyle name="Note 2 3 3 2 15 4" xfId="16771" xr:uid="{00000000-0005-0000-0000-0000DD550000}"/>
    <cellStyle name="Note 2 3 3 2 15 5" xfId="23528" xr:uid="{00000000-0005-0000-0000-0000DE550000}"/>
    <cellStyle name="Note 2 3 3 2 15 6" xfId="55325" xr:uid="{00000000-0005-0000-0000-0000DF550000}"/>
    <cellStyle name="Note 2 3 3 2 16" xfId="4221" xr:uid="{00000000-0005-0000-0000-0000E0550000}"/>
    <cellStyle name="Note 2 3 3 2 16 2" xfId="8473" xr:uid="{00000000-0005-0000-0000-0000E1550000}"/>
    <cellStyle name="Note 2 3 3 2 16 3" xfId="12722" xr:uid="{00000000-0005-0000-0000-0000E2550000}"/>
    <cellStyle name="Note 2 3 3 2 16 4" xfId="16971" xr:uid="{00000000-0005-0000-0000-0000E3550000}"/>
    <cellStyle name="Note 2 3 3 2 16 5" xfId="23874" xr:uid="{00000000-0005-0000-0000-0000E4550000}"/>
    <cellStyle name="Note 2 3 3 2 16 6" xfId="55475" xr:uid="{00000000-0005-0000-0000-0000E5550000}"/>
    <cellStyle name="Note 2 3 3 2 17" xfId="4372" xr:uid="{00000000-0005-0000-0000-0000E6550000}"/>
    <cellStyle name="Note 2 3 3 2 17 2" xfId="8624" xr:uid="{00000000-0005-0000-0000-0000E7550000}"/>
    <cellStyle name="Note 2 3 3 2 17 3" xfId="12873" xr:uid="{00000000-0005-0000-0000-0000E8550000}"/>
    <cellStyle name="Note 2 3 3 2 17 4" xfId="17122" xr:uid="{00000000-0005-0000-0000-0000E9550000}"/>
    <cellStyle name="Note 2 3 3 2 17 5" xfId="24224" xr:uid="{00000000-0005-0000-0000-0000EA550000}"/>
    <cellStyle name="Note 2 3 3 2 17 6" xfId="55624" xr:uid="{00000000-0005-0000-0000-0000EB550000}"/>
    <cellStyle name="Note 2 3 3 2 18" xfId="4475" xr:uid="{00000000-0005-0000-0000-0000EC550000}"/>
    <cellStyle name="Note 2 3 3 2 18 2" xfId="8727" xr:uid="{00000000-0005-0000-0000-0000ED550000}"/>
    <cellStyle name="Note 2 3 3 2 18 3" xfId="12976" xr:uid="{00000000-0005-0000-0000-0000EE550000}"/>
    <cellStyle name="Note 2 3 3 2 18 4" xfId="17225" xr:uid="{00000000-0005-0000-0000-0000EF550000}"/>
    <cellStyle name="Note 2 3 3 2 18 5" xfId="24570" xr:uid="{00000000-0005-0000-0000-0000F0550000}"/>
    <cellStyle name="Note 2 3 3 2 18 6" xfId="55846" xr:uid="{00000000-0005-0000-0000-0000F1550000}"/>
    <cellStyle name="Note 2 3 3 2 19" xfId="4589" xr:uid="{00000000-0005-0000-0000-0000F2550000}"/>
    <cellStyle name="Note 2 3 3 2 19 2" xfId="8841" xr:uid="{00000000-0005-0000-0000-0000F3550000}"/>
    <cellStyle name="Note 2 3 3 2 19 3" xfId="13090" xr:uid="{00000000-0005-0000-0000-0000F4550000}"/>
    <cellStyle name="Note 2 3 3 2 19 4" xfId="17339" xr:uid="{00000000-0005-0000-0000-0000F5550000}"/>
    <cellStyle name="Note 2 3 3 2 19 5" xfId="24845" xr:uid="{00000000-0005-0000-0000-0000F6550000}"/>
    <cellStyle name="Note 2 3 3 2 19 6" xfId="55998" xr:uid="{00000000-0005-0000-0000-0000F7550000}"/>
    <cellStyle name="Note 2 3 3 2 2" xfId="2069" xr:uid="{00000000-0005-0000-0000-0000F8550000}"/>
    <cellStyle name="Note 2 3 3 2 2 2" xfId="6321" xr:uid="{00000000-0005-0000-0000-0000F9550000}"/>
    <cellStyle name="Note 2 3 3 2 2 3" xfId="10570" xr:uid="{00000000-0005-0000-0000-0000FA550000}"/>
    <cellStyle name="Note 2 3 3 2 2 4" xfId="14819" xr:uid="{00000000-0005-0000-0000-0000FB550000}"/>
    <cellStyle name="Note 2 3 3 2 2 5" xfId="18624" xr:uid="{00000000-0005-0000-0000-0000FC550000}"/>
    <cellStyle name="Note 2 3 3 2 2 6" xfId="19251" xr:uid="{00000000-0005-0000-0000-0000FD550000}"/>
    <cellStyle name="Note 2 3 3 2 2 7" xfId="53518" xr:uid="{00000000-0005-0000-0000-0000FE550000}"/>
    <cellStyle name="Note 2 3 3 2 20" xfId="4744" xr:uid="{00000000-0005-0000-0000-0000FF550000}"/>
    <cellStyle name="Note 2 3 3 2 20 2" xfId="8996" xr:uid="{00000000-0005-0000-0000-000000560000}"/>
    <cellStyle name="Note 2 3 3 2 20 3" xfId="13245" xr:uid="{00000000-0005-0000-0000-000001560000}"/>
    <cellStyle name="Note 2 3 3 2 20 4" xfId="17494" xr:uid="{00000000-0005-0000-0000-000002560000}"/>
    <cellStyle name="Note 2 3 3 2 20 5" xfId="23479" xr:uid="{00000000-0005-0000-0000-000003560000}"/>
    <cellStyle name="Note 2 3 3 2 20 6" xfId="56150" xr:uid="{00000000-0005-0000-0000-000004560000}"/>
    <cellStyle name="Note 2 3 3 2 21" xfId="4894" xr:uid="{00000000-0005-0000-0000-000005560000}"/>
    <cellStyle name="Note 2 3 3 2 21 2" xfId="9146" xr:uid="{00000000-0005-0000-0000-000006560000}"/>
    <cellStyle name="Note 2 3 3 2 21 3" xfId="13395" xr:uid="{00000000-0005-0000-0000-000007560000}"/>
    <cellStyle name="Note 2 3 3 2 21 4" xfId="17644" xr:uid="{00000000-0005-0000-0000-000008560000}"/>
    <cellStyle name="Note 2 3 3 2 21 5" xfId="25531" xr:uid="{00000000-0005-0000-0000-000009560000}"/>
    <cellStyle name="Note 2 3 3 2 21 6" xfId="56299" xr:uid="{00000000-0005-0000-0000-00000A560000}"/>
    <cellStyle name="Note 2 3 3 2 22" xfId="5086" xr:uid="{00000000-0005-0000-0000-00000B560000}"/>
    <cellStyle name="Note 2 3 3 2 22 2" xfId="9338" xr:uid="{00000000-0005-0000-0000-00000C560000}"/>
    <cellStyle name="Note 2 3 3 2 22 3" xfId="13587" xr:uid="{00000000-0005-0000-0000-00000D560000}"/>
    <cellStyle name="Note 2 3 3 2 22 4" xfId="17836" xr:uid="{00000000-0005-0000-0000-00000E560000}"/>
    <cellStyle name="Note 2 3 3 2 22 5" xfId="25877" xr:uid="{00000000-0005-0000-0000-00000F560000}"/>
    <cellStyle name="Note 2 3 3 2 22 6" xfId="56455" xr:uid="{00000000-0005-0000-0000-000010560000}"/>
    <cellStyle name="Note 2 3 3 2 23" xfId="5196" xr:uid="{00000000-0005-0000-0000-000011560000}"/>
    <cellStyle name="Note 2 3 3 2 23 2" xfId="9448" xr:uid="{00000000-0005-0000-0000-000012560000}"/>
    <cellStyle name="Note 2 3 3 2 23 3" xfId="13697" xr:uid="{00000000-0005-0000-0000-000013560000}"/>
    <cellStyle name="Note 2 3 3 2 23 4" xfId="17946" xr:uid="{00000000-0005-0000-0000-000014560000}"/>
    <cellStyle name="Note 2 3 3 2 23 5" xfId="26223" xr:uid="{00000000-0005-0000-0000-000015560000}"/>
    <cellStyle name="Note 2 3 3 2 23 6" xfId="56706" xr:uid="{00000000-0005-0000-0000-000016560000}"/>
    <cellStyle name="Note 2 3 3 2 24" xfId="5308" xr:uid="{00000000-0005-0000-0000-000017560000}"/>
    <cellStyle name="Note 2 3 3 2 24 2" xfId="9560" xr:uid="{00000000-0005-0000-0000-000018560000}"/>
    <cellStyle name="Note 2 3 3 2 24 3" xfId="13809" xr:uid="{00000000-0005-0000-0000-000019560000}"/>
    <cellStyle name="Note 2 3 3 2 24 4" xfId="18058" xr:uid="{00000000-0005-0000-0000-00001A560000}"/>
    <cellStyle name="Note 2 3 3 2 24 5" xfId="25184" xr:uid="{00000000-0005-0000-0000-00001B560000}"/>
    <cellStyle name="Note 2 3 3 2 24 6" xfId="56865" xr:uid="{00000000-0005-0000-0000-00001C560000}"/>
    <cellStyle name="Note 2 3 3 2 25" xfId="5459" xr:uid="{00000000-0005-0000-0000-00001D560000}"/>
    <cellStyle name="Note 2 3 3 2 25 2" xfId="9711" xr:uid="{00000000-0005-0000-0000-00001E560000}"/>
    <cellStyle name="Note 2 3 3 2 25 3" xfId="13960" xr:uid="{00000000-0005-0000-0000-00001F560000}"/>
    <cellStyle name="Note 2 3 3 2 25 4" xfId="18209" xr:uid="{00000000-0005-0000-0000-000020560000}"/>
    <cellStyle name="Note 2 3 3 2 25 5" xfId="25133" xr:uid="{00000000-0005-0000-0000-000021560000}"/>
    <cellStyle name="Note 2 3 3 2 25 6" xfId="57015" xr:uid="{00000000-0005-0000-0000-000022560000}"/>
    <cellStyle name="Note 2 3 3 2 26" xfId="5614" xr:uid="{00000000-0005-0000-0000-000023560000}"/>
    <cellStyle name="Note 2 3 3 2 26 2" xfId="9866" xr:uid="{00000000-0005-0000-0000-000024560000}"/>
    <cellStyle name="Note 2 3 3 2 26 3" xfId="14115" xr:uid="{00000000-0005-0000-0000-000025560000}"/>
    <cellStyle name="Note 2 3 3 2 26 4" xfId="18364" xr:uid="{00000000-0005-0000-0000-000026560000}"/>
    <cellStyle name="Note 2 3 3 2 26 5" xfId="27276" xr:uid="{00000000-0005-0000-0000-000027560000}"/>
    <cellStyle name="Note 2 3 3 2 26 6" xfId="55749" xr:uid="{00000000-0005-0000-0000-000028560000}"/>
    <cellStyle name="Note 2 3 3 2 27" xfId="1614" xr:uid="{00000000-0005-0000-0000-000029560000}"/>
    <cellStyle name="Note 2 3 3 2 27 2" xfId="27619" xr:uid="{00000000-0005-0000-0000-00002A560000}"/>
    <cellStyle name="Note 2 3 3 2 27 3" xfId="57283" xr:uid="{00000000-0005-0000-0000-00002B560000}"/>
    <cellStyle name="Note 2 3 3 2 28" xfId="5866" xr:uid="{00000000-0005-0000-0000-00002C560000}"/>
    <cellStyle name="Note 2 3 3 2 28 2" xfId="27960" xr:uid="{00000000-0005-0000-0000-00002D560000}"/>
    <cellStyle name="Note 2 3 3 2 28 3" xfId="57432" xr:uid="{00000000-0005-0000-0000-00002E560000}"/>
    <cellStyle name="Note 2 3 3 2 29" xfId="10115" xr:uid="{00000000-0005-0000-0000-00002F560000}"/>
    <cellStyle name="Note 2 3 3 2 29 2" xfId="28301" xr:uid="{00000000-0005-0000-0000-000030560000}"/>
    <cellStyle name="Note 2 3 3 2 29 3" xfId="57582" xr:uid="{00000000-0005-0000-0000-000031560000}"/>
    <cellStyle name="Note 2 3 3 2 3" xfId="2221" xr:uid="{00000000-0005-0000-0000-000032560000}"/>
    <cellStyle name="Note 2 3 3 2 3 2" xfId="6473" xr:uid="{00000000-0005-0000-0000-000033560000}"/>
    <cellStyle name="Note 2 3 3 2 3 3" xfId="10722" xr:uid="{00000000-0005-0000-0000-000034560000}"/>
    <cellStyle name="Note 2 3 3 2 3 4" xfId="14971" xr:uid="{00000000-0005-0000-0000-000035560000}"/>
    <cellStyle name="Note 2 3 3 2 3 5" xfId="18918" xr:uid="{00000000-0005-0000-0000-000036560000}"/>
    <cellStyle name="Note 2 3 3 2 3 6" xfId="53667" xr:uid="{00000000-0005-0000-0000-000037560000}"/>
    <cellStyle name="Note 2 3 3 2 30" xfId="14365" xr:uid="{00000000-0005-0000-0000-000038560000}"/>
    <cellStyle name="Note 2 3 3 2 30 2" xfId="28642" xr:uid="{00000000-0005-0000-0000-000039560000}"/>
    <cellStyle name="Note 2 3 3 2 31" xfId="18516" xr:uid="{00000000-0005-0000-0000-00003A560000}"/>
    <cellStyle name="Note 2 3 3 2 31 2" xfId="28983" xr:uid="{00000000-0005-0000-0000-00003B560000}"/>
    <cellStyle name="Note 2 3 3 2 32" xfId="29677" xr:uid="{00000000-0005-0000-0000-00003C560000}"/>
    <cellStyle name="Note 2 3 3 2 33" xfId="30961" xr:uid="{00000000-0005-0000-0000-00003D560000}"/>
    <cellStyle name="Note 2 3 3 2 34" xfId="31481" xr:uid="{00000000-0005-0000-0000-00003E560000}"/>
    <cellStyle name="Note 2 3 3 2 35" xfId="31821" xr:uid="{00000000-0005-0000-0000-00003F560000}"/>
    <cellStyle name="Note 2 3 3 2 36" xfId="32043" xr:uid="{00000000-0005-0000-0000-000040560000}"/>
    <cellStyle name="Note 2 3 3 2 37" xfId="32384" xr:uid="{00000000-0005-0000-0000-000041560000}"/>
    <cellStyle name="Note 2 3 3 2 38" xfId="32725" xr:uid="{00000000-0005-0000-0000-000042560000}"/>
    <cellStyle name="Note 2 3 3 2 39" xfId="33163" xr:uid="{00000000-0005-0000-0000-000043560000}"/>
    <cellStyle name="Note 2 3 3 2 4" xfId="2371" xr:uid="{00000000-0005-0000-0000-000044560000}"/>
    <cellStyle name="Note 2 3 3 2 4 2" xfId="6623" xr:uid="{00000000-0005-0000-0000-000045560000}"/>
    <cellStyle name="Note 2 3 3 2 4 3" xfId="10872" xr:uid="{00000000-0005-0000-0000-000046560000}"/>
    <cellStyle name="Note 2 3 3 2 4 4" xfId="15121" xr:uid="{00000000-0005-0000-0000-000047560000}"/>
    <cellStyle name="Note 2 3 3 2 4 5" xfId="20039" xr:uid="{00000000-0005-0000-0000-000048560000}"/>
    <cellStyle name="Note 2 3 3 2 4 6" xfId="53789" xr:uid="{00000000-0005-0000-0000-000049560000}"/>
    <cellStyle name="Note 2 3 3 2 40" xfId="33635" xr:uid="{00000000-0005-0000-0000-00004A560000}"/>
    <cellStyle name="Note 2 3 3 2 41" xfId="33981" xr:uid="{00000000-0005-0000-0000-00004B560000}"/>
    <cellStyle name="Note 2 3 3 2 42" xfId="34022" xr:uid="{00000000-0005-0000-0000-00004C560000}"/>
    <cellStyle name="Note 2 3 3 2 43" xfId="34428" xr:uid="{00000000-0005-0000-0000-00004D560000}"/>
    <cellStyle name="Note 2 3 3 2 44" xfId="34774" xr:uid="{00000000-0005-0000-0000-00004E560000}"/>
    <cellStyle name="Note 2 3 3 2 45" xfId="35120" xr:uid="{00000000-0005-0000-0000-00004F560000}"/>
    <cellStyle name="Note 2 3 3 2 46" xfId="35467" xr:uid="{00000000-0005-0000-0000-000050560000}"/>
    <cellStyle name="Note 2 3 3 2 47" xfId="35814" xr:uid="{00000000-0005-0000-0000-000051560000}"/>
    <cellStyle name="Note 2 3 3 2 48" xfId="36160" xr:uid="{00000000-0005-0000-0000-000052560000}"/>
    <cellStyle name="Note 2 3 3 2 49" xfId="36506" xr:uid="{00000000-0005-0000-0000-000053560000}"/>
    <cellStyle name="Note 2 3 3 2 5" xfId="2520" xr:uid="{00000000-0005-0000-0000-000054560000}"/>
    <cellStyle name="Note 2 3 3 2 5 2" xfId="6772" xr:uid="{00000000-0005-0000-0000-000055560000}"/>
    <cellStyle name="Note 2 3 3 2 5 3" xfId="11021" xr:uid="{00000000-0005-0000-0000-000056560000}"/>
    <cellStyle name="Note 2 3 3 2 5 4" xfId="15270" xr:uid="{00000000-0005-0000-0000-000057560000}"/>
    <cellStyle name="Note 2 3 3 2 5 5" xfId="20385" xr:uid="{00000000-0005-0000-0000-000058560000}"/>
    <cellStyle name="Note 2 3 3 2 5 6" xfId="53895" xr:uid="{00000000-0005-0000-0000-000059560000}"/>
    <cellStyle name="Note 2 3 3 2 50" xfId="36852" xr:uid="{00000000-0005-0000-0000-00005A560000}"/>
    <cellStyle name="Note 2 3 3 2 51" xfId="37198" xr:uid="{00000000-0005-0000-0000-00005B560000}"/>
    <cellStyle name="Note 2 3 3 2 52" xfId="37544" xr:uid="{00000000-0005-0000-0000-00005C560000}"/>
    <cellStyle name="Note 2 3 3 2 53" xfId="37819" xr:uid="{00000000-0005-0000-0000-00005D560000}"/>
    <cellStyle name="Note 2 3 3 2 54" xfId="38166" xr:uid="{00000000-0005-0000-0000-00005E560000}"/>
    <cellStyle name="Note 2 3 3 2 55" xfId="38512" xr:uid="{00000000-0005-0000-0000-00005F560000}"/>
    <cellStyle name="Note 2 3 3 2 56" xfId="38858" xr:uid="{00000000-0005-0000-0000-000060560000}"/>
    <cellStyle name="Note 2 3 3 2 57" xfId="39204" xr:uid="{00000000-0005-0000-0000-000061560000}"/>
    <cellStyle name="Note 2 3 3 2 58" xfId="37766" xr:uid="{00000000-0005-0000-0000-000062560000}"/>
    <cellStyle name="Note 2 3 3 2 59" xfId="39557" xr:uid="{00000000-0005-0000-0000-000063560000}"/>
    <cellStyle name="Note 2 3 3 2 6" xfId="2670" xr:uid="{00000000-0005-0000-0000-000064560000}"/>
    <cellStyle name="Note 2 3 3 2 6 2" xfId="6922" xr:uid="{00000000-0005-0000-0000-000065560000}"/>
    <cellStyle name="Note 2 3 3 2 6 3" xfId="11171" xr:uid="{00000000-0005-0000-0000-000066560000}"/>
    <cellStyle name="Note 2 3 3 2 6 4" xfId="15420" xr:uid="{00000000-0005-0000-0000-000067560000}"/>
    <cellStyle name="Note 2 3 3 2 6 5" xfId="20967" xr:uid="{00000000-0005-0000-0000-000068560000}"/>
    <cellStyle name="Note 2 3 3 2 6 6" xfId="54045" xr:uid="{00000000-0005-0000-0000-000069560000}"/>
    <cellStyle name="Note 2 3 3 2 60" xfId="40032" xr:uid="{00000000-0005-0000-0000-00006A560000}"/>
    <cellStyle name="Note 2 3 3 2 61" xfId="40373" xr:uid="{00000000-0005-0000-0000-00006B560000}"/>
    <cellStyle name="Note 2 3 3 2 62" xfId="41400" xr:uid="{00000000-0005-0000-0000-00006C560000}"/>
    <cellStyle name="Note 2 3 3 2 63" xfId="41505" xr:uid="{00000000-0005-0000-0000-00006D560000}"/>
    <cellStyle name="Note 2 3 3 2 64" xfId="41392" xr:uid="{00000000-0005-0000-0000-00006E560000}"/>
    <cellStyle name="Note 2 3 3 2 65" xfId="41940" xr:uid="{00000000-0005-0000-0000-00006F560000}"/>
    <cellStyle name="Note 2 3 3 2 66" xfId="42286" xr:uid="{00000000-0005-0000-0000-000070560000}"/>
    <cellStyle name="Note 2 3 3 2 67" xfId="42639" xr:uid="{00000000-0005-0000-0000-000071560000}"/>
    <cellStyle name="Note 2 3 3 2 68" xfId="42867" xr:uid="{00000000-0005-0000-0000-000072560000}"/>
    <cellStyle name="Note 2 3 3 2 69" xfId="43208" xr:uid="{00000000-0005-0000-0000-000073560000}"/>
    <cellStyle name="Note 2 3 3 2 7" xfId="2825" xr:uid="{00000000-0005-0000-0000-000074560000}"/>
    <cellStyle name="Note 2 3 3 2 7 2" xfId="7077" xr:uid="{00000000-0005-0000-0000-000075560000}"/>
    <cellStyle name="Note 2 3 3 2 7 3" xfId="11326" xr:uid="{00000000-0005-0000-0000-000076560000}"/>
    <cellStyle name="Note 2 3 3 2 7 4" xfId="15575" xr:uid="{00000000-0005-0000-0000-000077560000}"/>
    <cellStyle name="Note 2 3 3 2 7 5" xfId="21078" xr:uid="{00000000-0005-0000-0000-000078560000}"/>
    <cellStyle name="Note 2 3 3 2 7 6" xfId="53229" xr:uid="{00000000-0005-0000-0000-000079560000}"/>
    <cellStyle name="Note 2 3 3 2 70" xfId="43549" xr:uid="{00000000-0005-0000-0000-00007A560000}"/>
    <cellStyle name="Note 2 3 3 2 71" xfId="44080" xr:uid="{00000000-0005-0000-0000-00007B560000}"/>
    <cellStyle name="Note 2 3 3 2 72" xfId="44340" xr:uid="{00000000-0005-0000-0000-00007C560000}"/>
    <cellStyle name="Note 2 3 3 2 73" xfId="43963" xr:uid="{00000000-0005-0000-0000-00007D560000}"/>
    <cellStyle name="Note 2 3 3 2 74" xfId="44748" xr:uid="{00000000-0005-0000-0000-00007E560000}"/>
    <cellStyle name="Note 2 3 3 2 75" xfId="45063" xr:uid="{00000000-0005-0000-0000-00007F560000}"/>
    <cellStyle name="Note 2 3 3 2 76" xfId="45238" xr:uid="{00000000-0005-0000-0000-000080560000}"/>
    <cellStyle name="Note 2 3 3 2 77" xfId="44428" xr:uid="{00000000-0005-0000-0000-000081560000}"/>
    <cellStyle name="Note 2 3 3 2 78" xfId="45872" xr:uid="{00000000-0005-0000-0000-000082560000}"/>
    <cellStyle name="Note 2 3 3 2 79" xfId="45852" xr:uid="{00000000-0005-0000-0000-000083560000}"/>
    <cellStyle name="Note 2 3 3 2 8" xfId="2975" xr:uid="{00000000-0005-0000-0000-000084560000}"/>
    <cellStyle name="Note 2 3 3 2 8 2" xfId="7227" xr:uid="{00000000-0005-0000-0000-000085560000}"/>
    <cellStyle name="Note 2 3 3 2 8 3" xfId="11476" xr:uid="{00000000-0005-0000-0000-000086560000}"/>
    <cellStyle name="Note 2 3 3 2 8 4" xfId="15725" xr:uid="{00000000-0005-0000-0000-000087560000}"/>
    <cellStyle name="Note 2 3 3 2 8 5" xfId="18779" xr:uid="{00000000-0005-0000-0000-000088560000}"/>
    <cellStyle name="Note 2 3 3 2 8 6" xfId="54266" xr:uid="{00000000-0005-0000-0000-000089560000}"/>
    <cellStyle name="Note 2 3 3 2 80" xfId="46127" xr:uid="{00000000-0005-0000-0000-00008A560000}"/>
    <cellStyle name="Note 2 3 3 2 81" xfId="46459" xr:uid="{00000000-0005-0000-0000-00008B560000}"/>
    <cellStyle name="Note 2 3 3 2 82" xfId="45515" xr:uid="{00000000-0005-0000-0000-00008C560000}"/>
    <cellStyle name="Note 2 3 3 2 83" xfId="46950" xr:uid="{00000000-0005-0000-0000-00008D560000}"/>
    <cellStyle name="Note 2 3 3 2 84" xfId="47295" xr:uid="{00000000-0005-0000-0000-00008E560000}"/>
    <cellStyle name="Note 2 3 3 2 85" xfId="47606" xr:uid="{00000000-0005-0000-0000-00008F560000}"/>
    <cellStyle name="Note 2 3 3 2 86" xfId="46448" xr:uid="{00000000-0005-0000-0000-000090560000}"/>
    <cellStyle name="Note 2 3 3 2 87" xfId="48056" xr:uid="{00000000-0005-0000-0000-000091560000}"/>
    <cellStyle name="Note 2 3 3 2 88" xfId="48753" xr:uid="{00000000-0005-0000-0000-000092560000}"/>
    <cellStyle name="Note 2 3 3 2 89" xfId="48909" xr:uid="{00000000-0005-0000-0000-000093560000}"/>
    <cellStyle name="Note 2 3 3 2 9" xfId="3125" xr:uid="{00000000-0005-0000-0000-000094560000}"/>
    <cellStyle name="Note 2 3 3 2 9 2" xfId="7377" xr:uid="{00000000-0005-0000-0000-000095560000}"/>
    <cellStyle name="Note 2 3 3 2 9 3" xfId="11626" xr:uid="{00000000-0005-0000-0000-000096560000}"/>
    <cellStyle name="Note 2 3 3 2 9 4" xfId="15875" xr:uid="{00000000-0005-0000-0000-000097560000}"/>
    <cellStyle name="Note 2 3 3 2 9 5" xfId="21766" xr:uid="{00000000-0005-0000-0000-000098560000}"/>
    <cellStyle name="Note 2 3 3 2 9 6" xfId="54416" xr:uid="{00000000-0005-0000-0000-000099560000}"/>
    <cellStyle name="Note 2 3 3 2 90" xfId="49255" xr:uid="{00000000-0005-0000-0000-00009A560000}"/>
    <cellStyle name="Note 2 3 3 2 91" xfId="48270" xr:uid="{00000000-0005-0000-0000-00009B560000}"/>
    <cellStyle name="Note 2 3 3 2 92" xfId="49418" xr:uid="{00000000-0005-0000-0000-00009C560000}"/>
    <cellStyle name="Note 2 3 3 2 93" xfId="48582" xr:uid="{00000000-0005-0000-0000-00009D560000}"/>
    <cellStyle name="Note 2 3 3 2 94" xfId="49922" xr:uid="{00000000-0005-0000-0000-00009E560000}"/>
    <cellStyle name="Note 2 3 3 2 95" xfId="50072" xr:uid="{00000000-0005-0000-0000-00009F560000}"/>
    <cellStyle name="Note 2 3 3 2 96" xfId="50221" xr:uid="{00000000-0005-0000-0000-0000A0560000}"/>
    <cellStyle name="Note 2 3 3 2 97" xfId="50371" xr:uid="{00000000-0005-0000-0000-0000A1560000}"/>
    <cellStyle name="Note 2 3 3 2 98" xfId="50520" xr:uid="{00000000-0005-0000-0000-0000A2560000}"/>
    <cellStyle name="Note 2 3 3 2 99" xfId="50669" xr:uid="{00000000-0005-0000-0000-0000A3560000}"/>
    <cellStyle name="Note 2 3 3 20" xfId="3220" xr:uid="{00000000-0005-0000-0000-0000A4560000}"/>
    <cellStyle name="Note 2 3 3 20 2" xfId="7472" xr:uid="{00000000-0005-0000-0000-0000A5560000}"/>
    <cellStyle name="Note 2 3 3 20 3" xfId="11721" xr:uid="{00000000-0005-0000-0000-0000A6560000}"/>
    <cellStyle name="Note 2 3 3 20 4" xfId="15970" xr:uid="{00000000-0005-0000-0000-0000A7560000}"/>
    <cellStyle name="Note 2 3 3 20 5" xfId="23146" xr:uid="{00000000-0005-0000-0000-0000A8560000}"/>
    <cellStyle name="Note 2 3 3 20 6" xfId="55792" xr:uid="{00000000-0005-0000-0000-0000A9560000}"/>
    <cellStyle name="Note 2 3 3 21" xfId="3369" xr:uid="{00000000-0005-0000-0000-0000AA560000}"/>
    <cellStyle name="Note 2 3 3 21 2" xfId="7621" xr:uid="{00000000-0005-0000-0000-0000AB560000}"/>
    <cellStyle name="Note 2 3 3 21 3" xfId="11870" xr:uid="{00000000-0005-0000-0000-0000AC560000}"/>
    <cellStyle name="Note 2 3 3 21 4" xfId="16119" xr:uid="{00000000-0005-0000-0000-0000AD560000}"/>
    <cellStyle name="Note 2 3 3 21 5" xfId="23824" xr:uid="{00000000-0005-0000-0000-0000AE560000}"/>
    <cellStyle name="Note 2 3 3 21 6" xfId="55944" xr:uid="{00000000-0005-0000-0000-0000AF560000}"/>
    <cellStyle name="Note 2 3 3 22" xfId="3519" xr:uid="{00000000-0005-0000-0000-0000B0560000}"/>
    <cellStyle name="Note 2 3 3 22 2" xfId="7771" xr:uid="{00000000-0005-0000-0000-0000B1560000}"/>
    <cellStyle name="Note 2 3 3 22 3" xfId="12020" xr:uid="{00000000-0005-0000-0000-0000B2560000}"/>
    <cellStyle name="Note 2 3 3 22 4" xfId="16269" xr:uid="{00000000-0005-0000-0000-0000B3560000}"/>
    <cellStyle name="Note 2 3 3 22 5" xfId="24174" xr:uid="{00000000-0005-0000-0000-0000B4560000}"/>
    <cellStyle name="Note 2 3 3 22 6" xfId="56096" xr:uid="{00000000-0005-0000-0000-0000B5560000}"/>
    <cellStyle name="Note 2 3 3 23" xfId="3669" xr:uid="{00000000-0005-0000-0000-0000B6560000}"/>
    <cellStyle name="Note 2 3 3 23 2" xfId="7921" xr:uid="{00000000-0005-0000-0000-0000B7560000}"/>
    <cellStyle name="Note 2 3 3 23 3" xfId="12170" xr:uid="{00000000-0005-0000-0000-0000B8560000}"/>
    <cellStyle name="Note 2 3 3 23 4" xfId="16419" xr:uid="{00000000-0005-0000-0000-0000B9560000}"/>
    <cellStyle name="Note 2 3 3 23 5" xfId="24520" xr:uid="{00000000-0005-0000-0000-0000BA560000}"/>
    <cellStyle name="Note 2 3 3 23 6" xfId="56245" xr:uid="{00000000-0005-0000-0000-0000BB560000}"/>
    <cellStyle name="Note 2 3 3 24" xfId="3818" xr:uid="{00000000-0005-0000-0000-0000BC560000}"/>
    <cellStyle name="Note 2 3 3 24 2" xfId="8070" xr:uid="{00000000-0005-0000-0000-0000BD560000}"/>
    <cellStyle name="Note 2 3 3 24 3" xfId="12319" xr:uid="{00000000-0005-0000-0000-0000BE560000}"/>
    <cellStyle name="Note 2 3 3 24 4" xfId="16568" xr:uid="{00000000-0005-0000-0000-0000BF560000}"/>
    <cellStyle name="Note 2 3 3 24 5" xfId="21340" xr:uid="{00000000-0005-0000-0000-0000C0560000}"/>
    <cellStyle name="Note 2 3 3 24 6" xfId="56401" xr:uid="{00000000-0005-0000-0000-0000C1560000}"/>
    <cellStyle name="Note 2 3 3 25" xfId="3967" xr:uid="{00000000-0005-0000-0000-0000C2560000}"/>
    <cellStyle name="Note 2 3 3 25 2" xfId="8219" xr:uid="{00000000-0005-0000-0000-0000C3560000}"/>
    <cellStyle name="Note 2 3 3 25 3" xfId="12468" xr:uid="{00000000-0005-0000-0000-0000C4560000}"/>
    <cellStyle name="Note 2 3 3 25 4" xfId="16717" xr:uid="{00000000-0005-0000-0000-0000C5560000}"/>
    <cellStyle name="Note 2 3 3 25 5" xfId="24789" xr:uid="{00000000-0005-0000-0000-0000C6560000}"/>
    <cellStyle name="Note 2 3 3 25 6" xfId="56551" xr:uid="{00000000-0005-0000-0000-0000C7560000}"/>
    <cellStyle name="Note 2 3 3 26" xfId="4167" xr:uid="{00000000-0005-0000-0000-0000C8560000}"/>
    <cellStyle name="Note 2 3 3 26 2" xfId="8419" xr:uid="{00000000-0005-0000-0000-0000C9560000}"/>
    <cellStyle name="Note 2 3 3 26 3" xfId="12668" xr:uid="{00000000-0005-0000-0000-0000CA560000}"/>
    <cellStyle name="Note 2 3 3 26 4" xfId="16917" xr:uid="{00000000-0005-0000-0000-0000CB560000}"/>
    <cellStyle name="Note 2 3 3 26 5" xfId="25481" xr:uid="{00000000-0005-0000-0000-0000CC560000}"/>
    <cellStyle name="Note 2 3 3 26 6" xfId="56598" xr:uid="{00000000-0005-0000-0000-0000CD560000}"/>
    <cellStyle name="Note 2 3 3 27" xfId="4318" xr:uid="{00000000-0005-0000-0000-0000CE560000}"/>
    <cellStyle name="Note 2 3 3 27 2" xfId="8570" xr:uid="{00000000-0005-0000-0000-0000CF560000}"/>
    <cellStyle name="Note 2 3 3 27 3" xfId="12819" xr:uid="{00000000-0005-0000-0000-0000D0560000}"/>
    <cellStyle name="Note 2 3 3 27 4" xfId="17068" xr:uid="{00000000-0005-0000-0000-0000D1560000}"/>
    <cellStyle name="Note 2 3 3 27 5" xfId="25827" xr:uid="{00000000-0005-0000-0000-0000D2560000}"/>
    <cellStyle name="Note 2 3 3 27 6" xfId="56652" xr:uid="{00000000-0005-0000-0000-0000D3560000}"/>
    <cellStyle name="Note 2 3 3 28" xfId="4126" xr:uid="{00000000-0005-0000-0000-0000D4560000}"/>
    <cellStyle name="Note 2 3 3 28 2" xfId="8378" xr:uid="{00000000-0005-0000-0000-0000D5560000}"/>
    <cellStyle name="Note 2 3 3 28 3" xfId="12627" xr:uid="{00000000-0005-0000-0000-0000D6560000}"/>
    <cellStyle name="Note 2 3 3 28 4" xfId="16876" xr:uid="{00000000-0005-0000-0000-0000D7560000}"/>
    <cellStyle name="Note 2 3 3 28 5" xfId="26173" xr:uid="{00000000-0005-0000-0000-0000D8560000}"/>
    <cellStyle name="Note 2 3 3 28 6" xfId="56811" xr:uid="{00000000-0005-0000-0000-0000D9560000}"/>
    <cellStyle name="Note 2 3 3 29" xfId="4690" xr:uid="{00000000-0005-0000-0000-0000DA560000}"/>
    <cellStyle name="Note 2 3 3 29 2" xfId="8942" xr:uid="{00000000-0005-0000-0000-0000DB560000}"/>
    <cellStyle name="Note 2 3 3 29 3" xfId="13191" xr:uid="{00000000-0005-0000-0000-0000DC560000}"/>
    <cellStyle name="Note 2 3 3 29 4" xfId="17440" xr:uid="{00000000-0005-0000-0000-0000DD560000}"/>
    <cellStyle name="Note 2 3 3 29 5" xfId="25198" xr:uid="{00000000-0005-0000-0000-0000DE560000}"/>
    <cellStyle name="Note 2 3 3 29 6" xfId="56961" xr:uid="{00000000-0005-0000-0000-0000DF560000}"/>
    <cellStyle name="Note 2 3 3 3" xfId="1662" xr:uid="{00000000-0005-0000-0000-0000E0560000}"/>
    <cellStyle name="Note 2 3 3 3 10" xfId="3322" xr:uid="{00000000-0005-0000-0000-0000E1560000}"/>
    <cellStyle name="Note 2 3 3 3 10 2" xfId="7574" xr:uid="{00000000-0005-0000-0000-0000E2560000}"/>
    <cellStyle name="Note 2 3 3 3 10 3" xfId="11823" xr:uid="{00000000-0005-0000-0000-0000E3560000}"/>
    <cellStyle name="Note 2 3 3 3 10 4" xfId="16072" xr:uid="{00000000-0005-0000-0000-0000E4560000}"/>
    <cellStyle name="Note 2 3 3 3 10 5" xfId="21870" xr:uid="{00000000-0005-0000-0000-0000E5560000}"/>
    <cellStyle name="Note 2 3 3 3 10 6" xfId="54614" xr:uid="{00000000-0005-0000-0000-0000E6560000}"/>
    <cellStyle name="Note 2 3 3 3 100" xfId="50867" xr:uid="{00000000-0005-0000-0000-0000E7560000}"/>
    <cellStyle name="Note 2 3 3 3 101" xfId="51016" xr:uid="{00000000-0005-0000-0000-0000E8560000}"/>
    <cellStyle name="Note 2 3 3 3 102" xfId="51181" xr:uid="{00000000-0005-0000-0000-0000E9560000}"/>
    <cellStyle name="Note 2 3 3 3 103" xfId="51337" xr:uid="{00000000-0005-0000-0000-0000EA560000}"/>
    <cellStyle name="Note 2 3 3 3 104" xfId="51487" xr:uid="{00000000-0005-0000-0000-0000EB560000}"/>
    <cellStyle name="Note 2 3 3 3 105" xfId="51637" xr:uid="{00000000-0005-0000-0000-0000EC560000}"/>
    <cellStyle name="Note 2 3 3 3 106" xfId="51787" xr:uid="{00000000-0005-0000-0000-0000ED560000}"/>
    <cellStyle name="Note 2 3 3 3 107" xfId="51942" xr:uid="{00000000-0005-0000-0000-0000EE560000}"/>
    <cellStyle name="Note 2 3 3 3 108" xfId="52097" xr:uid="{00000000-0005-0000-0000-0000EF560000}"/>
    <cellStyle name="Note 2 3 3 3 109" xfId="52247" xr:uid="{00000000-0005-0000-0000-0000F0560000}"/>
    <cellStyle name="Note 2 3 3 3 11" xfId="3471" xr:uid="{00000000-0005-0000-0000-0000F1560000}"/>
    <cellStyle name="Note 2 3 3 3 11 2" xfId="7723" xr:uid="{00000000-0005-0000-0000-0000F2560000}"/>
    <cellStyle name="Note 2 3 3 3 11 3" xfId="11972" xr:uid="{00000000-0005-0000-0000-0000F3560000}"/>
    <cellStyle name="Note 2 3 3 3 11 4" xfId="16221" xr:uid="{00000000-0005-0000-0000-0000F4560000}"/>
    <cellStyle name="Note 2 3 3 3 11 5" xfId="22261" xr:uid="{00000000-0005-0000-0000-0000F5560000}"/>
    <cellStyle name="Note 2 3 3 3 11 6" xfId="54763" xr:uid="{00000000-0005-0000-0000-0000F6560000}"/>
    <cellStyle name="Note 2 3 3 3 110" xfId="52500" xr:uid="{00000000-0005-0000-0000-0000F7560000}"/>
    <cellStyle name="Note 2 3 3 3 111" xfId="52650" xr:uid="{00000000-0005-0000-0000-0000F8560000}"/>
    <cellStyle name="Note 2 3 3 3 112" xfId="52799" xr:uid="{00000000-0005-0000-0000-0000F9560000}"/>
    <cellStyle name="Note 2 3 3 3 113" xfId="52949" xr:uid="{00000000-0005-0000-0000-0000FA560000}"/>
    <cellStyle name="Note 2 3 3 3 114" xfId="53109" xr:uid="{00000000-0005-0000-0000-0000FB560000}"/>
    <cellStyle name="Note 2 3 3 3 115" xfId="53411" xr:uid="{00000000-0005-0000-0000-0000FC560000}"/>
    <cellStyle name="Note 2 3 3 3 12" xfId="3621" xr:uid="{00000000-0005-0000-0000-0000FD560000}"/>
    <cellStyle name="Note 2 3 3 3 12 2" xfId="7873" xr:uid="{00000000-0005-0000-0000-0000FE560000}"/>
    <cellStyle name="Note 2 3 3 3 12 3" xfId="12122" xr:uid="{00000000-0005-0000-0000-0000FF560000}"/>
    <cellStyle name="Note 2 3 3 3 12 4" xfId="16371" xr:uid="{00000000-0005-0000-0000-000000570000}"/>
    <cellStyle name="Note 2 3 3 3 12 5" xfId="22607" xr:uid="{00000000-0005-0000-0000-000001570000}"/>
    <cellStyle name="Note 2 3 3 3 12 6" xfId="54918" xr:uid="{00000000-0005-0000-0000-000002570000}"/>
    <cellStyle name="Note 2 3 3 3 13" xfId="3771" xr:uid="{00000000-0005-0000-0000-000003570000}"/>
    <cellStyle name="Note 2 3 3 3 13 2" xfId="8023" xr:uid="{00000000-0005-0000-0000-000004570000}"/>
    <cellStyle name="Note 2 3 3 3 13 3" xfId="12272" xr:uid="{00000000-0005-0000-0000-000005570000}"/>
    <cellStyle name="Note 2 3 3 3 13 4" xfId="16521" xr:uid="{00000000-0005-0000-0000-000006570000}"/>
    <cellStyle name="Note 2 3 3 3 13 5" xfId="22953" xr:uid="{00000000-0005-0000-0000-000007570000}"/>
    <cellStyle name="Note 2 3 3 3 13 6" xfId="55073" xr:uid="{00000000-0005-0000-0000-000008570000}"/>
    <cellStyle name="Note 2 3 3 3 14" xfId="3920" xr:uid="{00000000-0005-0000-0000-000009570000}"/>
    <cellStyle name="Note 2 3 3 3 14 2" xfId="8172" xr:uid="{00000000-0005-0000-0000-00000A570000}"/>
    <cellStyle name="Note 2 3 3 3 14 3" xfId="12421" xr:uid="{00000000-0005-0000-0000-00000B570000}"/>
    <cellStyle name="Note 2 3 3 3 14 4" xfId="16670" xr:uid="{00000000-0005-0000-0000-00000C570000}"/>
    <cellStyle name="Note 2 3 3 3 14 5" xfId="23300" xr:uid="{00000000-0005-0000-0000-00000D570000}"/>
    <cellStyle name="Note 2 3 3 3 14 6" xfId="55224" xr:uid="{00000000-0005-0000-0000-00000E570000}"/>
    <cellStyle name="Note 2 3 3 3 15" xfId="4069" xr:uid="{00000000-0005-0000-0000-00000F570000}"/>
    <cellStyle name="Note 2 3 3 3 15 2" xfId="8321" xr:uid="{00000000-0005-0000-0000-000010570000}"/>
    <cellStyle name="Note 2 3 3 3 15 3" xfId="12570" xr:uid="{00000000-0005-0000-0000-000011570000}"/>
    <cellStyle name="Note 2 3 3 3 15 4" xfId="16819" xr:uid="{00000000-0005-0000-0000-000012570000}"/>
    <cellStyle name="Note 2 3 3 3 15 5" xfId="23575" xr:uid="{00000000-0005-0000-0000-000013570000}"/>
    <cellStyle name="Note 2 3 3 3 15 6" xfId="55373" xr:uid="{00000000-0005-0000-0000-000014570000}"/>
    <cellStyle name="Note 2 3 3 3 16" xfId="4269" xr:uid="{00000000-0005-0000-0000-000015570000}"/>
    <cellStyle name="Note 2 3 3 3 16 2" xfId="8521" xr:uid="{00000000-0005-0000-0000-000016570000}"/>
    <cellStyle name="Note 2 3 3 3 16 3" xfId="12770" xr:uid="{00000000-0005-0000-0000-000017570000}"/>
    <cellStyle name="Note 2 3 3 3 16 4" xfId="17019" xr:uid="{00000000-0005-0000-0000-000018570000}"/>
    <cellStyle name="Note 2 3 3 3 16 5" xfId="23921" xr:uid="{00000000-0005-0000-0000-000019570000}"/>
    <cellStyle name="Note 2 3 3 3 16 6" xfId="55523" xr:uid="{00000000-0005-0000-0000-00001A570000}"/>
    <cellStyle name="Note 2 3 3 3 17" xfId="4420" xr:uid="{00000000-0005-0000-0000-00001B570000}"/>
    <cellStyle name="Note 2 3 3 3 17 2" xfId="8672" xr:uid="{00000000-0005-0000-0000-00001C570000}"/>
    <cellStyle name="Note 2 3 3 3 17 3" xfId="12921" xr:uid="{00000000-0005-0000-0000-00001D570000}"/>
    <cellStyle name="Note 2 3 3 3 17 4" xfId="17170" xr:uid="{00000000-0005-0000-0000-00001E570000}"/>
    <cellStyle name="Note 2 3 3 3 17 5" xfId="24271" xr:uid="{00000000-0005-0000-0000-00001F570000}"/>
    <cellStyle name="Note 2 3 3 3 17 6" xfId="55672" xr:uid="{00000000-0005-0000-0000-000020570000}"/>
    <cellStyle name="Note 2 3 3 3 18" xfId="4523" xr:uid="{00000000-0005-0000-0000-000021570000}"/>
    <cellStyle name="Note 2 3 3 3 18 2" xfId="8775" xr:uid="{00000000-0005-0000-0000-000022570000}"/>
    <cellStyle name="Note 2 3 3 3 18 3" xfId="13024" xr:uid="{00000000-0005-0000-0000-000023570000}"/>
    <cellStyle name="Note 2 3 3 3 18 4" xfId="17273" xr:uid="{00000000-0005-0000-0000-000024570000}"/>
    <cellStyle name="Note 2 3 3 3 18 5" xfId="24617" xr:uid="{00000000-0005-0000-0000-000025570000}"/>
    <cellStyle name="Note 2 3 3 3 18 6" xfId="55894" xr:uid="{00000000-0005-0000-0000-000026570000}"/>
    <cellStyle name="Note 2 3 3 3 19" xfId="4637" xr:uid="{00000000-0005-0000-0000-000027570000}"/>
    <cellStyle name="Note 2 3 3 3 19 2" xfId="8889" xr:uid="{00000000-0005-0000-0000-000028570000}"/>
    <cellStyle name="Note 2 3 3 3 19 3" xfId="13138" xr:uid="{00000000-0005-0000-0000-000029570000}"/>
    <cellStyle name="Note 2 3 3 3 19 4" xfId="17387" xr:uid="{00000000-0005-0000-0000-00002A570000}"/>
    <cellStyle name="Note 2 3 3 3 19 5" xfId="24892" xr:uid="{00000000-0005-0000-0000-00002B570000}"/>
    <cellStyle name="Note 2 3 3 3 19 6" xfId="56046" xr:uid="{00000000-0005-0000-0000-00002C570000}"/>
    <cellStyle name="Note 2 3 3 3 2" xfId="2117" xr:uid="{00000000-0005-0000-0000-00002D570000}"/>
    <cellStyle name="Note 2 3 3 3 2 2" xfId="6369" xr:uid="{00000000-0005-0000-0000-00002E570000}"/>
    <cellStyle name="Note 2 3 3 3 2 3" xfId="10618" xr:uid="{00000000-0005-0000-0000-00002F570000}"/>
    <cellStyle name="Note 2 3 3 3 2 4" xfId="14867" xr:uid="{00000000-0005-0000-0000-000030570000}"/>
    <cellStyle name="Note 2 3 3 3 2 5" xfId="19298" xr:uid="{00000000-0005-0000-0000-000031570000}"/>
    <cellStyle name="Note 2 3 3 3 2 6" xfId="53566" xr:uid="{00000000-0005-0000-0000-000032570000}"/>
    <cellStyle name="Note 2 3 3 3 20" xfId="4792" xr:uid="{00000000-0005-0000-0000-000033570000}"/>
    <cellStyle name="Note 2 3 3 3 20 2" xfId="9044" xr:uid="{00000000-0005-0000-0000-000034570000}"/>
    <cellStyle name="Note 2 3 3 3 20 3" xfId="13293" xr:uid="{00000000-0005-0000-0000-000035570000}"/>
    <cellStyle name="Note 2 3 3 3 20 4" xfId="17542" xr:uid="{00000000-0005-0000-0000-000036570000}"/>
    <cellStyle name="Note 2 3 3 3 20 5" xfId="25229" xr:uid="{00000000-0005-0000-0000-000037570000}"/>
    <cellStyle name="Note 2 3 3 3 20 6" xfId="56198" xr:uid="{00000000-0005-0000-0000-000038570000}"/>
    <cellStyle name="Note 2 3 3 3 21" xfId="4942" xr:uid="{00000000-0005-0000-0000-000039570000}"/>
    <cellStyle name="Note 2 3 3 3 21 2" xfId="9194" xr:uid="{00000000-0005-0000-0000-00003A570000}"/>
    <cellStyle name="Note 2 3 3 3 21 3" xfId="13443" xr:uid="{00000000-0005-0000-0000-00003B570000}"/>
    <cellStyle name="Note 2 3 3 3 21 4" xfId="17692" xr:uid="{00000000-0005-0000-0000-00003C570000}"/>
    <cellStyle name="Note 2 3 3 3 21 5" xfId="25578" xr:uid="{00000000-0005-0000-0000-00003D570000}"/>
    <cellStyle name="Note 2 3 3 3 21 6" xfId="56347" xr:uid="{00000000-0005-0000-0000-00003E570000}"/>
    <cellStyle name="Note 2 3 3 3 22" xfId="5134" xr:uid="{00000000-0005-0000-0000-00003F570000}"/>
    <cellStyle name="Note 2 3 3 3 22 2" xfId="9386" xr:uid="{00000000-0005-0000-0000-000040570000}"/>
    <cellStyle name="Note 2 3 3 3 22 3" xfId="13635" xr:uid="{00000000-0005-0000-0000-000041570000}"/>
    <cellStyle name="Note 2 3 3 3 22 4" xfId="17884" xr:uid="{00000000-0005-0000-0000-000042570000}"/>
    <cellStyle name="Note 2 3 3 3 22 5" xfId="25924" xr:uid="{00000000-0005-0000-0000-000043570000}"/>
    <cellStyle name="Note 2 3 3 3 22 6" xfId="56503" xr:uid="{00000000-0005-0000-0000-000044570000}"/>
    <cellStyle name="Note 2 3 3 3 23" xfId="5244" xr:uid="{00000000-0005-0000-0000-000045570000}"/>
    <cellStyle name="Note 2 3 3 3 23 2" xfId="9496" xr:uid="{00000000-0005-0000-0000-000046570000}"/>
    <cellStyle name="Note 2 3 3 3 23 3" xfId="13745" xr:uid="{00000000-0005-0000-0000-000047570000}"/>
    <cellStyle name="Note 2 3 3 3 23 4" xfId="17994" xr:uid="{00000000-0005-0000-0000-000048570000}"/>
    <cellStyle name="Note 2 3 3 3 23 5" xfId="26270" xr:uid="{00000000-0005-0000-0000-000049570000}"/>
    <cellStyle name="Note 2 3 3 3 23 6" xfId="56754" xr:uid="{00000000-0005-0000-0000-00004A570000}"/>
    <cellStyle name="Note 2 3 3 3 24" xfId="5356" xr:uid="{00000000-0005-0000-0000-00004B570000}"/>
    <cellStyle name="Note 2 3 3 3 24 2" xfId="9608" xr:uid="{00000000-0005-0000-0000-00004C570000}"/>
    <cellStyle name="Note 2 3 3 3 24 3" xfId="13857" xr:uid="{00000000-0005-0000-0000-00004D570000}"/>
    <cellStyle name="Note 2 3 3 3 24 4" xfId="18106" xr:uid="{00000000-0005-0000-0000-00004E570000}"/>
    <cellStyle name="Note 2 3 3 3 24 5" xfId="26815" xr:uid="{00000000-0005-0000-0000-00004F570000}"/>
    <cellStyle name="Note 2 3 3 3 24 6" xfId="56913" xr:uid="{00000000-0005-0000-0000-000050570000}"/>
    <cellStyle name="Note 2 3 3 3 25" xfId="5507" xr:uid="{00000000-0005-0000-0000-000051570000}"/>
    <cellStyle name="Note 2 3 3 3 25 2" xfId="9759" xr:uid="{00000000-0005-0000-0000-000052570000}"/>
    <cellStyle name="Note 2 3 3 3 25 3" xfId="14008" xr:uid="{00000000-0005-0000-0000-000053570000}"/>
    <cellStyle name="Note 2 3 3 3 25 4" xfId="18257" xr:uid="{00000000-0005-0000-0000-000054570000}"/>
    <cellStyle name="Note 2 3 3 3 25 5" xfId="27083" xr:uid="{00000000-0005-0000-0000-000055570000}"/>
    <cellStyle name="Note 2 3 3 3 25 6" xfId="57063" xr:uid="{00000000-0005-0000-0000-000056570000}"/>
    <cellStyle name="Note 2 3 3 3 26" xfId="5662" xr:uid="{00000000-0005-0000-0000-000057570000}"/>
    <cellStyle name="Note 2 3 3 3 26 2" xfId="9914" xr:uid="{00000000-0005-0000-0000-000058570000}"/>
    <cellStyle name="Note 2 3 3 3 26 3" xfId="14163" xr:uid="{00000000-0005-0000-0000-000059570000}"/>
    <cellStyle name="Note 2 3 3 3 26 4" xfId="18412" xr:uid="{00000000-0005-0000-0000-00005A570000}"/>
    <cellStyle name="Note 2 3 3 3 26 5" xfId="27323" xr:uid="{00000000-0005-0000-0000-00005B570000}"/>
    <cellStyle name="Note 2 3 3 3 26 6" xfId="57181" xr:uid="{00000000-0005-0000-0000-00005C570000}"/>
    <cellStyle name="Note 2 3 3 3 27" xfId="5914" xr:uid="{00000000-0005-0000-0000-00005D570000}"/>
    <cellStyle name="Note 2 3 3 3 27 2" xfId="27666" xr:uid="{00000000-0005-0000-0000-00005E570000}"/>
    <cellStyle name="Note 2 3 3 3 27 3" xfId="57331" xr:uid="{00000000-0005-0000-0000-00005F570000}"/>
    <cellStyle name="Note 2 3 3 3 28" xfId="10163" xr:uid="{00000000-0005-0000-0000-000060570000}"/>
    <cellStyle name="Note 2 3 3 3 28 2" xfId="28007" xr:uid="{00000000-0005-0000-0000-000061570000}"/>
    <cellStyle name="Note 2 3 3 3 28 3" xfId="57480" xr:uid="{00000000-0005-0000-0000-000062570000}"/>
    <cellStyle name="Note 2 3 3 3 29" xfId="14413" xr:uid="{00000000-0005-0000-0000-000063570000}"/>
    <cellStyle name="Note 2 3 3 3 29 2" xfId="28348" xr:uid="{00000000-0005-0000-0000-000064570000}"/>
    <cellStyle name="Note 2 3 3 3 29 3" xfId="57630" xr:uid="{00000000-0005-0000-0000-000065570000}"/>
    <cellStyle name="Note 2 3 3 3 3" xfId="2269" xr:uid="{00000000-0005-0000-0000-000066570000}"/>
    <cellStyle name="Note 2 3 3 3 3 2" xfId="6521" xr:uid="{00000000-0005-0000-0000-000067570000}"/>
    <cellStyle name="Note 2 3 3 3 3 3" xfId="10770" xr:uid="{00000000-0005-0000-0000-000068570000}"/>
    <cellStyle name="Note 2 3 3 3 3 4" xfId="15019" xr:uid="{00000000-0005-0000-0000-000069570000}"/>
    <cellStyle name="Note 2 3 3 3 3 5" xfId="19694" xr:uid="{00000000-0005-0000-0000-00006A570000}"/>
    <cellStyle name="Note 2 3 3 3 3 6" xfId="53715" xr:uid="{00000000-0005-0000-0000-00006B570000}"/>
    <cellStyle name="Note 2 3 3 3 30" xfId="18672" xr:uid="{00000000-0005-0000-0000-00006C570000}"/>
    <cellStyle name="Note 2 3 3 3 30 2" xfId="28689" xr:uid="{00000000-0005-0000-0000-00006D570000}"/>
    <cellStyle name="Note 2 3 3 3 31" xfId="29030" xr:uid="{00000000-0005-0000-0000-00006E570000}"/>
    <cellStyle name="Note 2 3 3 3 32" xfId="29223" xr:uid="{00000000-0005-0000-0000-00006F570000}"/>
    <cellStyle name="Note 2 3 3 3 33" xfId="31179" xr:uid="{00000000-0005-0000-0000-000070570000}"/>
    <cellStyle name="Note 2 3 3 3 34" xfId="31528" xr:uid="{00000000-0005-0000-0000-000071570000}"/>
    <cellStyle name="Note 2 3 3 3 35" xfId="31868" xr:uid="{00000000-0005-0000-0000-000072570000}"/>
    <cellStyle name="Note 2 3 3 3 36" xfId="32090" xr:uid="{00000000-0005-0000-0000-000073570000}"/>
    <cellStyle name="Note 2 3 3 3 37" xfId="32431" xr:uid="{00000000-0005-0000-0000-000074570000}"/>
    <cellStyle name="Note 2 3 3 3 38" xfId="32772" xr:uid="{00000000-0005-0000-0000-000075570000}"/>
    <cellStyle name="Note 2 3 3 3 39" xfId="33328" xr:uid="{00000000-0005-0000-0000-000076570000}"/>
    <cellStyle name="Note 2 3 3 3 4" xfId="2419" xr:uid="{00000000-0005-0000-0000-000077570000}"/>
    <cellStyle name="Note 2 3 3 3 4 2" xfId="6671" xr:uid="{00000000-0005-0000-0000-000078570000}"/>
    <cellStyle name="Note 2 3 3 3 4 3" xfId="10920" xr:uid="{00000000-0005-0000-0000-000079570000}"/>
    <cellStyle name="Note 2 3 3 3 4 4" xfId="15169" xr:uid="{00000000-0005-0000-0000-00007A570000}"/>
    <cellStyle name="Note 2 3 3 3 4 5" xfId="20086" xr:uid="{00000000-0005-0000-0000-00007B570000}"/>
    <cellStyle name="Note 2 3 3 3 4 6" xfId="53837" xr:uid="{00000000-0005-0000-0000-00007C570000}"/>
    <cellStyle name="Note 2 3 3 3 40" xfId="33682" xr:uid="{00000000-0005-0000-0000-00007D570000}"/>
    <cellStyle name="Note 2 3 3 3 41" xfId="34028" xr:uid="{00000000-0005-0000-0000-00007E570000}"/>
    <cellStyle name="Note 2 3 3 3 42" xfId="34101" xr:uid="{00000000-0005-0000-0000-00007F570000}"/>
    <cellStyle name="Note 2 3 3 3 43" xfId="34475" xr:uid="{00000000-0005-0000-0000-000080570000}"/>
    <cellStyle name="Note 2 3 3 3 44" xfId="34821" xr:uid="{00000000-0005-0000-0000-000081570000}"/>
    <cellStyle name="Note 2 3 3 3 45" xfId="35167" xr:uid="{00000000-0005-0000-0000-000082570000}"/>
    <cellStyle name="Note 2 3 3 3 46" xfId="35514" xr:uid="{00000000-0005-0000-0000-000083570000}"/>
    <cellStyle name="Note 2 3 3 3 47" xfId="35861" xr:uid="{00000000-0005-0000-0000-000084570000}"/>
    <cellStyle name="Note 2 3 3 3 48" xfId="36207" xr:uid="{00000000-0005-0000-0000-000085570000}"/>
    <cellStyle name="Note 2 3 3 3 49" xfId="36553" xr:uid="{00000000-0005-0000-0000-000086570000}"/>
    <cellStyle name="Note 2 3 3 3 5" xfId="2568" xr:uid="{00000000-0005-0000-0000-000087570000}"/>
    <cellStyle name="Note 2 3 3 3 5 2" xfId="6820" xr:uid="{00000000-0005-0000-0000-000088570000}"/>
    <cellStyle name="Note 2 3 3 3 5 3" xfId="11069" xr:uid="{00000000-0005-0000-0000-000089570000}"/>
    <cellStyle name="Note 2 3 3 3 5 4" xfId="15318" xr:uid="{00000000-0005-0000-0000-00008A570000}"/>
    <cellStyle name="Note 2 3 3 3 5 5" xfId="20432" xr:uid="{00000000-0005-0000-0000-00008B570000}"/>
    <cellStyle name="Note 2 3 3 3 5 6" xfId="53943" xr:uid="{00000000-0005-0000-0000-00008C570000}"/>
    <cellStyle name="Note 2 3 3 3 50" xfId="36899" xr:uid="{00000000-0005-0000-0000-00008D570000}"/>
    <cellStyle name="Note 2 3 3 3 51" xfId="37245" xr:uid="{00000000-0005-0000-0000-00008E570000}"/>
    <cellStyle name="Note 2 3 3 3 52" xfId="37591" xr:uid="{00000000-0005-0000-0000-00008F570000}"/>
    <cellStyle name="Note 2 3 3 3 53" xfId="37866" xr:uid="{00000000-0005-0000-0000-000090570000}"/>
    <cellStyle name="Note 2 3 3 3 54" xfId="38213" xr:uid="{00000000-0005-0000-0000-000091570000}"/>
    <cellStyle name="Note 2 3 3 3 55" xfId="38559" xr:uid="{00000000-0005-0000-0000-000092570000}"/>
    <cellStyle name="Note 2 3 3 3 56" xfId="38905" xr:uid="{00000000-0005-0000-0000-000093570000}"/>
    <cellStyle name="Note 2 3 3 3 57" xfId="39251" xr:uid="{00000000-0005-0000-0000-000094570000}"/>
    <cellStyle name="Note 2 3 3 3 58" xfId="39592" xr:uid="{00000000-0005-0000-0000-000095570000}"/>
    <cellStyle name="Note 2 3 3 3 59" xfId="39846" xr:uid="{00000000-0005-0000-0000-000096570000}"/>
    <cellStyle name="Note 2 3 3 3 6" xfId="2718" xr:uid="{00000000-0005-0000-0000-000097570000}"/>
    <cellStyle name="Note 2 3 3 3 6 2" xfId="6970" xr:uid="{00000000-0005-0000-0000-000098570000}"/>
    <cellStyle name="Note 2 3 3 3 6 3" xfId="11219" xr:uid="{00000000-0005-0000-0000-000099570000}"/>
    <cellStyle name="Note 2 3 3 3 6 4" xfId="15468" xr:uid="{00000000-0005-0000-0000-00009A570000}"/>
    <cellStyle name="Note 2 3 3 3 6 5" xfId="18926" xr:uid="{00000000-0005-0000-0000-00009B570000}"/>
    <cellStyle name="Note 2 3 3 3 6 6" xfId="54093" xr:uid="{00000000-0005-0000-0000-00009C570000}"/>
    <cellStyle name="Note 2 3 3 3 60" xfId="40079" xr:uid="{00000000-0005-0000-0000-00009D570000}"/>
    <cellStyle name="Note 2 3 3 3 61" xfId="40420" xr:uid="{00000000-0005-0000-0000-00009E570000}"/>
    <cellStyle name="Note 2 3 3 3 62" xfId="40633" xr:uid="{00000000-0005-0000-0000-00009F570000}"/>
    <cellStyle name="Note 2 3 3 3 63" xfId="41549" xr:uid="{00000000-0005-0000-0000-0000A0570000}"/>
    <cellStyle name="Note 2 3 3 3 64" xfId="41605" xr:uid="{00000000-0005-0000-0000-0000A1570000}"/>
    <cellStyle name="Note 2 3 3 3 65" xfId="41987" xr:uid="{00000000-0005-0000-0000-0000A2570000}"/>
    <cellStyle name="Note 2 3 3 3 66" xfId="42333" xr:uid="{00000000-0005-0000-0000-0000A3570000}"/>
    <cellStyle name="Note 2 3 3 3 67" xfId="41479" xr:uid="{00000000-0005-0000-0000-0000A4570000}"/>
    <cellStyle name="Note 2 3 3 3 68" xfId="42914" xr:uid="{00000000-0005-0000-0000-0000A5570000}"/>
    <cellStyle name="Note 2 3 3 3 69" xfId="43255" xr:uid="{00000000-0005-0000-0000-0000A6570000}"/>
    <cellStyle name="Note 2 3 3 3 7" xfId="2873" xr:uid="{00000000-0005-0000-0000-0000A7570000}"/>
    <cellStyle name="Note 2 3 3 3 7 2" xfId="7125" xr:uid="{00000000-0005-0000-0000-0000A8570000}"/>
    <cellStyle name="Note 2 3 3 3 7 3" xfId="11374" xr:uid="{00000000-0005-0000-0000-0000A9570000}"/>
    <cellStyle name="Note 2 3 3 3 7 4" xfId="15623" xr:uid="{00000000-0005-0000-0000-0000AA570000}"/>
    <cellStyle name="Note 2 3 3 3 7 5" xfId="21125" xr:uid="{00000000-0005-0000-0000-0000AB570000}"/>
    <cellStyle name="Note 2 3 3 3 7 6" xfId="54211" xr:uid="{00000000-0005-0000-0000-0000AC570000}"/>
    <cellStyle name="Note 2 3 3 3 70" xfId="43596" xr:uid="{00000000-0005-0000-0000-0000AD570000}"/>
    <cellStyle name="Note 2 3 3 3 71" xfId="44127" xr:uid="{00000000-0005-0000-0000-0000AE570000}"/>
    <cellStyle name="Note 2 3 3 3 72" xfId="44379" xr:uid="{00000000-0005-0000-0000-0000AF570000}"/>
    <cellStyle name="Note 2 3 3 3 73" xfId="44431" xr:uid="{00000000-0005-0000-0000-0000B0570000}"/>
    <cellStyle name="Note 2 3 3 3 74" xfId="44795" xr:uid="{00000000-0005-0000-0000-0000B1570000}"/>
    <cellStyle name="Note 2 3 3 3 75" xfId="45096" xr:uid="{00000000-0005-0000-0000-0000B2570000}"/>
    <cellStyle name="Note 2 3 3 3 76" xfId="44381" xr:uid="{00000000-0005-0000-0000-0000B3570000}"/>
    <cellStyle name="Note 2 3 3 3 77" xfId="45048" xr:uid="{00000000-0005-0000-0000-0000B4570000}"/>
    <cellStyle name="Note 2 3 3 3 78" xfId="45916" xr:uid="{00000000-0005-0000-0000-0000B5570000}"/>
    <cellStyle name="Note 2 3 3 3 79" xfId="45490" xr:uid="{00000000-0005-0000-0000-0000B6570000}"/>
    <cellStyle name="Note 2 3 3 3 8" xfId="3023" xr:uid="{00000000-0005-0000-0000-0000B7570000}"/>
    <cellStyle name="Note 2 3 3 3 8 2" xfId="7275" xr:uid="{00000000-0005-0000-0000-0000B8570000}"/>
    <cellStyle name="Note 2 3 3 3 8 3" xfId="11524" xr:uid="{00000000-0005-0000-0000-0000B9570000}"/>
    <cellStyle name="Note 2 3 3 3 8 4" xfId="15773" xr:uid="{00000000-0005-0000-0000-0000BA570000}"/>
    <cellStyle name="Note 2 3 3 3 8 5" xfId="21465" xr:uid="{00000000-0005-0000-0000-0000BB570000}"/>
    <cellStyle name="Note 2 3 3 3 8 6" xfId="54314" xr:uid="{00000000-0005-0000-0000-0000BC570000}"/>
    <cellStyle name="Note 2 3 3 3 80" xfId="46174" xr:uid="{00000000-0005-0000-0000-0000BD570000}"/>
    <cellStyle name="Note 2 3 3 3 81" xfId="46495" xr:uid="{00000000-0005-0000-0000-0000BE570000}"/>
    <cellStyle name="Note 2 3 3 3 82" xfId="45892" xr:uid="{00000000-0005-0000-0000-0000BF570000}"/>
    <cellStyle name="Note 2 3 3 3 83" xfId="46997" xr:uid="{00000000-0005-0000-0000-0000C0570000}"/>
    <cellStyle name="Note 2 3 3 3 84" xfId="47342" xr:uid="{00000000-0005-0000-0000-0000C1570000}"/>
    <cellStyle name="Note 2 3 3 3 85" xfId="47637" xr:uid="{00000000-0005-0000-0000-0000C2570000}"/>
    <cellStyle name="Note 2 3 3 3 86" xfId="45795" xr:uid="{00000000-0005-0000-0000-0000C3570000}"/>
    <cellStyle name="Note 2 3 3 3 87" xfId="48103" xr:uid="{00000000-0005-0000-0000-0000C4570000}"/>
    <cellStyle name="Note 2 3 3 3 88" xfId="48800" xr:uid="{00000000-0005-0000-0000-0000C5570000}"/>
    <cellStyle name="Note 2 3 3 3 89" xfId="48956" xr:uid="{00000000-0005-0000-0000-0000C6570000}"/>
    <cellStyle name="Note 2 3 3 3 9" xfId="3173" xr:uid="{00000000-0005-0000-0000-0000C7570000}"/>
    <cellStyle name="Note 2 3 3 3 9 2" xfId="7425" xr:uid="{00000000-0005-0000-0000-0000C8570000}"/>
    <cellStyle name="Note 2 3 3 3 9 3" xfId="11674" xr:uid="{00000000-0005-0000-0000-0000C9570000}"/>
    <cellStyle name="Note 2 3 3 3 9 4" xfId="15923" xr:uid="{00000000-0005-0000-0000-0000CA570000}"/>
    <cellStyle name="Note 2 3 3 3 9 5" xfId="21813" xr:uid="{00000000-0005-0000-0000-0000CB570000}"/>
    <cellStyle name="Note 2 3 3 3 9 6" xfId="54464" xr:uid="{00000000-0005-0000-0000-0000CC570000}"/>
    <cellStyle name="Note 2 3 3 3 90" xfId="49302" xr:uid="{00000000-0005-0000-0000-0000CD570000}"/>
    <cellStyle name="Note 2 3 3 3 91" xfId="49356" xr:uid="{00000000-0005-0000-0000-0000CE570000}"/>
    <cellStyle name="Note 2 3 3 3 92" xfId="48779" xr:uid="{00000000-0005-0000-0000-0000CF570000}"/>
    <cellStyle name="Note 2 3 3 3 93" xfId="49758" xr:uid="{00000000-0005-0000-0000-0000D0570000}"/>
    <cellStyle name="Note 2 3 3 3 94" xfId="49970" xr:uid="{00000000-0005-0000-0000-0000D1570000}"/>
    <cellStyle name="Note 2 3 3 3 95" xfId="50120" xr:uid="{00000000-0005-0000-0000-0000D2570000}"/>
    <cellStyle name="Note 2 3 3 3 96" xfId="50269" xr:uid="{00000000-0005-0000-0000-0000D3570000}"/>
    <cellStyle name="Note 2 3 3 3 97" xfId="50419" xr:uid="{00000000-0005-0000-0000-0000D4570000}"/>
    <cellStyle name="Note 2 3 3 3 98" xfId="50568" xr:uid="{00000000-0005-0000-0000-0000D5570000}"/>
    <cellStyle name="Note 2 3 3 3 99" xfId="50717" xr:uid="{00000000-0005-0000-0000-0000D6570000}"/>
    <cellStyle name="Note 2 3 3 30" xfId="4840" xr:uid="{00000000-0005-0000-0000-0000D7570000}"/>
    <cellStyle name="Note 2 3 3 30 2" xfId="9092" xr:uid="{00000000-0005-0000-0000-0000D8570000}"/>
    <cellStyle name="Note 2 3 3 30 3" xfId="13341" xr:uid="{00000000-0005-0000-0000-0000D9570000}"/>
    <cellStyle name="Note 2 3 3 30 4" xfId="17590" xr:uid="{00000000-0005-0000-0000-0000DA570000}"/>
    <cellStyle name="Note 2 3 3 30 5" xfId="25114" xr:uid="{00000000-0005-0000-0000-0000DB570000}"/>
    <cellStyle name="Note 2 3 3 30 6" xfId="57112" xr:uid="{00000000-0005-0000-0000-0000DC570000}"/>
    <cellStyle name="Note 2 3 3 31" xfId="5032" xr:uid="{00000000-0005-0000-0000-0000DD570000}"/>
    <cellStyle name="Note 2 3 3 31 2" xfId="9284" xr:uid="{00000000-0005-0000-0000-0000DE570000}"/>
    <cellStyle name="Note 2 3 3 31 3" xfId="13533" xr:uid="{00000000-0005-0000-0000-0000DF570000}"/>
    <cellStyle name="Note 2 3 3 31 4" xfId="17782" xr:uid="{00000000-0005-0000-0000-0000E0570000}"/>
    <cellStyle name="Note 2 3 3 31 5" xfId="27226" xr:uid="{00000000-0005-0000-0000-0000E1570000}"/>
    <cellStyle name="Note 2 3 3 31 6" xfId="57141" xr:uid="{00000000-0005-0000-0000-0000E2570000}"/>
    <cellStyle name="Note 2 3 3 32" xfId="5000" xr:uid="{00000000-0005-0000-0000-0000E3570000}"/>
    <cellStyle name="Note 2 3 3 32 2" xfId="9252" xr:uid="{00000000-0005-0000-0000-0000E4570000}"/>
    <cellStyle name="Note 2 3 3 32 3" xfId="13501" xr:uid="{00000000-0005-0000-0000-0000E5570000}"/>
    <cellStyle name="Note 2 3 3 32 4" xfId="17750" xr:uid="{00000000-0005-0000-0000-0000E6570000}"/>
    <cellStyle name="Note 2 3 3 32 5" xfId="27569" xr:uid="{00000000-0005-0000-0000-0000E7570000}"/>
    <cellStyle name="Note 2 3 3 32 6" xfId="57229" xr:uid="{00000000-0005-0000-0000-0000E8570000}"/>
    <cellStyle name="Note 2 3 3 33" xfId="5405" xr:uid="{00000000-0005-0000-0000-0000E9570000}"/>
    <cellStyle name="Note 2 3 3 33 2" xfId="9657" xr:uid="{00000000-0005-0000-0000-0000EA570000}"/>
    <cellStyle name="Note 2 3 3 33 3" xfId="13906" xr:uid="{00000000-0005-0000-0000-0000EB570000}"/>
    <cellStyle name="Note 2 3 3 33 4" xfId="18155" xr:uid="{00000000-0005-0000-0000-0000EC570000}"/>
    <cellStyle name="Note 2 3 3 33 5" xfId="27910" xr:uid="{00000000-0005-0000-0000-0000ED570000}"/>
    <cellStyle name="Note 2 3 3 33 6" xfId="57378" xr:uid="{00000000-0005-0000-0000-0000EE570000}"/>
    <cellStyle name="Note 2 3 3 34" xfId="5560" xr:uid="{00000000-0005-0000-0000-0000EF570000}"/>
    <cellStyle name="Note 2 3 3 34 2" xfId="9812" xr:uid="{00000000-0005-0000-0000-0000F0570000}"/>
    <cellStyle name="Note 2 3 3 34 3" xfId="14061" xr:uid="{00000000-0005-0000-0000-0000F1570000}"/>
    <cellStyle name="Note 2 3 3 34 4" xfId="18310" xr:uid="{00000000-0005-0000-0000-0000F2570000}"/>
    <cellStyle name="Note 2 3 3 34 5" xfId="28251" xr:uid="{00000000-0005-0000-0000-0000F3570000}"/>
    <cellStyle name="Note 2 3 3 34 6" xfId="57528" xr:uid="{00000000-0005-0000-0000-0000F4570000}"/>
    <cellStyle name="Note 2 3 3 35" xfId="1460" xr:uid="{00000000-0005-0000-0000-0000F5570000}"/>
    <cellStyle name="Note 2 3 3 35 2" xfId="28592" xr:uid="{00000000-0005-0000-0000-0000F6570000}"/>
    <cellStyle name="Note 2 3 3 36" xfId="5712" xr:uid="{00000000-0005-0000-0000-0000F7570000}"/>
    <cellStyle name="Note 2 3 3 36 2" xfId="28933" xr:uid="{00000000-0005-0000-0000-0000F8570000}"/>
    <cellStyle name="Note 2 3 3 37" xfId="9961" xr:uid="{00000000-0005-0000-0000-0000F9570000}"/>
    <cellStyle name="Note 2 3 3 37 2" xfId="29576" xr:uid="{00000000-0005-0000-0000-0000FA570000}"/>
    <cellStyle name="Note 2 3 3 38" xfId="14211" xr:uid="{00000000-0005-0000-0000-0000FB570000}"/>
    <cellStyle name="Note 2 3 3 38 2" xfId="30985" xr:uid="{00000000-0005-0000-0000-0000FC570000}"/>
    <cellStyle name="Note 2 3 3 39" xfId="18467" xr:uid="{00000000-0005-0000-0000-0000FD570000}"/>
    <cellStyle name="Note 2 3 3 39 2" xfId="31431" xr:uid="{00000000-0005-0000-0000-0000FE570000}"/>
    <cellStyle name="Note 2 3 3 4" xfId="1709" xr:uid="{00000000-0005-0000-0000-0000FF570000}"/>
    <cellStyle name="Note 2 3 3 4 10" xfId="21494" xr:uid="{00000000-0005-0000-0000-000000580000}"/>
    <cellStyle name="Note 2 3 3 4 11" xfId="22313" xr:uid="{00000000-0005-0000-0000-000001580000}"/>
    <cellStyle name="Note 2 3 3 4 12" xfId="22659" xr:uid="{00000000-0005-0000-0000-000002580000}"/>
    <cellStyle name="Note 2 3 3 4 13" xfId="23005" xr:uid="{00000000-0005-0000-0000-000003580000}"/>
    <cellStyle name="Note 2 3 3 4 14" xfId="23352" xr:uid="{00000000-0005-0000-0000-000004580000}"/>
    <cellStyle name="Note 2 3 3 4 15" xfId="23627" xr:uid="{00000000-0005-0000-0000-000005580000}"/>
    <cellStyle name="Note 2 3 3 4 16" xfId="23973" xr:uid="{00000000-0005-0000-0000-000006580000}"/>
    <cellStyle name="Note 2 3 3 4 17" xfId="24323" xr:uid="{00000000-0005-0000-0000-000007580000}"/>
    <cellStyle name="Note 2 3 3 4 18" xfId="24669" xr:uid="{00000000-0005-0000-0000-000008580000}"/>
    <cellStyle name="Note 2 3 3 4 19" xfId="24944" xr:uid="{00000000-0005-0000-0000-000009580000}"/>
    <cellStyle name="Note 2 3 3 4 2" xfId="5961" xr:uid="{00000000-0005-0000-0000-00000A580000}"/>
    <cellStyle name="Note 2 3 3 4 2 2" xfId="19350" xr:uid="{00000000-0005-0000-0000-00000B580000}"/>
    <cellStyle name="Note 2 3 3 4 20" xfId="24804" xr:uid="{00000000-0005-0000-0000-00000C580000}"/>
    <cellStyle name="Note 2 3 3 4 21" xfId="25630" xr:uid="{00000000-0005-0000-0000-00000D580000}"/>
    <cellStyle name="Note 2 3 3 4 22" xfId="25976" xr:uid="{00000000-0005-0000-0000-00000E580000}"/>
    <cellStyle name="Note 2 3 3 4 23" xfId="26322" xr:uid="{00000000-0005-0000-0000-00000F580000}"/>
    <cellStyle name="Note 2 3 3 4 24" xfId="26867" xr:uid="{00000000-0005-0000-0000-000010580000}"/>
    <cellStyle name="Note 2 3 3 4 25" xfId="26706" xr:uid="{00000000-0005-0000-0000-000011580000}"/>
    <cellStyle name="Note 2 3 3 4 26" xfId="27375" xr:uid="{00000000-0005-0000-0000-000012580000}"/>
    <cellStyle name="Note 2 3 3 4 27" xfId="27718" xr:uid="{00000000-0005-0000-0000-000013580000}"/>
    <cellStyle name="Note 2 3 3 4 28" xfId="28059" xr:uid="{00000000-0005-0000-0000-000014580000}"/>
    <cellStyle name="Note 2 3 3 4 29" xfId="28400" xr:uid="{00000000-0005-0000-0000-000015580000}"/>
    <cellStyle name="Note 2 3 3 4 3" xfId="10210" xr:uid="{00000000-0005-0000-0000-000016580000}"/>
    <cellStyle name="Note 2 3 3 4 3 2" xfId="18827" xr:uid="{00000000-0005-0000-0000-000017580000}"/>
    <cellStyle name="Note 2 3 3 4 30" xfId="28741" xr:uid="{00000000-0005-0000-0000-000018580000}"/>
    <cellStyle name="Note 2 3 3 4 31" xfId="29082" xr:uid="{00000000-0005-0000-0000-000019580000}"/>
    <cellStyle name="Note 2 3 3 4 32" xfId="29431" xr:uid="{00000000-0005-0000-0000-00001A580000}"/>
    <cellStyle name="Note 2 3 3 4 33" xfId="31375" xr:uid="{00000000-0005-0000-0000-00001B580000}"/>
    <cellStyle name="Note 2 3 3 4 34" xfId="31580" xr:uid="{00000000-0005-0000-0000-00001C580000}"/>
    <cellStyle name="Note 2 3 3 4 35" xfId="31920" xr:uid="{00000000-0005-0000-0000-00001D580000}"/>
    <cellStyle name="Note 2 3 3 4 36" xfId="32142" xr:uid="{00000000-0005-0000-0000-00001E580000}"/>
    <cellStyle name="Note 2 3 3 4 37" xfId="32483" xr:uid="{00000000-0005-0000-0000-00001F580000}"/>
    <cellStyle name="Note 2 3 3 4 38" xfId="32824" xr:uid="{00000000-0005-0000-0000-000020580000}"/>
    <cellStyle name="Note 2 3 3 4 39" xfId="33043" xr:uid="{00000000-0005-0000-0000-000021580000}"/>
    <cellStyle name="Note 2 3 3 4 4" xfId="14460" xr:uid="{00000000-0005-0000-0000-000022580000}"/>
    <cellStyle name="Note 2 3 3 4 4 2" xfId="20138" xr:uid="{00000000-0005-0000-0000-000023580000}"/>
    <cellStyle name="Note 2 3 3 4 40" xfId="33734" xr:uid="{00000000-0005-0000-0000-000024580000}"/>
    <cellStyle name="Note 2 3 3 4 41" xfId="34080" xr:uid="{00000000-0005-0000-0000-000025580000}"/>
    <cellStyle name="Note 2 3 3 4 42" xfId="32991" xr:uid="{00000000-0005-0000-0000-000026580000}"/>
    <cellStyle name="Note 2 3 3 4 43" xfId="34527" xr:uid="{00000000-0005-0000-0000-000027580000}"/>
    <cellStyle name="Note 2 3 3 4 44" xfId="34873" xr:uid="{00000000-0005-0000-0000-000028580000}"/>
    <cellStyle name="Note 2 3 3 4 45" xfId="35219" xr:uid="{00000000-0005-0000-0000-000029580000}"/>
    <cellStyle name="Note 2 3 3 4 46" xfId="35566" xr:uid="{00000000-0005-0000-0000-00002A580000}"/>
    <cellStyle name="Note 2 3 3 4 47" xfId="35913" xr:uid="{00000000-0005-0000-0000-00002B580000}"/>
    <cellStyle name="Note 2 3 3 4 48" xfId="36259" xr:uid="{00000000-0005-0000-0000-00002C580000}"/>
    <cellStyle name="Note 2 3 3 4 49" xfId="36605" xr:uid="{00000000-0005-0000-0000-00002D580000}"/>
    <cellStyle name="Note 2 3 3 4 5" xfId="18570" xr:uid="{00000000-0005-0000-0000-00002E580000}"/>
    <cellStyle name="Note 2 3 3 4 5 2" xfId="20484" xr:uid="{00000000-0005-0000-0000-00002F580000}"/>
    <cellStyle name="Note 2 3 3 4 50" xfId="36951" xr:uid="{00000000-0005-0000-0000-000030580000}"/>
    <cellStyle name="Note 2 3 3 4 51" xfId="37297" xr:uid="{00000000-0005-0000-0000-000031580000}"/>
    <cellStyle name="Note 2 3 3 4 52" xfId="37643" xr:uid="{00000000-0005-0000-0000-000032580000}"/>
    <cellStyle name="Note 2 3 3 4 53" xfId="37918" xr:uid="{00000000-0005-0000-0000-000033580000}"/>
    <cellStyle name="Note 2 3 3 4 54" xfId="38265" xr:uid="{00000000-0005-0000-0000-000034580000}"/>
    <cellStyle name="Note 2 3 3 4 55" xfId="38611" xr:uid="{00000000-0005-0000-0000-000035580000}"/>
    <cellStyle name="Note 2 3 3 4 56" xfId="38957" xr:uid="{00000000-0005-0000-0000-000036580000}"/>
    <cellStyle name="Note 2 3 3 4 57" xfId="39303" xr:uid="{00000000-0005-0000-0000-000037580000}"/>
    <cellStyle name="Note 2 3 3 4 58" xfId="34075" xr:uid="{00000000-0005-0000-0000-000038580000}"/>
    <cellStyle name="Note 2 3 3 4 59" xfId="39614" xr:uid="{00000000-0005-0000-0000-000039580000}"/>
    <cellStyle name="Note 2 3 3 4 6" xfId="20691" xr:uid="{00000000-0005-0000-0000-00003A580000}"/>
    <cellStyle name="Note 2 3 3 4 60" xfId="40131" xr:uid="{00000000-0005-0000-0000-00003B580000}"/>
    <cellStyle name="Note 2 3 3 4 61" xfId="40472" xr:uid="{00000000-0005-0000-0000-00003C580000}"/>
    <cellStyle name="Note 2 3 3 4 62" xfId="40701" xr:uid="{00000000-0005-0000-0000-00003D580000}"/>
    <cellStyle name="Note 2 3 3 4 63" xfId="41600" xr:uid="{00000000-0005-0000-0000-00003E580000}"/>
    <cellStyle name="Note 2 3 3 4 64" xfId="40841" xr:uid="{00000000-0005-0000-0000-00003F580000}"/>
    <cellStyle name="Note 2 3 3 4 65" xfId="42039" xr:uid="{00000000-0005-0000-0000-000040580000}"/>
    <cellStyle name="Note 2 3 3 4 66" xfId="42385" xr:uid="{00000000-0005-0000-0000-000041580000}"/>
    <cellStyle name="Note 2 3 3 4 67" xfId="42573" xr:uid="{00000000-0005-0000-0000-000042580000}"/>
    <cellStyle name="Note 2 3 3 4 68" xfId="42966" xr:uid="{00000000-0005-0000-0000-000043580000}"/>
    <cellStyle name="Note 2 3 3 4 69" xfId="43307" xr:uid="{00000000-0005-0000-0000-000044580000}"/>
    <cellStyle name="Note 2 3 3 4 7" xfId="21177" xr:uid="{00000000-0005-0000-0000-000045580000}"/>
    <cellStyle name="Note 2 3 3 4 70" xfId="43648" xr:uid="{00000000-0005-0000-0000-000046580000}"/>
    <cellStyle name="Note 2 3 3 4 71" xfId="44179" xr:uid="{00000000-0005-0000-0000-000047580000}"/>
    <cellStyle name="Note 2 3 3 4 72" xfId="44426" xr:uid="{00000000-0005-0000-0000-000048580000}"/>
    <cellStyle name="Note 2 3 3 4 73" xfId="44274" xr:uid="{00000000-0005-0000-0000-000049580000}"/>
    <cellStyle name="Note 2 3 3 4 74" xfId="44847" xr:uid="{00000000-0005-0000-0000-00004A580000}"/>
    <cellStyle name="Note 2 3 3 4 75" xfId="45136" xr:uid="{00000000-0005-0000-0000-00004B580000}"/>
    <cellStyle name="Note 2 3 3 4 76" xfId="43884" xr:uid="{00000000-0005-0000-0000-00004C580000}"/>
    <cellStyle name="Note 2 3 3 4 77" xfId="45263" xr:uid="{00000000-0005-0000-0000-00004D580000}"/>
    <cellStyle name="Note 2 3 3 4 78" xfId="45425" xr:uid="{00000000-0005-0000-0000-00004E580000}"/>
    <cellStyle name="Note 2 3 3 4 79" xfId="45715" xr:uid="{00000000-0005-0000-0000-00004F580000}"/>
    <cellStyle name="Note 2 3 3 4 8" xfId="20674" xr:uid="{00000000-0005-0000-0000-000050580000}"/>
    <cellStyle name="Note 2 3 3 4 80" xfId="46226" xr:uid="{00000000-0005-0000-0000-000051580000}"/>
    <cellStyle name="Note 2 3 3 4 81" xfId="46538" xr:uid="{00000000-0005-0000-0000-000052580000}"/>
    <cellStyle name="Note 2 3 3 4 82" xfId="46704" xr:uid="{00000000-0005-0000-0000-000053580000}"/>
    <cellStyle name="Note 2 3 3 4 83" xfId="47049" xr:uid="{00000000-0005-0000-0000-000054580000}"/>
    <cellStyle name="Note 2 3 3 4 84" xfId="47394" xr:uid="{00000000-0005-0000-0000-000055580000}"/>
    <cellStyle name="Note 2 3 3 4 85" xfId="47671" xr:uid="{00000000-0005-0000-0000-000056580000}"/>
    <cellStyle name="Note 2 3 3 4 86" xfId="47818" xr:uid="{00000000-0005-0000-0000-000057580000}"/>
    <cellStyle name="Note 2 3 3 4 87" xfId="48155" xr:uid="{00000000-0005-0000-0000-000058580000}"/>
    <cellStyle name="Note 2 3 3 4 88" xfId="48266" xr:uid="{00000000-0005-0000-0000-000059580000}"/>
    <cellStyle name="Note 2 3 3 4 89" xfId="49008" xr:uid="{00000000-0005-0000-0000-00005A580000}"/>
    <cellStyle name="Note 2 3 3 4 9" xfId="21865" xr:uid="{00000000-0005-0000-0000-00005B580000}"/>
    <cellStyle name="Note 2 3 3 4 90" xfId="49351" xr:uid="{00000000-0005-0000-0000-00005C580000}"/>
    <cellStyle name="Note 2 3 3 4 91" xfId="48522" xr:uid="{00000000-0005-0000-0000-00005D580000}"/>
    <cellStyle name="Note 2 3 3 4 92" xfId="49272" xr:uid="{00000000-0005-0000-0000-00005E580000}"/>
    <cellStyle name="Note 2 3 3 4 93" xfId="49555" xr:uid="{00000000-0005-0000-0000-00005F580000}"/>
    <cellStyle name="Note 2 3 3 4 94" xfId="52984" xr:uid="{00000000-0005-0000-0000-000060580000}"/>
    <cellStyle name="Note 2 3 3 4 95" xfId="53309" xr:uid="{00000000-0005-0000-0000-000061580000}"/>
    <cellStyle name="Note 2 3 3 40" xfId="31771" xr:uid="{00000000-0005-0000-0000-000062580000}"/>
    <cellStyle name="Note 2 3 3 41" xfId="31721" xr:uid="{00000000-0005-0000-0000-000063580000}"/>
    <cellStyle name="Note 2 3 3 42" xfId="32334" xr:uid="{00000000-0005-0000-0000-000064580000}"/>
    <cellStyle name="Note 2 3 3 43" xfId="32675" xr:uid="{00000000-0005-0000-0000-000065580000}"/>
    <cellStyle name="Note 2 3 3 44" xfId="33519" xr:uid="{00000000-0005-0000-0000-000066580000}"/>
    <cellStyle name="Note 2 3 3 45" xfId="33585" xr:uid="{00000000-0005-0000-0000-000067580000}"/>
    <cellStyle name="Note 2 3 3 46" xfId="33931" xr:uid="{00000000-0005-0000-0000-000068580000}"/>
    <cellStyle name="Note 2 3 3 47" xfId="33353" xr:uid="{00000000-0005-0000-0000-000069580000}"/>
    <cellStyle name="Note 2 3 3 48" xfId="34378" xr:uid="{00000000-0005-0000-0000-00006A580000}"/>
    <cellStyle name="Note 2 3 3 49" xfId="34724" xr:uid="{00000000-0005-0000-0000-00006B580000}"/>
    <cellStyle name="Note 2 3 3 5" xfId="1756" xr:uid="{00000000-0005-0000-0000-00006C580000}"/>
    <cellStyle name="Note 2 3 3 5 10" xfId="22020" xr:uid="{00000000-0005-0000-0000-00006D580000}"/>
    <cellStyle name="Note 2 3 3 5 11" xfId="22366" xr:uid="{00000000-0005-0000-0000-00006E580000}"/>
    <cellStyle name="Note 2 3 3 5 12" xfId="22712" xr:uid="{00000000-0005-0000-0000-00006F580000}"/>
    <cellStyle name="Note 2 3 3 5 13" xfId="23058" xr:uid="{00000000-0005-0000-0000-000070580000}"/>
    <cellStyle name="Note 2 3 3 5 14" xfId="23405" xr:uid="{00000000-0005-0000-0000-000071580000}"/>
    <cellStyle name="Note 2 3 3 5 15" xfId="23680" xr:uid="{00000000-0005-0000-0000-000072580000}"/>
    <cellStyle name="Note 2 3 3 5 16" xfId="24026" xr:uid="{00000000-0005-0000-0000-000073580000}"/>
    <cellStyle name="Note 2 3 3 5 17" xfId="24376" xr:uid="{00000000-0005-0000-0000-000074580000}"/>
    <cellStyle name="Note 2 3 3 5 18" xfId="24722" xr:uid="{00000000-0005-0000-0000-000075580000}"/>
    <cellStyle name="Note 2 3 3 5 19" xfId="24997" xr:uid="{00000000-0005-0000-0000-000076580000}"/>
    <cellStyle name="Note 2 3 3 5 2" xfId="6008" xr:uid="{00000000-0005-0000-0000-000077580000}"/>
    <cellStyle name="Note 2 3 3 5 2 2" xfId="19403" xr:uid="{00000000-0005-0000-0000-000078580000}"/>
    <cellStyle name="Note 2 3 3 5 20" xfId="25144" xr:uid="{00000000-0005-0000-0000-000079580000}"/>
    <cellStyle name="Note 2 3 3 5 21" xfId="25683" xr:uid="{00000000-0005-0000-0000-00007A580000}"/>
    <cellStyle name="Note 2 3 3 5 22" xfId="26029" xr:uid="{00000000-0005-0000-0000-00007B580000}"/>
    <cellStyle name="Note 2 3 3 5 23" xfId="26375" xr:uid="{00000000-0005-0000-0000-00007C580000}"/>
    <cellStyle name="Note 2 3 3 5 24" xfId="26920" xr:uid="{00000000-0005-0000-0000-00007D580000}"/>
    <cellStyle name="Note 2 3 3 5 25" xfId="27041" xr:uid="{00000000-0005-0000-0000-00007E580000}"/>
    <cellStyle name="Note 2 3 3 5 26" xfId="27428" xr:uid="{00000000-0005-0000-0000-00007F580000}"/>
    <cellStyle name="Note 2 3 3 5 27" xfId="27771" xr:uid="{00000000-0005-0000-0000-000080580000}"/>
    <cellStyle name="Note 2 3 3 5 28" xfId="28112" xr:uid="{00000000-0005-0000-0000-000081580000}"/>
    <cellStyle name="Note 2 3 3 5 29" xfId="28453" xr:uid="{00000000-0005-0000-0000-000082580000}"/>
    <cellStyle name="Note 2 3 3 5 3" xfId="10257" xr:uid="{00000000-0005-0000-0000-000083580000}"/>
    <cellStyle name="Note 2 3 3 5 3 2" xfId="19845" xr:uid="{00000000-0005-0000-0000-000084580000}"/>
    <cellStyle name="Note 2 3 3 5 30" xfId="28794" xr:uid="{00000000-0005-0000-0000-000085580000}"/>
    <cellStyle name="Note 2 3 3 5 31" xfId="29135" xr:uid="{00000000-0005-0000-0000-000086580000}"/>
    <cellStyle name="Note 2 3 3 5 32" xfId="29671" xr:uid="{00000000-0005-0000-0000-000087580000}"/>
    <cellStyle name="Note 2 3 3 5 33" xfId="31347" xr:uid="{00000000-0005-0000-0000-000088580000}"/>
    <cellStyle name="Note 2 3 3 5 34" xfId="31633" xr:uid="{00000000-0005-0000-0000-000089580000}"/>
    <cellStyle name="Note 2 3 3 5 35" xfId="31973" xr:uid="{00000000-0005-0000-0000-00008A580000}"/>
    <cellStyle name="Note 2 3 3 5 36" xfId="32195" xr:uid="{00000000-0005-0000-0000-00008B580000}"/>
    <cellStyle name="Note 2 3 3 5 37" xfId="32536" xr:uid="{00000000-0005-0000-0000-00008C580000}"/>
    <cellStyle name="Note 2 3 3 5 38" xfId="32877" xr:uid="{00000000-0005-0000-0000-00008D580000}"/>
    <cellStyle name="Note 2 3 3 5 39" xfId="33066" xr:uid="{00000000-0005-0000-0000-00008E580000}"/>
    <cellStyle name="Note 2 3 3 5 4" xfId="14507" xr:uid="{00000000-0005-0000-0000-00008F580000}"/>
    <cellStyle name="Note 2 3 3 5 4 2" xfId="20191" xr:uid="{00000000-0005-0000-0000-000090580000}"/>
    <cellStyle name="Note 2 3 3 5 40" xfId="33787" xr:uid="{00000000-0005-0000-0000-000091580000}"/>
    <cellStyle name="Note 2 3 3 5 41" xfId="34133" xr:uid="{00000000-0005-0000-0000-000092580000}"/>
    <cellStyle name="Note 2 3 3 5 42" xfId="34057" xr:uid="{00000000-0005-0000-0000-000093580000}"/>
    <cellStyle name="Note 2 3 3 5 43" xfId="34580" xr:uid="{00000000-0005-0000-0000-000094580000}"/>
    <cellStyle name="Note 2 3 3 5 44" xfId="34926" xr:uid="{00000000-0005-0000-0000-000095580000}"/>
    <cellStyle name="Note 2 3 3 5 45" xfId="35272" xr:uid="{00000000-0005-0000-0000-000096580000}"/>
    <cellStyle name="Note 2 3 3 5 46" xfId="35619" xr:uid="{00000000-0005-0000-0000-000097580000}"/>
    <cellStyle name="Note 2 3 3 5 47" xfId="35966" xr:uid="{00000000-0005-0000-0000-000098580000}"/>
    <cellStyle name="Note 2 3 3 5 48" xfId="36312" xr:uid="{00000000-0005-0000-0000-000099580000}"/>
    <cellStyle name="Note 2 3 3 5 49" xfId="36658" xr:uid="{00000000-0005-0000-0000-00009A580000}"/>
    <cellStyle name="Note 2 3 3 5 5" xfId="20537" xr:uid="{00000000-0005-0000-0000-00009B580000}"/>
    <cellStyle name="Note 2 3 3 5 50" xfId="37004" xr:uid="{00000000-0005-0000-0000-00009C580000}"/>
    <cellStyle name="Note 2 3 3 5 51" xfId="37350" xr:uid="{00000000-0005-0000-0000-00009D580000}"/>
    <cellStyle name="Note 2 3 3 5 52" xfId="37696" xr:uid="{00000000-0005-0000-0000-00009E580000}"/>
    <cellStyle name="Note 2 3 3 5 53" xfId="37971" xr:uid="{00000000-0005-0000-0000-00009F580000}"/>
    <cellStyle name="Note 2 3 3 5 54" xfId="38318" xr:uid="{00000000-0005-0000-0000-0000A0580000}"/>
    <cellStyle name="Note 2 3 3 5 55" xfId="38664" xr:uid="{00000000-0005-0000-0000-0000A1580000}"/>
    <cellStyle name="Note 2 3 3 5 56" xfId="39010" xr:uid="{00000000-0005-0000-0000-0000A2580000}"/>
    <cellStyle name="Note 2 3 3 5 57" xfId="39356" xr:uid="{00000000-0005-0000-0000-0000A3580000}"/>
    <cellStyle name="Note 2 3 3 5 58" xfId="39505" xr:uid="{00000000-0005-0000-0000-0000A4580000}"/>
    <cellStyle name="Note 2 3 3 5 59" xfId="39808" xr:uid="{00000000-0005-0000-0000-0000A5580000}"/>
    <cellStyle name="Note 2 3 3 5 6" xfId="20745" xr:uid="{00000000-0005-0000-0000-0000A6580000}"/>
    <cellStyle name="Note 2 3 3 5 60" xfId="40184" xr:uid="{00000000-0005-0000-0000-0000A7580000}"/>
    <cellStyle name="Note 2 3 3 5 61" xfId="40525" xr:uid="{00000000-0005-0000-0000-0000A8580000}"/>
    <cellStyle name="Note 2 3 3 5 62" xfId="41184" xr:uid="{00000000-0005-0000-0000-0000A9580000}"/>
    <cellStyle name="Note 2 3 3 5 63" xfId="41648" xr:uid="{00000000-0005-0000-0000-0000AA580000}"/>
    <cellStyle name="Note 2 3 3 5 64" xfId="41746" xr:uid="{00000000-0005-0000-0000-0000AB580000}"/>
    <cellStyle name="Note 2 3 3 5 65" xfId="42092" xr:uid="{00000000-0005-0000-0000-0000AC580000}"/>
    <cellStyle name="Note 2 3 3 5 66" xfId="42438" xr:uid="{00000000-0005-0000-0000-0000AD580000}"/>
    <cellStyle name="Note 2 3 3 5 67" xfId="40750" xr:uid="{00000000-0005-0000-0000-0000AE580000}"/>
    <cellStyle name="Note 2 3 3 5 68" xfId="43019" xr:uid="{00000000-0005-0000-0000-0000AF580000}"/>
    <cellStyle name="Note 2 3 3 5 69" xfId="43360" xr:uid="{00000000-0005-0000-0000-0000B0580000}"/>
    <cellStyle name="Note 2 3 3 5 7" xfId="21230" xr:uid="{00000000-0005-0000-0000-0000B1580000}"/>
    <cellStyle name="Note 2 3 3 5 70" xfId="43701" xr:uid="{00000000-0005-0000-0000-0000B2580000}"/>
    <cellStyle name="Note 2 3 3 5 71" xfId="44232" xr:uid="{00000000-0005-0000-0000-0000B3580000}"/>
    <cellStyle name="Note 2 3 3 5 72" xfId="44470" xr:uid="{00000000-0005-0000-0000-0000B4580000}"/>
    <cellStyle name="Note 2 3 3 5 73" xfId="44557" xr:uid="{00000000-0005-0000-0000-0000B5580000}"/>
    <cellStyle name="Note 2 3 3 5 74" xfId="44900" xr:uid="{00000000-0005-0000-0000-0000B6580000}"/>
    <cellStyle name="Note 2 3 3 5 75" xfId="45175" xr:uid="{00000000-0005-0000-0000-0000B7580000}"/>
    <cellStyle name="Note 2 3 3 5 76" xfId="45258" xr:uid="{00000000-0005-0000-0000-0000B8580000}"/>
    <cellStyle name="Note 2 3 3 5 77" xfId="45321" xr:uid="{00000000-0005-0000-0000-0000B9580000}"/>
    <cellStyle name="Note 2 3 3 5 78" xfId="45750" xr:uid="{00000000-0005-0000-0000-0000BA580000}"/>
    <cellStyle name="Note 2 3 3 5 79" xfId="45935" xr:uid="{00000000-0005-0000-0000-0000BB580000}"/>
    <cellStyle name="Note 2 3 3 5 8" xfId="21379" xr:uid="{00000000-0005-0000-0000-0000BC580000}"/>
    <cellStyle name="Note 2 3 3 5 80" xfId="46279" xr:uid="{00000000-0005-0000-0000-0000BD580000}"/>
    <cellStyle name="Note 2 3 3 5 81" xfId="46585" xr:uid="{00000000-0005-0000-0000-0000BE580000}"/>
    <cellStyle name="Note 2 3 3 5 82" xfId="46757" xr:uid="{00000000-0005-0000-0000-0000BF580000}"/>
    <cellStyle name="Note 2 3 3 5 83" xfId="47102" xr:uid="{00000000-0005-0000-0000-0000C0580000}"/>
    <cellStyle name="Note 2 3 3 5 84" xfId="47447" xr:uid="{00000000-0005-0000-0000-0000C1580000}"/>
    <cellStyle name="Note 2 3 3 5 85" xfId="47707" xr:uid="{00000000-0005-0000-0000-0000C2580000}"/>
    <cellStyle name="Note 2 3 3 5 86" xfId="47871" xr:uid="{00000000-0005-0000-0000-0000C3580000}"/>
    <cellStyle name="Note 2 3 3 5 87" xfId="48208" xr:uid="{00000000-0005-0000-0000-0000C4580000}"/>
    <cellStyle name="Note 2 3 3 5 88" xfId="48621" xr:uid="{00000000-0005-0000-0000-0000C5580000}"/>
    <cellStyle name="Note 2 3 3 5 89" xfId="49061" xr:uid="{00000000-0005-0000-0000-0000C6580000}"/>
    <cellStyle name="Note 2 3 3 5 9" xfId="21918" xr:uid="{00000000-0005-0000-0000-0000C7580000}"/>
    <cellStyle name="Note 2 3 3 5 90" xfId="49403" xr:uid="{00000000-0005-0000-0000-0000C8580000}"/>
    <cellStyle name="Note 2 3 3 5 91" xfId="49503" xr:uid="{00000000-0005-0000-0000-0000C9580000}"/>
    <cellStyle name="Note 2 3 3 5 92" xfId="49605" xr:uid="{00000000-0005-0000-0000-0000CA580000}"/>
    <cellStyle name="Note 2 3 3 5 93" xfId="49722" xr:uid="{00000000-0005-0000-0000-0000CB580000}"/>
    <cellStyle name="Note 2 3 3 5 94" xfId="53083" xr:uid="{00000000-0005-0000-0000-0000CC580000}"/>
    <cellStyle name="Note 2 3 3 5 95" xfId="19048" xr:uid="{00000000-0005-0000-0000-0000CD580000}"/>
    <cellStyle name="Note 2 3 3 5 96" xfId="53464" xr:uid="{00000000-0005-0000-0000-0000CE580000}"/>
    <cellStyle name="Note 2 3 3 50" xfId="35070" xr:uid="{00000000-0005-0000-0000-0000CF580000}"/>
    <cellStyle name="Note 2 3 3 51" xfId="35417" xr:uid="{00000000-0005-0000-0000-0000D0580000}"/>
    <cellStyle name="Note 2 3 3 52" xfId="35764" xr:uid="{00000000-0005-0000-0000-0000D1580000}"/>
    <cellStyle name="Note 2 3 3 53" xfId="36110" xr:uid="{00000000-0005-0000-0000-0000D2580000}"/>
    <cellStyle name="Note 2 3 3 54" xfId="36456" xr:uid="{00000000-0005-0000-0000-0000D3580000}"/>
    <cellStyle name="Note 2 3 3 55" xfId="36802" xr:uid="{00000000-0005-0000-0000-0000D4580000}"/>
    <cellStyle name="Note 2 3 3 56" xfId="37148" xr:uid="{00000000-0005-0000-0000-0000D5580000}"/>
    <cellStyle name="Note 2 3 3 57" xfId="37494" xr:uid="{00000000-0005-0000-0000-0000D6580000}"/>
    <cellStyle name="Note 2 3 3 58" xfId="35364" xr:uid="{00000000-0005-0000-0000-0000D7580000}"/>
    <cellStyle name="Note 2 3 3 59" xfId="38116" xr:uid="{00000000-0005-0000-0000-0000D8580000}"/>
    <cellStyle name="Note 2 3 3 6" xfId="1804" xr:uid="{00000000-0005-0000-0000-0000D9580000}"/>
    <cellStyle name="Note 2 3 3 6 2" xfId="6056" xr:uid="{00000000-0005-0000-0000-0000DA580000}"/>
    <cellStyle name="Note 2 3 3 6 3" xfId="10305" xr:uid="{00000000-0005-0000-0000-0000DB580000}"/>
    <cellStyle name="Note 2 3 3 6 4" xfId="14555" xr:uid="{00000000-0005-0000-0000-0000DC580000}"/>
    <cellStyle name="Note 2 3 3 6 5" xfId="18991" xr:uid="{00000000-0005-0000-0000-0000DD580000}"/>
    <cellStyle name="Note 2 3 3 6 6" xfId="53613" xr:uid="{00000000-0005-0000-0000-0000DE580000}"/>
    <cellStyle name="Note 2 3 3 60" xfId="38462" xr:uid="{00000000-0005-0000-0000-0000DF580000}"/>
    <cellStyle name="Note 2 3 3 61" xfId="38808" xr:uid="{00000000-0005-0000-0000-0000E0580000}"/>
    <cellStyle name="Note 2 3 3 62" xfId="39154" xr:uid="{00000000-0005-0000-0000-0000E1580000}"/>
    <cellStyle name="Note 2 3 3 63" xfId="34198" xr:uid="{00000000-0005-0000-0000-0000E2580000}"/>
    <cellStyle name="Note 2 3 3 64" xfId="39550" xr:uid="{00000000-0005-0000-0000-0000E3580000}"/>
    <cellStyle name="Note 2 3 3 65" xfId="39982" xr:uid="{00000000-0005-0000-0000-0000E4580000}"/>
    <cellStyle name="Note 2 3 3 66" xfId="40323" xr:uid="{00000000-0005-0000-0000-0000E5580000}"/>
    <cellStyle name="Note 2 3 3 67" xfId="41292" xr:uid="{00000000-0005-0000-0000-0000E6580000}"/>
    <cellStyle name="Note 2 3 3 68" xfId="41456" xr:uid="{00000000-0005-0000-0000-0000E7580000}"/>
    <cellStyle name="Note 2 3 3 69" xfId="41715" xr:uid="{00000000-0005-0000-0000-0000E8580000}"/>
    <cellStyle name="Note 2 3 3 7" xfId="1851" xr:uid="{00000000-0005-0000-0000-0000E9580000}"/>
    <cellStyle name="Note 2 3 3 7 2" xfId="6103" xr:uid="{00000000-0005-0000-0000-0000EA580000}"/>
    <cellStyle name="Note 2 3 3 7 3" xfId="10352" xr:uid="{00000000-0005-0000-0000-0000EB580000}"/>
    <cellStyle name="Note 2 3 3 7 4" xfId="14602" xr:uid="{00000000-0005-0000-0000-0000EC580000}"/>
    <cellStyle name="Note 2 3 3 7 5" xfId="19201" xr:uid="{00000000-0005-0000-0000-0000ED580000}"/>
    <cellStyle name="Note 2 3 3 7 6" xfId="53185" xr:uid="{00000000-0005-0000-0000-0000EE580000}"/>
    <cellStyle name="Note 2 3 3 70" xfId="41890" xr:uid="{00000000-0005-0000-0000-0000EF580000}"/>
    <cellStyle name="Note 2 3 3 71" xfId="42236" xr:uid="{00000000-0005-0000-0000-0000F0580000}"/>
    <cellStyle name="Note 2 3 3 72" xfId="40847" xr:uid="{00000000-0005-0000-0000-0000F1580000}"/>
    <cellStyle name="Note 2 3 3 73" xfId="42817" xr:uid="{00000000-0005-0000-0000-0000F2580000}"/>
    <cellStyle name="Note 2 3 3 74" xfId="43158" xr:uid="{00000000-0005-0000-0000-0000F3580000}"/>
    <cellStyle name="Note 2 3 3 75" xfId="43499" xr:uid="{00000000-0005-0000-0000-0000F4580000}"/>
    <cellStyle name="Note 2 3 3 76" xfId="44030" xr:uid="{00000000-0005-0000-0000-0000F5580000}"/>
    <cellStyle name="Note 2 3 3 77" xfId="43973" xr:uid="{00000000-0005-0000-0000-0000F6580000}"/>
    <cellStyle name="Note 2 3 3 78" xfId="44526" xr:uid="{00000000-0005-0000-0000-0000F7580000}"/>
    <cellStyle name="Note 2 3 3 79" xfId="44698" xr:uid="{00000000-0005-0000-0000-0000F8580000}"/>
    <cellStyle name="Note 2 3 3 8" xfId="1898" xr:uid="{00000000-0005-0000-0000-0000F9580000}"/>
    <cellStyle name="Note 2 3 3 8 2" xfId="6150" xr:uid="{00000000-0005-0000-0000-0000FA580000}"/>
    <cellStyle name="Note 2 3 3 8 3" xfId="10399" xr:uid="{00000000-0005-0000-0000-0000FB580000}"/>
    <cellStyle name="Note 2 3 3 8 4" xfId="14649" xr:uid="{00000000-0005-0000-0000-0000FC580000}"/>
    <cellStyle name="Note 2 3 3 8 5" xfId="19774" xr:uid="{00000000-0005-0000-0000-0000FD580000}"/>
    <cellStyle name="Note 2 3 3 8 6" xfId="53991" xr:uid="{00000000-0005-0000-0000-0000FE580000}"/>
    <cellStyle name="Note 2 3 3 80" xfId="45026" xr:uid="{00000000-0005-0000-0000-0000FF580000}"/>
    <cellStyle name="Note 2 3 3 81" xfId="43854" xr:uid="{00000000-0005-0000-0000-000000590000}"/>
    <cellStyle name="Note 2 3 3 82" xfId="45008" xr:uid="{00000000-0005-0000-0000-000001590000}"/>
    <cellStyle name="Note 2 3 3 83" xfId="45541" xr:uid="{00000000-0005-0000-0000-000002590000}"/>
    <cellStyle name="Note 2 3 3 84" xfId="45465" xr:uid="{00000000-0005-0000-0000-000003590000}"/>
    <cellStyle name="Note 2 3 3 85" xfId="46077" xr:uid="{00000000-0005-0000-0000-000004590000}"/>
    <cellStyle name="Note 2 3 3 86" xfId="46416" xr:uid="{00000000-0005-0000-0000-000005590000}"/>
    <cellStyle name="Note 2 3 3 87" xfId="46397" xr:uid="{00000000-0005-0000-0000-000006590000}"/>
    <cellStyle name="Note 2 3 3 88" xfId="46900" xr:uid="{00000000-0005-0000-0000-000007590000}"/>
    <cellStyle name="Note 2 3 3 89" xfId="47245" xr:uid="{00000000-0005-0000-0000-000008590000}"/>
    <cellStyle name="Note 2 3 3 9" xfId="1556" xr:uid="{00000000-0005-0000-0000-000009590000}"/>
    <cellStyle name="Note 2 3 3 9 2" xfId="5808" xr:uid="{00000000-0005-0000-0000-00000A590000}"/>
    <cellStyle name="Note 2 3 3 9 3" xfId="10057" xr:uid="{00000000-0005-0000-0000-00000B590000}"/>
    <cellStyle name="Note 2 3 3 9 4" xfId="14307" xr:uid="{00000000-0005-0000-0000-00000C590000}"/>
    <cellStyle name="Note 2 3 3 9 5" xfId="19989" xr:uid="{00000000-0005-0000-0000-00000D590000}"/>
    <cellStyle name="Note 2 3 3 9 6" xfId="54140" xr:uid="{00000000-0005-0000-0000-00000E590000}"/>
    <cellStyle name="Note 2 3 3 90" xfId="47574" xr:uid="{00000000-0005-0000-0000-00000F590000}"/>
    <cellStyle name="Note 2 3 3 91" xfId="47560" xr:uid="{00000000-0005-0000-0000-000010590000}"/>
    <cellStyle name="Note 2 3 3 92" xfId="48006" xr:uid="{00000000-0005-0000-0000-000011590000}"/>
    <cellStyle name="Note 2 3 3 93" xfId="48393" xr:uid="{00000000-0005-0000-0000-000012590000}"/>
    <cellStyle name="Note 2 3 3 94" xfId="48859" xr:uid="{00000000-0005-0000-0000-000013590000}"/>
    <cellStyle name="Note 2 3 3 95" xfId="49205" xr:uid="{00000000-0005-0000-0000-000014590000}"/>
    <cellStyle name="Note 2 3 3 96" xfId="49473" xr:uid="{00000000-0005-0000-0000-000015590000}"/>
    <cellStyle name="Note 2 3 3 97" xfId="49574" xr:uid="{00000000-0005-0000-0000-000016590000}"/>
    <cellStyle name="Note 2 3 3 98" xfId="48754" xr:uid="{00000000-0005-0000-0000-000017590000}"/>
    <cellStyle name="Note 2 3 3 99" xfId="49868" xr:uid="{00000000-0005-0000-0000-000018590000}"/>
    <cellStyle name="Note 2 3 30" xfId="703" xr:uid="{00000000-0005-0000-0000-000019590000}"/>
    <cellStyle name="Note 2 3 30 2" xfId="704" xr:uid="{00000000-0005-0000-0000-00001A590000}"/>
    <cellStyle name="Note 2 3 30 2 2" xfId="30129" xr:uid="{00000000-0005-0000-0000-00001B590000}"/>
    <cellStyle name="Note 2 3 30 3" xfId="29724" xr:uid="{00000000-0005-0000-0000-00001C590000}"/>
    <cellStyle name="Note 2 3 30 4" xfId="21968" xr:uid="{00000000-0005-0000-0000-00001D590000}"/>
    <cellStyle name="Note 2 3 31" xfId="705" xr:uid="{00000000-0005-0000-0000-00001E590000}"/>
    <cellStyle name="Note 2 3 31 2" xfId="706" xr:uid="{00000000-0005-0000-0000-00001F590000}"/>
    <cellStyle name="Note 2 3 31 2 2" xfId="30233" xr:uid="{00000000-0005-0000-0000-000020590000}"/>
    <cellStyle name="Note 2 3 31 3" xfId="29232" xr:uid="{00000000-0005-0000-0000-000021590000}"/>
    <cellStyle name="Note 2 3 31 4" xfId="21712" xr:uid="{00000000-0005-0000-0000-000022590000}"/>
    <cellStyle name="Note 2 3 32" xfId="707" xr:uid="{00000000-0005-0000-0000-000023590000}"/>
    <cellStyle name="Note 2 3 32 2" xfId="708" xr:uid="{00000000-0005-0000-0000-000024590000}"/>
    <cellStyle name="Note 2 3 32 2 2" xfId="30252" xr:uid="{00000000-0005-0000-0000-000025590000}"/>
    <cellStyle name="Note 2 3 32 3" xfId="29747" xr:uid="{00000000-0005-0000-0000-000026590000}"/>
    <cellStyle name="Note 2 3 32 4" xfId="21625" xr:uid="{00000000-0005-0000-0000-000027590000}"/>
    <cellStyle name="Note 2 3 33" xfId="709" xr:uid="{00000000-0005-0000-0000-000028590000}"/>
    <cellStyle name="Note 2 3 33 2" xfId="710" xr:uid="{00000000-0005-0000-0000-000029590000}"/>
    <cellStyle name="Note 2 3 33 2 2" xfId="30059" xr:uid="{00000000-0005-0000-0000-00002A590000}"/>
    <cellStyle name="Note 2 3 33 3" xfId="29739" xr:uid="{00000000-0005-0000-0000-00002B590000}"/>
    <cellStyle name="Note 2 3 33 4" xfId="21961" xr:uid="{00000000-0005-0000-0000-00002C590000}"/>
    <cellStyle name="Note 2 3 34" xfId="711" xr:uid="{00000000-0005-0000-0000-00002D590000}"/>
    <cellStyle name="Note 2 3 34 2" xfId="712" xr:uid="{00000000-0005-0000-0000-00002E590000}"/>
    <cellStyle name="Note 2 3 34 2 2" xfId="30239" xr:uid="{00000000-0005-0000-0000-00002F590000}"/>
    <cellStyle name="Note 2 3 34 3" xfId="29309" xr:uid="{00000000-0005-0000-0000-000030590000}"/>
    <cellStyle name="Note 2 3 34 4" xfId="21887" xr:uid="{00000000-0005-0000-0000-000031590000}"/>
    <cellStyle name="Note 2 3 35" xfId="713" xr:uid="{00000000-0005-0000-0000-000032590000}"/>
    <cellStyle name="Note 2 3 35 2" xfId="714" xr:uid="{00000000-0005-0000-0000-000033590000}"/>
    <cellStyle name="Note 2 3 35 2 2" xfId="30077" xr:uid="{00000000-0005-0000-0000-000034590000}"/>
    <cellStyle name="Note 2 3 35 3" xfId="29325" xr:uid="{00000000-0005-0000-0000-000035590000}"/>
    <cellStyle name="Note 2 3 35 4" xfId="21957" xr:uid="{00000000-0005-0000-0000-000036590000}"/>
    <cellStyle name="Note 2 3 36" xfId="715" xr:uid="{00000000-0005-0000-0000-000037590000}"/>
    <cellStyle name="Note 2 3 36 2" xfId="716" xr:uid="{00000000-0005-0000-0000-000038590000}"/>
    <cellStyle name="Note 2 3 36 2 2" xfId="30214" xr:uid="{00000000-0005-0000-0000-000039590000}"/>
    <cellStyle name="Note 2 3 36 3" xfId="29682" xr:uid="{00000000-0005-0000-0000-00003A590000}"/>
    <cellStyle name="Note 2 3 36 4" xfId="25178" xr:uid="{00000000-0005-0000-0000-00003B590000}"/>
    <cellStyle name="Note 2 3 37" xfId="717" xr:uid="{00000000-0005-0000-0000-00003C590000}"/>
    <cellStyle name="Note 2 3 37 2" xfId="718" xr:uid="{00000000-0005-0000-0000-00003D590000}"/>
    <cellStyle name="Note 2 3 37 2 2" xfId="30104" xr:uid="{00000000-0005-0000-0000-00003E590000}"/>
    <cellStyle name="Note 2 3 37 3" xfId="29438" xr:uid="{00000000-0005-0000-0000-00003F590000}"/>
    <cellStyle name="Note 2 3 37 4" xfId="25122" xr:uid="{00000000-0005-0000-0000-000040590000}"/>
    <cellStyle name="Note 2 3 38" xfId="719" xr:uid="{00000000-0005-0000-0000-000041590000}"/>
    <cellStyle name="Note 2 3 38 2" xfId="720" xr:uid="{00000000-0005-0000-0000-000042590000}"/>
    <cellStyle name="Note 2 3 38 2 2" xfId="30124" xr:uid="{00000000-0005-0000-0000-000043590000}"/>
    <cellStyle name="Note 2 3 38 3" xfId="29733" xr:uid="{00000000-0005-0000-0000-000044590000}"/>
    <cellStyle name="Note 2 3 38 4" xfId="25387" xr:uid="{00000000-0005-0000-0000-000045590000}"/>
    <cellStyle name="Note 2 3 39" xfId="721" xr:uid="{00000000-0005-0000-0000-000046590000}"/>
    <cellStyle name="Note 2 3 39 2" xfId="722" xr:uid="{00000000-0005-0000-0000-000047590000}"/>
    <cellStyle name="Note 2 3 39 2 2" xfId="30315" xr:uid="{00000000-0005-0000-0000-000048590000}"/>
    <cellStyle name="Note 2 3 39 3" xfId="29810" xr:uid="{00000000-0005-0000-0000-000049590000}"/>
    <cellStyle name="Note 2 3 39 4" xfId="25135" xr:uid="{00000000-0005-0000-0000-00004A590000}"/>
    <cellStyle name="Note 2 3 4" xfId="723" xr:uid="{00000000-0005-0000-0000-00004B590000}"/>
    <cellStyle name="Note 2 3 4 10" xfId="1945" xr:uid="{00000000-0005-0000-0000-00004C590000}"/>
    <cellStyle name="Note 2 3 4 10 2" xfId="6197" xr:uid="{00000000-0005-0000-0000-00004D590000}"/>
    <cellStyle name="Note 2 3 4 10 3" xfId="10446" xr:uid="{00000000-0005-0000-0000-00004E590000}"/>
    <cellStyle name="Note 2 3 4 10 4" xfId="14696" xr:uid="{00000000-0005-0000-0000-00004F590000}"/>
    <cellStyle name="Note 2 3 4 10 5" xfId="20334" xr:uid="{00000000-0005-0000-0000-000050590000}"/>
    <cellStyle name="Note 2 3 4 10 6" xfId="53256" xr:uid="{00000000-0005-0000-0000-000051590000}"/>
    <cellStyle name="Note 2 3 4 100" xfId="50017" xr:uid="{00000000-0005-0000-0000-000052590000}"/>
    <cellStyle name="Note 2 3 4 101" xfId="50166" xr:uid="{00000000-0005-0000-0000-000053590000}"/>
    <cellStyle name="Note 2 3 4 102" xfId="50316" xr:uid="{00000000-0005-0000-0000-000054590000}"/>
    <cellStyle name="Note 2 3 4 103" xfId="50465" xr:uid="{00000000-0005-0000-0000-000055590000}"/>
    <cellStyle name="Note 2 3 4 104" xfId="50614" xr:uid="{00000000-0005-0000-0000-000056590000}"/>
    <cellStyle name="Note 2 3 4 105" xfId="50764" xr:uid="{00000000-0005-0000-0000-000057590000}"/>
    <cellStyle name="Note 2 3 4 106" xfId="50913" xr:uid="{00000000-0005-0000-0000-000058590000}"/>
    <cellStyle name="Note 2 3 4 107" xfId="51078" xr:uid="{00000000-0005-0000-0000-000059590000}"/>
    <cellStyle name="Note 2 3 4 108" xfId="51234" xr:uid="{00000000-0005-0000-0000-00005A590000}"/>
    <cellStyle name="Note 2 3 4 109" xfId="51384" xr:uid="{00000000-0005-0000-0000-00005B590000}"/>
    <cellStyle name="Note 2 3 4 11" xfId="1513" xr:uid="{00000000-0005-0000-0000-00005C590000}"/>
    <cellStyle name="Note 2 3 4 11 2" xfId="5765" xr:uid="{00000000-0005-0000-0000-00005D590000}"/>
    <cellStyle name="Note 2 3 4 11 3" xfId="10014" xr:uid="{00000000-0005-0000-0000-00005E590000}"/>
    <cellStyle name="Note 2 3 4 11 4" xfId="14264" xr:uid="{00000000-0005-0000-0000-00005F590000}"/>
    <cellStyle name="Note 2 3 4 11 5" xfId="20867" xr:uid="{00000000-0005-0000-0000-000060590000}"/>
    <cellStyle name="Note 2 3 4 11 6" xfId="54361" xr:uid="{00000000-0005-0000-0000-000061590000}"/>
    <cellStyle name="Note 2 3 4 110" xfId="51534" xr:uid="{00000000-0005-0000-0000-000062590000}"/>
    <cellStyle name="Note 2 3 4 111" xfId="51684" xr:uid="{00000000-0005-0000-0000-000063590000}"/>
    <cellStyle name="Note 2 3 4 112" xfId="51839" xr:uid="{00000000-0005-0000-0000-000064590000}"/>
    <cellStyle name="Note 2 3 4 113" xfId="51994" xr:uid="{00000000-0005-0000-0000-000065590000}"/>
    <cellStyle name="Note 2 3 4 114" xfId="52144" xr:uid="{00000000-0005-0000-0000-000066590000}"/>
    <cellStyle name="Note 2 3 4 115" xfId="52294" xr:uid="{00000000-0005-0000-0000-000067590000}"/>
    <cellStyle name="Note 2 3 4 116" xfId="52342" xr:uid="{00000000-0005-0000-0000-000068590000}"/>
    <cellStyle name="Note 2 3 4 117" xfId="52397" xr:uid="{00000000-0005-0000-0000-000069590000}"/>
    <cellStyle name="Note 2 3 4 118" xfId="52547" xr:uid="{00000000-0005-0000-0000-00006A590000}"/>
    <cellStyle name="Note 2 3 4 119" xfId="52696" xr:uid="{00000000-0005-0000-0000-00006B590000}"/>
    <cellStyle name="Note 2 3 4 12" xfId="2014" xr:uid="{00000000-0005-0000-0000-00006C590000}"/>
    <cellStyle name="Note 2 3 4 12 2" xfId="6266" xr:uid="{00000000-0005-0000-0000-00006D590000}"/>
    <cellStyle name="Note 2 3 4 12 3" xfId="10515" xr:uid="{00000000-0005-0000-0000-00006E590000}"/>
    <cellStyle name="Note 2 3 4 12 4" xfId="14764" xr:uid="{00000000-0005-0000-0000-00006F590000}"/>
    <cellStyle name="Note 2 3 4 12 5" xfId="21027" xr:uid="{00000000-0005-0000-0000-000070590000}"/>
    <cellStyle name="Note 2 3 4 12 6" xfId="54511" xr:uid="{00000000-0005-0000-0000-000071590000}"/>
    <cellStyle name="Note 2 3 4 120" xfId="52846" xr:uid="{00000000-0005-0000-0000-000072590000}"/>
    <cellStyle name="Note 2 3 4 121" xfId="52982" xr:uid="{00000000-0005-0000-0000-000073590000}"/>
    <cellStyle name="Note 2 3 4 122" xfId="18719" xr:uid="{00000000-0005-0000-0000-000074590000}"/>
    <cellStyle name="Note 2 3 4 123" xfId="53138" xr:uid="{00000000-0005-0000-0000-000075590000}"/>
    <cellStyle name="Note 2 3 4 13" xfId="2166" xr:uid="{00000000-0005-0000-0000-000076590000}"/>
    <cellStyle name="Note 2 3 4 13 2" xfId="6418" xr:uid="{00000000-0005-0000-0000-000077590000}"/>
    <cellStyle name="Note 2 3 4 13 3" xfId="10667" xr:uid="{00000000-0005-0000-0000-000078590000}"/>
    <cellStyle name="Note 2 3 4 13 4" xfId="14916" xr:uid="{00000000-0005-0000-0000-000079590000}"/>
    <cellStyle name="Note 2 3 4 13 5" xfId="18885" xr:uid="{00000000-0005-0000-0000-00007A590000}"/>
    <cellStyle name="Note 2 3 4 13 6" xfId="54660" xr:uid="{00000000-0005-0000-0000-00007B590000}"/>
    <cellStyle name="Note 2 3 4 14" xfId="2316" xr:uid="{00000000-0005-0000-0000-00007C590000}"/>
    <cellStyle name="Note 2 3 4 14 2" xfId="6568" xr:uid="{00000000-0005-0000-0000-00007D590000}"/>
    <cellStyle name="Note 2 3 4 14 3" xfId="10817" xr:uid="{00000000-0005-0000-0000-00007E590000}"/>
    <cellStyle name="Note 2 3 4 14 4" xfId="15066" xr:uid="{00000000-0005-0000-0000-00007F590000}"/>
    <cellStyle name="Note 2 3 4 14 5" xfId="21715" xr:uid="{00000000-0005-0000-0000-000080590000}"/>
    <cellStyle name="Note 2 3 4 14 6" xfId="54815" xr:uid="{00000000-0005-0000-0000-000081590000}"/>
    <cellStyle name="Note 2 3 4 15" xfId="2465" xr:uid="{00000000-0005-0000-0000-000082590000}"/>
    <cellStyle name="Note 2 3 4 15 2" xfId="6717" xr:uid="{00000000-0005-0000-0000-000083590000}"/>
    <cellStyle name="Note 2 3 4 15 3" xfId="10966" xr:uid="{00000000-0005-0000-0000-000084590000}"/>
    <cellStyle name="Note 2 3 4 15 4" xfId="15215" xr:uid="{00000000-0005-0000-0000-000085590000}"/>
    <cellStyle name="Note 2 3 4 15 5" xfId="21994" xr:uid="{00000000-0005-0000-0000-000086590000}"/>
    <cellStyle name="Note 2 3 4 15 6" xfId="54970" xr:uid="{00000000-0005-0000-0000-000087590000}"/>
    <cellStyle name="Note 2 3 4 16" xfId="2615" xr:uid="{00000000-0005-0000-0000-000088590000}"/>
    <cellStyle name="Note 2 3 4 16 2" xfId="6867" xr:uid="{00000000-0005-0000-0000-000089590000}"/>
    <cellStyle name="Note 2 3 4 16 3" xfId="11116" xr:uid="{00000000-0005-0000-0000-00008A590000}"/>
    <cellStyle name="Note 2 3 4 16 4" xfId="15365" xr:uid="{00000000-0005-0000-0000-00008B590000}"/>
    <cellStyle name="Note 2 3 4 16 5" xfId="22163" xr:uid="{00000000-0005-0000-0000-00008C590000}"/>
    <cellStyle name="Note 2 3 4 16 6" xfId="55121" xr:uid="{00000000-0005-0000-0000-00008D590000}"/>
    <cellStyle name="Note 2 3 4 17" xfId="2770" xr:uid="{00000000-0005-0000-0000-00008E590000}"/>
    <cellStyle name="Note 2 3 4 17 2" xfId="7022" xr:uid="{00000000-0005-0000-0000-00008F590000}"/>
    <cellStyle name="Note 2 3 4 17 3" xfId="11271" xr:uid="{00000000-0005-0000-0000-000090590000}"/>
    <cellStyle name="Note 2 3 4 17 4" xfId="15520" xr:uid="{00000000-0005-0000-0000-000091590000}"/>
    <cellStyle name="Note 2 3 4 17 5" xfId="22509" xr:uid="{00000000-0005-0000-0000-000092590000}"/>
    <cellStyle name="Note 2 3 4 17 6" xfId="55270" xr:uid="{00000000-0005-0000-0000-000093590000}"/>
    <cellStyle name="Note 2 3 4 18" xfId="2920" xr:uid="{00000000-0005-0000-0000-000094590000}"/>
    <cellStyle name="Note 2 3 4 18 2" xfId="7172" xr:uid="{00000000-0005-0000-0000-000095590000}"/>
    <cellStyle name="Note 2 3 4 18 3" xfId="11421" xr:uid="{00000000-0005-0000-0000-000096590000}"/>
    <cellStyle name="Note 2 3 4 18 4" xfId="15670" xr:uid="{00000000-0005-0000-0000-000097590000}"/>
    <cellStyle name="Note 2 3 4 18 5" xfId="22855" xr:uid="{00000000-0005-0000-0000-000098590000}"/>
    <cellStyle name="Note 2 3 4 18 6" xfId="55420" xr:uid="{00000000-0005-0000-0000-000099590000}"/>
    <cellStyle name="Note 2 3 4 19" xfId="3070" xr:uid="{00000000-0005-0000-0000-00009A590000}"/>
    <cellStyle name="Note 2 3 4 19 2" xfId="7322" xr:uid="{00000000-0005-0000-0000-00009B590000}"/>
    <cellStyle name="Note 2 3 4 19 3" xfId="11571" xr:uid="{00000000-0005-0000-0000-00009C590000}"/>
    <cellStyle name="Note 2 3 4 19 4" xfId="15820" xr:uid="{00000000-0005-0000-0000-00009D590000}"/>
    <cellStyle name="Note 2 3 4 19 5" xfId="23202" xr:uid="{00000000-0005-0000-0000-00009E590000}"/>
    <cellStyle name="Note 2 3 4 19 6" xfId="55569" xr:uid="{00000000-0005-0000-0000-00009F590000}"/>
    <cellStyle name="Note 2 3 4 2" xfId="724" xr:uid="{00000000-0005-0000-0000-0000A0590000}"/>
    <cellStyle name="Note 2 3 4 2 10" xfId="3273" xr:uid="{00000000-0005-0000-0000-0000A1590000}"/>
    <cellStyle name="Note 2 3 4 2 10 2" xfId="7525" xr:uid="{00000000-0005-0000-0000-0000A2590000}"/>
    <cellStyle name="Note 2 3 4 2 10 3" xfId="11774" xr:uid="{00000000-0005-0000-0000-0000A3590000}"/>
    <cellStyle name="Note 2 3 4 2 10 4" xfId="16023" xr:uid="{00000000-0005-0000-0000-0000A4590000}"/>
    <cellStyle name="Note 2 3 4 2 10 5" xfId="21347" xr:uid="{00000000-0005-0000-0000-0000A5590000}"/>
    <cellStyle name="Note 2 3 4 2 10 6" xfId="54565" xr:uid="{00000000-0005-0000-0000-0000A6590000}"/>
    <cellStyle name="Note 2 3 4 2 100" xfId="50818" xr:uid="{00000000-0005-0000-0000-0000A7590000}"/>
    <cellStyle name="Note 2 3 4 2 101" xfId="50967" xr:uid="{00000000-0005-0000-0000-0000A8590000}"/>
    <cellStyle name="Note 2 3 4 2 102" xfId="51132" xr:uid="{00000000-0005-0000-0000-0000A9590000}"/>
    <cellStyle name="Note 2 3 4 2 103" xfId="51288" xr:uid="{00000000-0005-0000-0000-0000AA590000}"/>
    <cellStyle name="Note 2 3 4 2 104" xfId="51438" xr:uid="{00000000-0005-0000-0000-0000AB590000}"/>
    <cellStyle name="Note 2 3 4 2 105" xfId="51588" xr:uid="{00000000-0005-0000-0000-0000AC590000}"/>
    <cellStyle name="Note 2 3 4 2 106" xfId="51738" xr:uid="{00000000-0005-0000-0000-0000AD590000}"/>
    <cellStyle name="Note 2 3 4 2 107" xfId="51893" xr:uid="{00000000-0005-0000-0000-0000AE590000}"/>
    <cellStyle name="Note 2 3 4 2 108" xfId="52048" xr:uid="{00000000-0005-0000-0000-0000AF590000}"/>
    <cellStyle name="Note 2 3 4 2 109" xfId="52198" xr:uid="{00000000-0005-0000-0000-0000B0590000}"/>
    <cellStyle name="Note 2 3 4 2 11" xfId="3422" xr:uid="{00000000-0005-0000-0000-0000B1590000}"/>
    <cellStyle name="Note 2 3 4 2 11 2" xfId="7674" xr:uid="{00000000-0005-0000-0000-0000B2590000}"/>
    <cellStyle name="Note 2 3 4 2 11 3" xfId="11923" xr:uid="{00000000-0005-0000-0000-0000B3590000}"/>
    <cellStyle name="Note 2 3 4 2 11 4" xfId="16172" xr:uid="{00000000-0005-0000-0000-0000B4590000}"/>
    <cellStyle name="Note 2 3 4 2 11 5" xfId="22213" xr:uid="{00000000-0005-0000-0000-0000B5590000}"/>
    <cellStyle name="Note 2 3 4 2 11 6" xfId="54714" xr:uid="{00000000-0005-0000-0000-0000B6590000}"/>
    <cellStyle name="Note 2 3 4 2 110" xfId="52451" xr:uid="{00000000-0005-0000-0000-0000B7590000}"/>
    <cellStyle name="Note 2 3 4 2 111" xfId="52601" xr:uid="{00000000-0005-0000-0000-0000B8590000}"/>
    <cellStyle name="Note 2 3 4 2 112" xfId="52750" xr:uid="{00000000-0005-0000-0000-0000B9590000}"/>
    <cellStyle name="Note 2 3 4 2 113" xfId="52900" xr:uid="{00000000-0005-0000-0000-0000BA590000}"/>
    <cellStyle name="Note 2 3 4 2 114" xfId="52987" xr:uid="{00000000-0005-0000-0000-0000BB590000}"/>
    <cellStyle name="Note 2 3 4 2 115" xfId="53362" xr:uid="{00000000-0005-0000-0000-0000BC590000}"/>
    <cellStyle name="Note 2 3 4 2 12" xfId="3572" xr:uid="{00000000-0005-0000-0000-0000BD590000}"/>
    <cellStyle name="Note 2 3 4 2 12 2" xfId="7824" xr:uid="{00000000-0005-0000-0000-0000BE590000}"/>
    <cellStyle name="Note 2 3 4 2 12 3" xfId="12073" xr:uid="{00000000-0005-0000-0000-0000BF590000}"/>
    <cellStyle name="Note 2 3 4 2 12 4" xfId="16322" xr:uid="{00000000-0005-0000-0000-0000C0590000}"/>
    <cellStyle name="Note 2 3 4 2 12 5" xfId="22559" xr:uid="{00000000-0005-0000-0000-0000C1590000}"/>
    <cellStyle name="Note 2 3 4 2 12 6" xfId="54869" xr:uid="{00000000-0005-0000-0000-0000C2590000}"/>
    <cellStyle name="Note 2 3 4 2 13" xfId="3722" xr:uid="{00000000-0005-0000-0000-0000C3590000}"/>
    <cellStyle name="Note 2 3 4 2 13 2" xfId="7974" xr:uid="{00000000-0005-0000-0000-0000C4590000}"/>
    <cellStyle name="Note 2 3 4 2 13 3" xfId="12223" xr:uid="{00000000-0005-0000-0000-0000C5590000}"/>
    <cellStyle name="Note 2 3 4 2 13 4" xfId="16472" xr:uid="{00000000-0005-0000-0000-0000C6590000}"/>
    <cellStyle name="Note 2 3 4 2 13 5" xfId="22905" xr:uid="{00000000-0005-0000-0000-0000C7590000}"/>
    <cellStyle name="Note 2 3 4 2 13 6" xfId="55024" xr:uid="{00000000-0005-0000-0000-0000C8590000}"/>
    <cellStyle name="Note 2 3 4 2 14" xfId="3871" xr:uid="{00000000-0005-0000-0000-0000C9590000}"/>
    <cellStyle name="Note 2 3 4 2 14 2" xfId="8123" xr:uid="{00000000-0005-0000-0000-0000CA590000}"/>
    <cellStyle name="Note 2 3 4 2 14 3" xfId="12372" xr:uid="{00000000-0005-0000-0000-0000CB590000}"/>
    <cellStyle name="Note 2 3 4 2 14 4" xfId="16621" xr:uid="{00000000-0005-0000-0000-0000CC590000}"/>
    <cellStyle name="Note 2 3 4 2 14 5" xfId="23252" xr:uid="{00000000-0005-0000-0000-0000CD590000}"/>
    <cellStyle name="Note 2 3 4 2 14 6" xfId="55175" xr:uid="{00000000-0005-0000-0000-0000CE590000}"/>
    <cellStyle name="Note 2 3 4 2 15" xfId="4020" xr:uid="{00000000-0005-0000-0000-0000CF590000}"/>
    <cellStyle name="Note 2 3 4 2 15 2" xfId="8272" xr:uid="{00000000-0005-0000-0000-0000D0590000}"/>
    <cellStyle name="Note 2 3 4 2 15 3" xfId="12521" xr:uid="{00000000-0005-0000-0000-0000D1590000}"/>
    <cellStyle name="Note 2 3 4 2 15 4" xfId="16770" xr:uid="{00000000-0005-0000-0000-0000D2590000}"/>
    <cellStyle name="Note 2 3 4 2 15 5" xfId="23527" xr:uid="{00000000-0005-0000-0000-0000D3590000}"/>
    <cellStyle name="Note 2 3 4 2 15 6" xfId="55324" xr:uid="{00000000-0005-0000-0000-0000D4590000}"/>
    <cellStyle name="Note 2 3 4 2 16" xfId="4220" xr:uid="{00000000-0005-0000-0000-0000D5590000}"/>
    <cellStyle name="Note 2 3 4 2 16 2" xfId="8472" xr:uid="{00000000-0005-0000-0000-0000D6590000}"/>
    <cellStyle name="Note 2 3 4 2 16 3" xfId="12721" xr:uid="{00000000-0005-0000-0000-0000D7590000}"/>
    <cellStyle name="Note 2 3 4 2 16 4" xfId="16970" xr:uid="{00000000-0005-0000-0000-0000D8590000}"/>
    <cellStyle name="Note 2 3 4 2 16 5" xfId="23873" xr:uid="{00000000-0005-0000-0000-0000D9590000}"/>
    <cellStyle name="Note 2 3 4 2 16 6" xfId="55474" xr:uid="{00000000-0005-0000-0000-0000DA590000}"/>
    <cellStyle name="Note 2 3 4 2 17" xfId="4371" xr:uid="{00000000-0005-0000-0000-0000DB590000}"/>
    <cellStyle name="Note 2 3 4 2 17 2" xfId="8623" xr:uid="{00000000-0005-0000-0000-0000DC590000}"/>
    <cellStyle name="Note 2 3 4 2 17 3" xfId="12872" xr:uid="{00000000-0005-0000-0000-0000DD590000}"/>
    <cellStyle name="Note 2 3 4 2 17 4" xfId="17121" xr:uid="{00000000-0005-0000-0000-0000DE590000}"/>
    <cellStyle name="Note 2 3 4 2 17 5" xfId="24223" xr:uid="{00000000-0005-0000-0000-0000DF590000}"/>
    <cellStyle name="Note 2 3 4 2 17 6" xfId="55623" xr:uid="{00000000-0005-0000-0000-0000E0590000}"/>
    <cellStyle name="Note 2 3 4 2 18" xfId="4474" xr:uid="{00000000-0005-0000-0000-0000E1590000}"/>
    <cellStyle name="Note 2 3 4 2 18 2" xfId="8726" xr:uid="{00000000-0005-0000-0000-0000E2590000}"/>
    <cellStyle name="Note 2 3 4 2 18 3" xfId="12975" xr:uid="{00000000-0005-0000-0000-0000E3590000}"/>
    <cellStyle name="Note 2 3 4 2 18 4" xfId="17224" xr:uid="{00000000-0005-0000-0000-0000E4590000}"/>
    <cellStyle name="Note 2 3 4 2 18 5" xfId="24569" xr:uid="{00000000-0005-0000-0000-0000E5590000}"/>
    <cellStyle name="Note 2 3 4 2 18 6" xfId="55845" xr:uid="{00000000-0005-0000-0000-0000E6590000}"/>
    <cellStyle name="Note 2 3 4 2 19" xfId="4588" xr:uid="{00000000-0005-0000-0000-0000E7590000}"/>
    <cellStyle name="Note 2 3 4 2 19 2" xfId="8840" xr:uid="{00000000-0005-0000-0000-0000E8590000}"/>
    <cellStyle name="Note 2 3 4 2 19 3" xfId="13089" xr:uid="{00000000-0005-0000-0000-0000E9590000}"/>
    <cellStyle name="Note 2 3 4 2 19 4" xfId="17338" xr:uid="{00000000-0005-0000-0000-0000EA590000}"/>
    <cellStyle name="Note 2 3 4 2 19 5" xfId="24844" xr:uid="{00000000-0005-0000-0000-0000EB590000}"/>
    <cellStyle name="Note 2 3 4 2 19 6" xfId="55997" xr:uid="{00000000-0005-0000-0000-0000EC590000}"/>
    <cellStyle name="Note 2 3 4 2 2" xfId="2068" xr:uid="{00000000-0005-0000-0000-0000ED590000}"/>
    <cellStyle name="Note 2 3 4 2 2 2" xfId="6320" xr:uid="{00000000-0005-0000-0000-0000EE590000}"/>
    <cellStyle name="Note 2 3 4 2 2 3" xfId="10569" xr:uid="{00000000-0005-0000-0000-0000EF590000}"/>
    <cellStyle name="Note 2 3 4 2 2 4" xfId="14818" xr:uid="{00000000-0005-0000-0000-0000F0590000}"/>
    <cellStyle name="Note 2 3 4 2 2 5" xfId="18623" xr:uid="{00000000-0005-0000-0000-0000F1590000}"/>
    <cellStyle name="Note 2 3 4 2 2 6" xfId="19250" xr:uid="{00000000-0005-0000-0000-0000F2590000}"/>
    <cellStyle name="Note 2 3 4 2 2 7" xfId="53517" xr:uid="{00000000-0005-0000-0000-0000F3590000}"/>
    <cellStyle name="Note 2 3 4 2 20" xfId="4743" xr:uid="{00000000-0005-0000-0000-0000F4590000}"/>
    <cellStyle name="Note 2 3 4 2 20 2" xfId="8995" xr:uid="{00000000-0005-0000-0000-0000F5590000}"/>
    <cellStyle name="Note 2 3 4 2 20 3" xfId="13244" xr:uid="{00000000-0005-0000-0000-0000F6590000}"/>
    <cellStyle name="Note 2 3 4 2 20 4" xfId="17493" xr:uid="{00000000-0005-0000-0000-0000F7590000}"/>
    <cellStyle name="Note 2 3 4 2 20 5" xfId="24751" xr:uid="{00000000-0005-0000-0000-0000F8590000}"/>
    <cellStyle name="Note 2 3 4 2 20 6" xfId="56149" xr:uid="{00000000-0005-0000-0000-0000F9590000}"/>
    <cellStyle name="Note 2 3 4 2 21" xfId="4893" xr:uid="{00000000-0005-0000-0000-0000FA590000}"/>
    <cellStyle name="Note 2 3 4 2 21 2" xfId="9145" xr:uid="{00000000-0005-0000-0000-0000FB590000}"/>
    <cellStyle name="Note 2 3 4 2 21 3" xfId="13394" xr:uid="{00000000-0005-0000-0000-0000FC590000}"/>
    <cellStyle name="Note 2 3 4 2 21 4" xfId="17643" xr:uid="{00000000-0005-0000-0000-0000FD590000}"/>
    <cellStyle name="Note 2 3 4 2 21 5" xfId="25530" xr:uid="{00000000-0005-0000-0000-0000FE590000}"/>
    <cellStyle name="Note 2 3 4 2 21 6" xfId="56298" xr:uid="{00000000-0005-0000-0000-0000FF590000}"/>
    <cellStyle name="Note 2 3 4 2 22" xfId="5085" xr:uid="{00000000-0005-0000-0000-0000005A0000}"/>
    <cellStyle name="Note 2 3 4 2 22 2" xfId="9337" xr:uid="{00000000-0005-0000-0000-0000015A0000}"/>
    <cellStyle name="Note 2 3 4 2 22 3" xfId="13586" xr:uid="{00000000-0005-0000-0000-0000025A0000}"/>
    <cellStyle name="Note 2 3 4 2 22 4" xfId="17835" xr:uid="{00000000-0005-0000-0000-0000035A0000}"/>
    <cellStyle name="Note 2 3 4 2 22 5" xfId="25876" xr:uid="{00000000-0005-0000-0000-0000045A0000}"/>
    <cellStyle name="Note 2 3 4 2 22 6" xfId="56454" xr:uid="{00000000-0005-0000-0000-0000055A0000}"/>
    <cellStyle name="Note 2 3 4 2 23" xfId="5195" xr:uid="{00000000-0005-0000-0000-0000065A0000}"/>
    <cellStyle name="Note 2 3 4 2 23 2" xfId="9447" xr:uid="{00000000-0005-0000-0000-0000075A0000}"/>
    <cellStyle name="Note 2 3 4 2 23 3" xfId="13696" xr:uid="{00000000-0005-0000-0000-0000085A0000}"/>
    <cellStyle name="Note 2 3 4 2 23 4" xfId="17945" xr:uid="{00000000-0005-0000-0000-0000095A0000}"/>
    <cellStyle name="Note 2 3 4 2 23 5" xfId="26222" xr:uid="{00000000-0005-0000-0000-00000A5A0000}"/>
    <cellStyle name="Note 2 3 4 2 23 6" xfId="56705" xr:uid="{00000000-0005-0000-0000-00000B5A0000}"/>
    <cellStyle name="Note 2 3 4 2 24" xfId="5307" xr:uid="{00000000-0005-0000-0000-00000C5A0000}"/>
    <cellStyle name="Note 2 3 4 2 24 2" xfId="9559" xr:uid="{00000000-0005-0000-0000-00000D5A0000}"/>
    <cellStyle name="Note 2 3 4 2 24 3" xfId="13808" xr:uid="{00000000-0005-0000-0000-00000E5A0000}"/>
    <cellStyle name="Note 2 3 4 2 24 4" xfId="18057" xr:uid="{00000000-0005-0000-0000-00000F5A0000}"/>
    <cellStyle name="Note 2 3 4 2 24 5" xfId="25410" xr:uid="{00000000-0005-0000-0000-0000105A0000}"/>
    <cellStyle name="Note 2 3 4 2 24 6" xfId="56864" xr:uid="{00000000-0005-0000-0000-0000115A0000}"/>
    <cellStyle name="Note 2 3 4 2 25" xfId="5458" xr:uid="{00000000-0005-0000-0000-0000125A0000}"/>
    <cellStyle name="Note 2 3 4 2 25 2" xfId="9710" xr:uid="{00000000-0005-0000-0000-0000135A0000}"/>
    <cellStyle name="Note 2 3 4 2 25 3" xfId="13959" xr:uid="{00000000-0005-0000-0000-0000145A0000}"/>
    <cellStyle name="Note 2 3 4 2 25 4" xfId="18208" xr:uid="{00000000-0005-0000-0000-0000155A0000}"/>
    <cellStyle name="Note 2 3 4 2 25 5" xfId="26748" xr:uid="{00000000-0005-0000-0000-0000165A0000}"/>
    <cellStyle name="Note 2 3 4 2 25 6" xfId="57014" xr:uid="{00000000-0005-0000-0000-0000175A0000}"/>
    <cellStyle name="Note 2 3 4 2 26" xfId="5613" xr:uid="{00000000-0005-0000-0000-0000185A0000}"/>
    <cellStyle name="Note 2 3 4 2 26 2" xfId="9865" xr:uid="{00000000-0005-0000-0000-0000195A0000}"/>
    <cellStyle name="Note 2 3 4 2 26 3" xfId="14114" xr:uid="{00000000-0005-0000-0000-00001A5A0000}"/>
    <cellStyle name="Note 2 3 4 2 26 4" xfId="18363" xr:uid="{00000000-0005-0000-0000-00001B5A0000}"/>
    <cellStyle name="Note 2 3 4 2 26 5" xfId="27275" xr:uid="{00000000-0005-0000-0000-00001C5A0000}"/>
    <cellStyle name="Note 2 3 4 2 26 6" xfId="55775" xr:uid="{00000000-0005-0000-0000-00001D5A0000}"/>
    <cellStyle name="Note 2 3 4 2 27" xfId="1613" xr:uid="{00000000-0005-0000-0000-00001E5A0000}"/>
    <cellStyle name="Note 2 3 4 2 27 2" xfId="27618" xr:uid="{00000000-0005-0000-0000-00001F5A0000}"/>
    <cellStyle name="Note 2 3 4 2 27 3" xfId="57282" xr:uid="{00000000-0005-0000-0000-0000205A0000}"/>
    <cellStyle name="Note 2 3 4 2 28" xfId="5865" xr:uid="{00000000-0005-0000-0000-0000215A0000}"/>
    <cellStyle name="Note 2 3 4 2 28 2" xfId="27959" xr:uid="{00000000-0005-0000-0000-0000225A0000}"/>
    <cellStyle name="Note 2 3 4 2 28 3" xfId="57431" xr:uid="{00000000-0005-0000-0000-0000235A0000}"/>
    <cellStyle name="Note 2 3 4 2 29" xfId="10114" xr:uid="{00000000-0005-0000-0000-0000245A0000}"/>
    <cellStyle name="Note 2 3 4 2 29 2" xfId="28300" xr:uid="{00000000-0005-0000-0000-0000255A0000}"/>
    <cellStyle name="Note 2 3 4 2 29 3" xfId="57581" xr:uid="{00000000-0005-0000-0000-0000265A0000}"/>
    <cellStyle name="Note 2 3 4 2 3" xfId="2220" xr:uid="{00000000-0005-0000-0000-0000275A0000}"/>
    <cellStyle name="Note 2 3 4 2 3 2" xfId="6472" xr:uid="{00000000-0005-0000-0000-0000285A0000}"/>
    <cellStyle name="Note 2 3 4 2 3 3" xfId="10721" xr:uid="{00000000-0005-0000-0000-0000295A0000}"/>
    <cellStyle name="Note 2 3 4 2 3 4" xfId="14970" xr:uid="{00000000-0005-0000-0000-00002A5A0000}"/>
    <cellStyle name="Note 2 3 4 2 3 5" xfId="18899" xr:uid="{00000000-0005-0000-0000-00002B5A0000}"/>
    <cellStyle name="Note 2 3 4 2 3 6" xfId="53666" xr:uid="{00000000-0005-0000-0000-00002C5A0000}"/>
    <cellStyle name="Note 2 3 4 2 30" xfId="14364" xr:uid="{00000000-0005-0000-0000-00002D5A0000}"/>
    <cellStyle name="Note 2 3 4 2 30 2" xfId="28641" xr:uid="{00000000-0005-0000-0000-00002E5A0000}"/>
    <cellStyle name="Note 2 3 4 2 31" xfId="18515" xr:uid="{00000000-0005-0000-0000-00002F5A0000}"/>
    <cellStyle name="Note 2 3 4 2 31 2" xfId="28982" xr:uid="{00000000-0005-0000-0000-0000305A0000}"/>
    <cellStyle name="Note 2 3 4 2 32" xfId="29506" xr:uid="{00000000-0005-0000-0000-0000315A0000}"/>
    <cellStyle name="Note 2 3 4 2 33" xfId="31252" xr:uid="{00000000-0005-0000-0000-0000325A0000}"/>
    <cellStyle name="Note 2 3 4 2 34" xfId="31480" xr:uid="{00000000-0005-0000-0000-0000335A0000}"/>
    <cellStyle name="Note 2 3 4 2 35" xfId="31820" xr:uid="{00000000-0005-0000-0000-0000345A0000}"/>
    <cellStyle name="Note 2 3 4 2 36" xfId="32042" xr:uid="{00000000-0005-0000-0000-0000355A0000}"/>
    <cellStyle name="Note 2 3 4 2 37" xfId="32383" xr:uid="{00000000-0005-0000-0000-0000365A0000}"/>
    <cellStyle name="Note 2 3 4 2 38" xfId="32724" xr:uid="{00000000-0005-0000-0000-0000375A0000}"/>
    <cellStyle name="Note 2 3 4 2 39" xfId="33167" xr:uid="{00000000-0005-0000-0000-0000385A0000}"/>
    <cellStyle name="Note 2 3 4 2 4" xfId="2370" xr:uid="{00000000-0005-0000-0000-0000395A0000}"/>
    <cellStyle name="Note 2 3 4 2 4 2" xfId="6622" xr:uid="{00000000-0005-0000-0000-00003A5A0000}"/>
    <cellStyle name="Note 2 3 4 2 4 3" xfId="10871" xr:uid="{00000000-0005-0000-0000-00003B5A0000}"/>
    <cellStyle name="Note 2 3 4 2 4 4" xfId="15120" xr:uid="{00000000-0005-0000-0000-00003C5A0000}"/>
    <cellStyle name="Note 2 3 4 2 4 5" xfId="20038" xr:uid="{00000000-0005-0000-0000-00003D5A0000}"/>
    <cellStyle name="Note 2 3 4 2 4 6" xfId="53788" xr:uid="{00000000-0005-0000-0000-00003E5A0000}"/>
    <cellStyle name="Note 2 3 4 2 40" xfId="33634" xr:uid="{00000000-0005-0000-0000-00003F5A0000}"/>
    <cellStyle name="Note 2 3 4 2 41" xfId="33980" xr:uid="{00000000-0005-0000-0000-0000405A0000}"/>
    <cellStyle name="Note 2 3 4 2 42" xfId="34206" xr:uid="{00000000-0005-0000-0000-0000415A0000}"/>
    <cellStyle name="Note 2 3 4 2 43" xfId="34427" xr:uid="{00000000-0005-0000-0000-0000425A0000}"/>
    <cellStyle name="Note 2 3 4 2 44" xfId="34773" xr:uid="{00000000-0005-0000-0000-0000435A0000}"/>
    <cellStyle name="Note 2 3 4 2 45" xfId="35119" xr:uid="{00000000-0005-0000-0000-0000445A0000}"/>
    <cellStyle name="Note 2 3 4 2 46" xfId="35466" xr:uid="{00000000-0005-0000-0000-0000455A0000}"/>
    <cellStyle name="Note 2 3 4 2 47" xfId="35813" xr:uid="{00000000-0005-0000-0000-0000465A0000}"/>
    <cellStyle name="Note 2 3 4 2 48" xfId="36159" xr:uid="{00000000-0005-0000-0000-0000475A0000}"/>
    <cellStyle name="Note 2 3 4 2 49" xfId="36505" xr:uid="{00000000-0005-0000-0000-0000485A0000}"/>
    <cellStyle name="Note 2 3 4 2 5" xfId="2519" xr:uid="{00000000-0005-0000-0000-0000495A0000}"/>
    <cellStyle name="Note 2 3 4 2 5 2" xfId="6771" xr:uid="{00000000-0005-0000-0000-00004A5A0000}"/>
    <cellStyle name="Note 2 3 4 2 5 3" xfId="11020" xr:uid="{00000000-0005-0000-0000-00004B5A0000}"/>
    <cellStyle name="Note 2 3 4 2 5 4" xfId="15269" xr:uid="{00000000-0005-0000-0000-00004C5A0000}"/>
    <cellStyle name="Note 2 3 4 2 5 5" xfId="20384" xr:uid="{00000000-0005-0000-0000-00004D5A0000}"/>
    <cellStyle name="Note 2 3 4 2 5 6" xfId="53894" xr:uid="{00000000-0005-0000-0000-00004E5A0000}"/>
    <cellStyle name="Note 2 3 4 2 50" xfId="36851" xr:uid="{00000000-0005-0000-0000-00004F5A0000}"/>
    <cellStyle name="Note 2 3 4 2 51" xfId="37197" xr:uid="{00000000-0005-0000-0000-0000505A0000}"/>
    <cellStyle name="Note 2 3 4 2 52" xfId="37543" xr:uid="{00000000-0005-0000-0000-0000515A0000}"/>
    <cellStyle name="Note 2 3 4 2 53" xfId="37818" xr:uid="{00000000-0005-0000-0000-0000525A0000}"/>
    <cellStyle name="Note 2 3 4 2 54" xfId="38165" xr:uid="{00000000-0005-0000-0000-0000535A0000}"/>
    <cellStyle name="Note 2 3 4 2 55" xfId="38511" xr:uid="{00000000-0005-0000-0000-0000545A0000}"/>
    <cellStyle name="Note 2 3 4 2 56" xfId="38857" xr:uid="{00000000-0005-0000-0000-0000555A0000}"/>
    <cellStyle name="Note 2 3 4 2 57" xfId="39203" xr:uid="{00000000-0005-0000-0000-0000565A0000}"/>
    <cellStyle name="Note 2 3 4 2 58" xfId="34317" xr:uid="{00000000-0005-0000-0000-0000575A0000}"/>
    <cellStyle name="Note 2 3 4 2 59" xfId="39520" xr:uid="{00000000-0005-0000-0000-0000585A0000}"/>
    <cellStyle name="Note 2 3 4 2 6" xfId="2669" xr:uid="{00000000-0005-0000-0000-0000595A0000}"/>
    <cellStyle name="Note 2 3 4 2 6 2" xfId="6921" xr:uid="{00000000-0005-0000-0000-00005A5A0000}"/>
    <cellStyle name="Note 2 3 4 2 6 3" xfId="11170" xr:uid="{00000000-0005-0000-0000-00005B5A0000}"/>
    <cellStyle name="Note 2 3 4 2 6 4" xfId="15419" xr:uid="{00000000-0005-0000-0000-00005C5A0000}"/>
    <cellStyle name="Note 2 3 4 2 6 5" xfId="20772" xr:uid="{00000000-0005-0000-0000-00005D5A0000}"/>
    <cellStyle name="Note 2 3 4 2 6 6" xfId="54044" xr:uid="{00000000-0005-0000-0000-00005E5A0000}"/>
    <cellStyle name="Note 2 3 4 2 60" xfId="40031" xr:uid="{00000000-0005-0000-0000-00005F5A0000}"/>
    <cellStyle name="Note 2 3 4 2 61" xfId="40372" xr:uid="{00000000-0005-0000-0000-0000605A0000}"/>
    <cellStyle name="Note 2 3 4 2 62" xfId="41211" xr:uid="{00000000-0005-0000-0000-0000615A0000}"/>
    <cellStyle name="Note 2 3 4 2 63" xfId="41504" xr:uid="{00000000-0005-0000-0000-0000625A0000}"/>
    <cellStyle name="Note 2 3 4 2 64" xfId="41029" xr:uid="{00000000-0005-0000-0000-0000635A0000}"/>
    <cellStyle name="Note 2 3 4 2 65" xfId="41939" xr:uid="{00000000-0005-0000-0000-0000645A0000}"/>
    <cellStyle name="Note 2 3 4 2 66" xfId="42285" xr:uid="{00000000-0005-0000-0000-0000655A0000}"/>
    <cellStyle name="Note 2 3 4 2 67" xfId="42558" xr:uid="{00000000-0005-0000-0000-0000665A0000}"/>
    <cellStyle name="Note 2 3 4 2 68" xfId="42866" xr:uid="{00000000-0005-0000-0000-0000675A0000}"/>
    <cellStyle name="Note 2 3 4 2 69" xfId="43207" xr:uid="{00000000-0005-0000-0000-0000685A0000}"/>
    <cellStyle name="Note 2 3 4 2 7" xfId="2824" xr:uid="{00000000-0005-0000-0000-0000695A0000}"/>
    <cellStyle name="Note 2 3 4 2 7 2" xfId="7076" xr:uid="{00000000-0005-0000-0000-00006A5A0000}"/>
    <cellStyle name="Note 2 3 4 2 7 3" xfId="11325" xr:uid="{00000000-0005-0000-0000-00006B5A0000}"/>
    <cellStyle name="Note 2 3 4 2 7 4" xfId="15574" xr:uid="{00000000-0005-0000-0000-00006C5A0000}"/>
    <cellStyle name="Note 2 3 4 2 7 5" xfId="21077" xr:uid="{00000000-0005-0000-0000-00006D5A0000}"/>
    <cellStyle name="Note 2 3 4 2 7 6" xfId="53279" xr:uid="{00000000-0005-0000-0000-00006E5A0000}"/>
    <cellStyle name="Note 2 3 4 2 70" xfId="43548" xr:uid="{00000000-0005-0000-0000-00006F5A0000}"/>
    <cellStyle name="Note 2 3 4 2 71" xfId="44079" xr:uid="{00000000-0005-0000-0000-0000705A0000}"/>
    <cellStyle name="Note 2 3 4 2 72" xfId="44339" xr:uid="{00000000-0005-0000-0000-0000715A0000}"/>
    <cellStyle name="Note 2 3 4 2 73" xfId="43958" xr:uid="{00000000-0005-0000-0000-0000725A0000}"/>
    <cellStyle name="Note 2 3 4 2 74" xfId="44747" xr:uid="{00000000-0005-0000-0000-0000735A0000}"/>
    <cellStyle name="Note 2 3 4 2 75" xfId="45062" xr:uid="{00000000-0005-0000-0000-0000745A0000}"/>
    <cellStyle name="Note 2 3 4 2 76" xfId="45090" xr:uid="{00000000-0005-0000-0000-0000755A0000}"/>
    <cellStyle name="Note 2 3 4 2 77" xfId="45289" xr:uid="{00000000-0005-0000-0000-0000765A0000}"/>
    <cellStyle name="Note 2 3 4 2 78" xfId="45437" xr:uid="{00000000-0005-0000-0000-0000775A0000}"/>
    <cellStyle name="Note 2 3 4 2 79" xfId="45751" xr:uid="{00000000-0005-0000-0000-0000785A0000}"/>
    <cellStyle name="Note 2 3 4 2 8" xfId="2974" xr:uid="{00000000-0005-0000-0000-0000795A0000}"/>
    <cellStyle name="Note 2 3 4 2 8 2" xfId="7226" xr:uid="{00000000-0005-0000-0000-00007A5A0000}"/>
    <cellStyle name="Note 2 3 4 2 8 3" xfId="11475" xr:uid="{00000000-0005-0000-0000-00007B5A0000}"/>
    <cellStyle name="Note 2 3 4 2 8 4" xfId="15724" xr:uid="{00000000-0005-0000-0000-00007C5A0000}"/>
    <cellStyle name="Note 2 3 4 2 8 5" xfId="20944" xr:uid="{00000000-0005-0000-0000-00007D5A0000}"/>
    <cellStyle name="Note 2 3 4 2 8 6" xfId="54265" xr:uid="{00000000-0005-0000-0000-00007E5A0000}"/>
    <cellStyle name="Note 2 3 4 2 80" xfId="46126" xr:uid="{00000000-0005-0000-0000-00007F5A0000}"/>
    <cellStyle name="Note 2 3 4 2 81" xfId="46458" xr:uid="{00000000-0005-0000-0000-0000805A0000}"/>
    <cellStyle name="Note 2 3 4 2 82" xfId="45663" xr:uid="{00000000-0005-0000-0000-0000815A0000}"/>
    <cellStyle name="Note 2 3 4 2 83" xfId="46949" xr:uid="{00000000-0005-0000-0000-0000825A0000}"/>
    <cellStyle name="Note 2 3 4 2 84" xfId="47294" xr:uid="{00000000-0005-0000-0000-0000835A0000}"/>
    <cellStyle name="Note 2 3 4 2 85" xfId="47605" xr:uid="{00000000-0005-0000-0000-0000845A0000}"/>
    <cellStyle name="Note 2 3 4 2 86" xfId="46579" xr:uid="{00000000-0005-0000-0000-0000855A0000}"/>
    <cellStyle name="Note 2 3 4 2 87" xfId="48055" xr:uid="{00000000-0005-0000-0000-0000865A0000}"/>
    <cellStyle name="Note 2 3 4 2 88" xfId="48280" xr:uid="{00000000-0005-0000-0000-0000875A0000}"/>
    <cellStyle name="Note 2 3 4 2 89" xfId="48908" xr:uid="{00000000-0005-0000-0000-0000885A0000}"/>
    <cellStyle name="Note 2 3 4 2 9" xfId="3124" xr:uid="{00000000-0005-0000-0000-0000895A0000}"/>
    <cellStyle name="Note 2 3 4 2 9 2" xfId="7376" xr:uid="{00000000-0005-0000-0000-00008A5A0000}"/>
    <cellStyle name="Note 2 3 4 2 9 3" xfId="11625" xr:uid="{00000000-0005-0000-0000-00008B5A0000}"/>
    <cellStyle name="Note 2 3 4 2 9 4" xfId="15874" xr:uid="{00000000-0005-0000-0000-00008C5A0000}"/>
    <cellStyle name="Note 2 3 4 2 9 5" xfId="21765" xr:uid="{00000000-0005-0000-0000-00008D5A0000}"/>
    <cellStyle name="Note 2 3 4 2 9 6" xfId="54415" xr:uid="{00000000-0005-0000-0000-00008E5A0000}"/>
    <cellStyle name="Note 2 3 4 2 90" xfId="49254" xr:uid="{00000000-0005-0000-0000-00008F5A0000}"/>
    <cellStyle name="Note 2 3 4 2 91" xfId="48628" xr:uid="{00000000-0005-0000-0000-0000905A0000}"/>
    <cellStyle name="Note 2 3 4 2 92" xfId="48252" xr:uid="{00000000-0005-0000-0000-0000915A0000}"/>
    <cellStyle name="Note 2 3 4 2 93" xfId="48664" xr:uid="{00000000-0005-0000-0000-0000925A0000}"/>
    <cellStyle name="Note 2 3 4 2 94" xfId="49921" xr:uid="{00000000-0005-0000-0000-0000935A0000}"/>
    <cellStyle name="Note 2 3 4 2 95" xfId="50071" xr:uid="{00000000-0005-0000-0000-0000945A0000}"/>
    <cellStyle name="Note 2 3 4 2 96" xfId="50220" xr:uid="{00000000-0005-0000-0000-0000955A0000}"/>
    <cellStyle name="Note 2 3 4 2 97" xfId="50370" xr:uid="{00000000-0005-0000-0000-0000965A0000}"/>
    <cellStyle name="Note 2 3 4 2 98" xfId="50519" xr:uid="{00000000-0005-0000-0000-0000975A0000}"/>
    <cellStyle name="Note 2 3 4 2 99" xfId="50668" xr:uid="{00000000-0005-0000-0000-0000985A0000}"/>
    <cellStyle name="Note 2 3 4 20" xfId="3219" xr:uid="{00000000-0005-0000-0000-0000995A0000}"/>
    <cellStyle name="Note 2 3 4 20 2" xfId="7471" xr:uid="{00000000-0005-0000-0000-00009A5A0000}"/>
    <cellStyle name="Note 2 3 4 20 3" xfId="11720" xr:uid="{00000000-0005-0000-0000-00009B5A0000}"/>
    <cellStyle name="Note 2 3 4 20 4" xfId="15969" xr:uid="{00000000-0005-0000-0000-00009C5A0000}"/>
    <cellStyle name="Note 2 3 4 20 5" xfId="21622" xr:uid="{00000000-0005-0000-0000-00009D5A0000}"/>
    <cellStyle name="Note 2 3 4 20 6" xfId="55791" xr:uid="{00000000-0005-0000-0000-00009E5A0000}"/>
    <cellStyle name="Note 2 3 4 21" xfId="3368" xr:uid="{00000000-0005-0000-0000-00009F5A0000}"/>
    <cellStyle name="Note 2 3 4 21 2" xfId="7620" xr:uid="{00000000-0005-0000-0000-0000A05A0000}"/>
    <cellStyle name="Note 2 3 4 21 3" xfId="11869" xr:uid="{00000000-0005-0000-0000-0000A15A0000}"/>
    <cellStyle name="Note 2 3 4 21 4" xfId="16118" xr:uid="{00000000-0005-0000-0000-0000A25A0000}"/>
    <cellStyle name="Note 2 3 4 21 5" xfId="23823" xr:uid="{00000000-0005-0000-0000-0000A35A0000}"/>
    <cellStyle name="Note 2 3 4 21 6" xfId="55943" xr:uid="{00000000-0005-0000-0000-0000A45A0000}"/>
    <cellStyle name="Note 2 3 4 22" xfId="3518" xr:uid="{00000000-0005-0000-0000-0000A55A0000}"/>
    <cellStyle name="Note 2 3 4 22 2" xfId="7770" xr:uid="{00000000-0005-0000-0000-0000A65A0000}"/>
    <cellStyle name="Note 2 3 4 22 3" xfId="12019" xr:uid="{00000000-0005-0000-0000-0000A75A0000}"/>
    <cellStyle name="Note 2 3 4 22 4" xfId="16268" xr:uid="{00000000-0005-0000-0000-0000A85A0000}"/>
    <cellStyle name="Note 2 3 4 22 5" xfId="24173" xr:uid="{00000000-0005-0000-0000-0000A95A0000}"/>
    <cellStyle name="Note 2 3 4 22 6" xfId="56095" xr:uid="{00000000-0005-0000-0000-0000AA5A0000}"/>
    <cellStyle name="Note 2 3 4 23" xfId="3668" xr:uid="{00000000-0005-0000-0000-0000AB5A0000}"/>
    <cellStyle name="Note 2 3 4 23 2" xfId="7920" xr:uid="{00000000-0005-0000-0000-0000AC5A0000}"/>
    <cellStyle name="Note 2 3 4 23 3" xfId="12169" xr:uid="{00000000-0005-0000-0000-0000AD5A0000}"/>
    <cellStyle name="Note 2 3 4 23 4" xfId="16418" xr:uid="{00000000-0005-0000-0000-0000AE5A0000}"/>
    <cellStyle name="Note 2 3 4 23 5" xfId="24519" xr:uid="{00000000-0005-0000-0000-0000AF5A0000}"/>
    <cellStyle name="Note 2 3 4 23 6" xfId="56244" xr:uid="{00000000-0005-0000-0000-0000B05A0000}"/>
    <cellStyle name="Note 2 3 4 24" xfId="3817" xr:uid="{00000000-0005-0000-0000-0000B15A0000}"/>
    <cellStyle name="Note 2 3 4 24 2" xfId="8069" xr:uid="{00000000-0005-0000-0000-0000B25A0000}"/>
    <cellStyle name="Note 2 3 4 24 3" xfId="12318" xr:uid="{00000000-0005-0000-0000-0000B35A0000}"/>
    <cellStyle name="Note 2 3 4 24 4" xfId="16567" xr:uid="{00000000-0005-0000-0000-0000B45A0000}"/>
    <cellStyle name="Note 2 3 4 24 5" xfId="21901" xr:uid="{00000000-0005-0000-0000-0000B55A0000}"/>
    <cellStyle name="Note 2 3 4 24 6" xfId="56400" xr:uid="{00000000-0005-0000-0000-0000B65A0000}"/>
    <cellStyle name="Note 2 3 4 25" xfId="3966" xr:uid="{00000000-0005-0000-0000-0000B75A0000}"/>
    <cellStyle name="Note 2 3 4 25 2" xfId="8218" xr:uid="{00000000-0005-0000-0000-0000B85A0000}"/>
    <cellStyle name="Note 2 3 4 25 3" xfId="12467" xr:uid="{00000000-0005-0000-0000-0000B95A0000}"/>
    <cellStyle name="Note 2 3 4 25 4" xfId="16716" xr:uid="{00000000-0005-0000-0000-0000BA5A0000}"/>
    <cellStyle name="Note 2 3 4 25 5" xfId="23156" xr:uid="{00000000-0005-0000-0000-0000BB5A0000}"/>
    <cellStyle name="Note 2 3 4 25 6" xfId="56550" xr:uid="{00000000-0005-0000-0000-0000BC5A0000}"/>
    <cellStyle name="Note 2 3 4 26" xfId="4166" xr:uid="{00000000-0005-0000-0000-0000BD5A0000}"/>
    <cellStyle name="Note 2 3 4 26 2" xfId="8418" xr:uid="{00000000-0005-0000-0000-0000BE5A0000}"/>
    <cellStyle name="Note 2 3 4 26 3" xfId="12667" xr:uid="{00000000-0005-0000-0000-0000BF5A0000}"/>
    <cellStyle name="Note 2 3 4 26 4" xfId="16916" xr:uid="{00000000-0005-0000-0000-0000C05A0000}"/>
    <cellStyle name="Note 2 3 4 26 5" xfId="25480" xr:uid="{00000000-0005-0000-0000-0000C15A0000}"/>
    <cellStyle name="Note 2 3 4 26 6" xfId="56597" xr:uid="{00000000-0005-0000-0000-0000C25A0000}"/>
    <cellStyle name="Note 2 3 4 27" xfId="4317" xr:uid="{00000000-0005-0000-0000-0000C35A0000}"/>
    <cellStyle name="Note 2 3 4 27 2" xfId="8569" xr:uid="{00000000-0005-0000-0000-0000C45A0000}"/>
    <cellStyle name="Note 2 3 4 27 3" xfId="12818" xr:uid="{00000000-0005-0000-0000-0000C55A0000}"/>
    <cellStyle name="Note 2 3 4 27 4" xfId="17067" xr:uid="{00000000-0005-0000-0000-0000C65A0000}"/>
    <cellStyle name="Note 2 3 4 27 5" xfId="25826" xr:uid="{00000000-0005-0000-0000-0000C75A0000}"/>
    <cellStyle name="Note 2 3 4 27 6" xfId="56651" xr:uid="{00000000-0005-0000-0000-0000C85A0000}"/>
    <cellStyle name="Note 2 3 4 28" xfId="4121" xr:uid="{00000000-0005-0000-0000-0000C95A0000}"/>
    <cellStyle name="Note 2 3 4 28 2" xfId="8373" xr:uid="{00000000-0005-0000-0000-0000CA5A0000}"/>
    <cellStyle name="Note 2 3 4 28 3" xfId="12622" xr:uid="{00000000-0005-0000-0000-0000CB5A0000}"/>
    <cellStyle name="Note 2 3 4 28 4" xfId="16871" xr:uid="{00000000-0005-0000-0000-0000CC5A0000}"/>
    <cellStyle name="Note 2 3 4 28 5" xfId="26172" xr:uid="{00000000-0005-0000-0000-0000CD5A0000}"/>
    <cellStyle name="Note 2 3 4 28 6" xfId="56810" xr:uid="{00000000-0005-0000-0000-0000CE5A0000}"/>
    <cellStyle name="Note 2 3 4 29" xfId="4689" xr:uid="{00000000-0005-0000-0000-0000CF5A0000}"/>
    <cellStyle name="Note 2 3 4 29 2" xfId="8941" xr:uid="{00000000-0005-0000-0000-0000D05A0000}"/>
    <cellStyle name="Note 2 3 4 29 3" xfId="13190" xr:uid="{00000000-0005-0000-0000-0000D15A0000}"/>
    <cellStyle name="Note 2 3 4 29 4" xfId="17439" xr:uid="{00000000-0005-0000-0000-0000D25A0000}"/>
    <cellStyle name="Note 2 3 4 29 5" xfId="25091" xr:uid="{00000000-0005-0000-0000-0000D35A0000}"/>
    <cellStyle name="Note 2 3 4 29 6" xfId="56960" xr:uid="{00000000-0005-0000-0000-0000D45A0000}"/>
    <cellStyle name="Note 2 3 4 3" xfId="1661" xr:uid="{00000000-0005-0000-0000-0000D55A0000}"/>
    <cellStyle name="Note 2 3 4 3 10" xfId="3321" xr:uid="{00000000-0005-0000-0000-0000D65A0000}"/>
    <cellStyle name="Note 2 3 4 3 10 2" xfId="7573" xr:uid="{00000000-0005-0000-0000-0000D75A0000}"/>
    <cellStyle name="Note 2 3 4 3 10 3" xfId="11822" xr:uid="{00000000-0005-0000-0000-0000D85A0000}"/>
    <cellStyle name="Note 2 3 4 3 10 4" xfId="16071" xr:uid="{00000000-0005-0000-0000-0000D95A0000}"/>
    <cellStyle name="Note 2 3 4 3 10 5" xfId="21923" xr:uid="{00000000-0005-0000-0000-0000DA5A0000}"/>
    <cellStyle name="Note 2 3 4 3 10 6" xfId="54613" xr:uid="{00000000-0005-0000-0000-0000DB5A0000}"/>
    <cellStyle name="Note 2 3 4 3 100" xfId="50866" xr:uid="{00000000-0005-0000-0000-0000DC5A0000}"/>
    <cellStyle name="Note 2 3 4 3 101" xfId="51015" xr:uid="{00000000-0005-0000-0000-0000DD5A0000}"/>
    <cellStyle name="Note 2 3 4 3 102" xfId="51180" xr:uid="{00000000-0005-0000-0000-0000DE5A0000}"/>
    <cellStyle name="Note 2 3 4 3 103" xfId="51336" xr:uid="{00000000-0005-0000-0000-0000DF5A0000}"/>
    <cellStyle name="Note 2 3 4 3 104" xfId="51486" xr:uid="{00000000-0005-0000-0000-0000E05A0000}"/>
    <cellStyle name="Note 2 3 4 3 105" xfId="51636" xr:uid="{00000000-0005-0000-0000-0000E15A0000}"/>
    <cellStyle name="Note 2 3 4 3 106" xfId="51786" xr:uid="{00000000-0005-0000-0000-0000E25A0000}"/>
    <cellStyle name="Note 2 3 4 3 107" xfId="51941" xr:uid="{00000000-0005-0000-0000-0000E35A0000}"/>
    <cellStyle name="Note 2 3 4 3 108" xfId="52096" xr:uid="{00000000-0005-0000-0000-0000E45A0000}"/>
    <cellStyle name="Note 2 3 4 3 109" xfId="52246" xr:uid="{00000000-0005-0000-0000-0000E55A0000}"/>
    <cellStyle name="Note 2 3 4 3 11" xfId="3470" xr:uid="{00000000-0005-0000-0000-0000E65A0000}"/>
    <cellStyle name="Note 2 3 4 3 11 2" xfId="7722" xr:uid="{00000000-0005-0000-0000-0000E75A0000}"/>
    <cellStyle name="Note 2 3 4 3 11 3" xfId="11971" xr:uid="{00000000-0005-0000-0000-0000E85A0000}"/>
    <cellStyle name="Note 2 3 4 3 11 4" xfId="16220" xr:uid="{00000000-0005-0000-0000-0000E95A0000}"/>
    <cellStyle name="Note 2 3 4 3 11 5" xfId="22260" xr:uid="{00000000-0005-0000-0000-0000EA5A0000}"/>
    <cellStyle name="Note 2 3 4 3 11 6" xfId="54762" xr:uid="{00000000-0005-0000-0000-0000EB5A0000}"/>
    <cellStyle name="Note 2 3 4 3 110" xfId="52499" xr:uid="{00000000-0005-0000-0000-0000EC5A0000}"/>
    <cellStyle name="Note 2 3 4 3 111" xfId="52649" xr:uid="{00000000-0005-0000-0000-0000ED5A0000}"/>
    <cellStyle name="Note 2 3 4 3 112" xfId="52798" xr:uid="{00000000-0005-0000-0000-0000EE5A0000}"/>
    <cellStyle name="Note 2 3 4 3 113" xfId="52948" xr:uid="{00000000-0005-0000-0000-0000EF5A0000}"/>
    <cellStyle name="Note 2 3 4 3 114" xfId="53061" xr:uid="{00000000-0005-0000-0000-0000F05A0000}"/>
    <cellStyle name="Note 2 3 4 3 115" xfId="53410" xr:uid="{00000000-0005-0000-0000-0000F15A0000}"/>
    <cellStyle name="Note 2 3 4 3 12" xfId="3620" xr:uid="{00000000-0005-0000-0000-0000F25A0000}"/>
    <cellStyle name="Note 2 3 4 3 12 2" xfId="7872" xr:uid="{00000000-0005-0000-0000-0000F35A0000}"/>
    <cellStyle name="Note 2 3 4 3 12 3" xfId="12121" xr:uid="{00000000-0005-0000-0000-0000F45A0000}"/>
    <cellStyle name="Note 2 3 4 3 12 4" xfId="16370" xr:uid="{00000000-0005-0000-0000-0000F55A0000}"/>
    <cellStyle name="Note 2 3 4 3 12 5" xfId="22606" xr:uid="{00000000-0005-0000-0000-0000F65A0000}"/>
    <cellStyle name="Note 2 3 4 3 12 6" xfId="54917" xr:uid="{00000000-0005-0000-0000-0000F75A0000}"/>
    <cellStyle name="Note 2 3 4 3 13" xfId="3770" xr:uid="{00000000-0005-0000-0000-0000F85A0000}"/>
    <cellStyle name="Note 2 3 4 3 13 2" xfId="8022" xr:uid="{00000000-0005-0000-0000-0000F95A0000}"/>
    <cellStyle name="Note 2 3 4 3 13 3" xfId="12271" xr:uid="{00000000-0005-0000-0000-0000FA5A0000}"/>
    <cellStyle name="Note 2 3 4 3 13 4" xfId="16520" xr:uid="{00000000-0005-0000-0000-0000FB5A0000}"/>
    <cellStyle name="Note 2 3 4 3 13 5" xfId="22952" xr:uid="{00000000-0005-0000-0000-0000FC5A0000}"/>
    <cellStyle name="Note 2 3 4 3 13 6" xfId="55072" xr:uid="{00000000-0005-0000-0000-0000FD5A0000}"/>
    <cellStyle name="Note 2 3 4 3 14" xfId="3919" xr:uid="{00000000-0005-0000-0000-0000FE5A0000}"/>
    <cellStyle name="Note 2 3 4 3 14 2" xfId="8171" xr:uid="{00000000-0005-0000-0000-0000FF5A0000}"/>
    <cellStyle name="Note 2 3 4 3 14 3" xfId="12420" xr:uid="{00000000-0005-0000-0000-0000005B0000}"/>
    <cellStyle name="Note 2 3 4 3 14 4" xfId="16669" xr:uid="{00000000-0005-0000-0000-0000015B0000}"/>
    <cellStyle name="Note 2 3 4 3 14 5" xfId="23299" xr:uid="{00000000-0005-0000-0000-0000025B0000}"/>
    <cellStyle name="Note 2 3 4 3 14 6" xfId="55223" xr:uid="{00000000-0005-0000-0000-0000035B0000}"/>
    <cellStyle name="Note 2 3 4 3 15" xfId="4068" xr:uid="{00000000-0005-0000-0000-0000045B0000}"/>
    <cellStyle name="Note 2 3 4 3 15 2" xfId="8320" xr:uid="{00000000-0005-0000-0000-0000055B0000}"/>
    <cellStyle name="Note 2 3 4 3 15 3" xfId="12569" xr:uid="{00000000-0005-0000-0000-0000065B0000}"/>
    <cellStyle name="Note 2 3 4 3 15 4" xfId="16818" xr:uid="{00000000-0005-0000-0000-0000075B0000}"/>
    <cellStyle name="Note 2 3 4 3 15 5" xfId="23574" xr:uid="{00000000-0005-0000-0000-0000085B0000}"/>
    <cellStyle name="Note 2 3 4 3 15 6" xfId="55372" xr:uid="{00000000-0005-0000-0000-0000095B0000}"/>
    <cellStyle name="Note 2 3 4 3 16" xfId="4268" xr:uid="{00000000-0005-0000-0000-00000A5B0000}"/>
    <cellStyle name="Note 2 3 4 3 16 2" xfId="8520" xr:uid="{00000000-0005-0000-0000-00000B5B0000}"/>
    <cellStyle name="Note 2 3 4 3 16 3" xfId="12769" xr:uid="{00000000-0005-0000-0000-00000C5B0000}"/>
    <cellStyle name="Note 2 3 4 3 16 4" xfId="17018" xr:uid="{00000000-0005-0000-0000-00000D5B0000}"/>
    <cellStyle name="Note 2 3 4 3 16 5" xfId="23920" xr:uid="{00000000-0005-0000-0000-00000E5B0000}"/>
    <cellStyle name="Note 2 3 4 3 16 6" xfId="55522" xr:uid="{00000000-0005-0000-0000-00000F5B0000}"/>
    <cellStyle name="Note 2 3 4 3 17" xfId="4419" xr:uid="{00000000-0005-0000-0000-0000105B0000}"/>
    <cellStyle name="Note 2 3 4 3 17 2" xfId="8671" xr:uid="{00000000-0005-0000-0000-0000115B0000}"/>
    <cellStyle name="Note 2 3 4 3 17 3" xfId="12920" xr:uid="{00000000-0005-0000-0000-0000125B0000}"/>
    <cellStyle name="Note 2 3 4 3 17 4" xfId="17169" xr:uid="{00000000-0005-0000-0000-0000135B0000}"/>
    <cellStyle name="Note 2 3 4 3 17 5" xfId="24270" xr:uid="{00000000-0005-0000-0000-0000145B0000}"/>
    <cellStyle name="Note 2 3 4 3 17 6" xfId="55671" xr:uid="{00000000-0005-0000-0000-0000155B0000}"/>
    <cellStyle name="Note 2 3 4 3 18" xfId="4522" xr:uid="{00000000-0005-0000-0000-0000165B0000}"/>
    <cellStyle name="Note 2 3 4 3 18 2" xfId="8774" xr:uid="{00000000-0005-0000-0000-0000175B0000}"/>
    <cellStyle name="Note 2 3 4 3 18 3" xfId="13023" xr:uid="{00000000-0005-0000-0000-0000185B0000}"/>
    <cellStyle name="Note 2 3 4 3 18 4" xfId="17272" xr:uid="{00000000-0005-0000-0000-0000195B0000}"/>
    <cellStyle name="Note 2 3 4 3 18 5" xfId="24616" xr:uid="{00000000-0005-0000-0000-00001A5B0000}"/>
    <cellStyle name="Note 2 3 4 3 18 6" xfId="55893" xr:uid="{00000000-0005-0000-0000-00001B5B0000}"/>
    <cellStyle name="Note 2 3 4 3 19" xfId="4636" xr:uid="{00000000-0005-0000-0000-00001C5B0000}"/>
    <cellStyle name="Note 2 3 4 3 19 2" xfId="8888" xr:uid="{00000000-0005-0000-0000-00001D5B0000}"/>
    <cellStyle name="Note 2 3 4 3 19 3" xfId="13137" xr:uid="{00000000-0005-0000-0000-00001E5B0000}"/>
    <cellStyle name="Note 2 3 4 3 19 4" xfId="17386" xr:uid="{00000000-0005-0000-0000-00001F5B0000}"/>
    <cellStyle name="Note 2 3 4 3 19 5" xfId="24891" xr:uid="{00000000-0005-0000-0000-0000205B0000}"/>
    <cellStyle name="Note 2 3 4 3 19 6" xfId="56045" xr:uid="{00000000-0005-0000-0000-0000215B0000}"/>
    <cellStyle name="Note 2 3 4 3 2" xfId="2116" xr:uid="{00000000-0005-0000-0000-0000225B0000}"/>
    <cellStyle name="Note 2 3 4 3 2 2" xfId="6368" xr:uid="{00000000-0005-0000-0000-0000235B0000}"/>
    <cellStyle name="Note 2 3 4 3 2 3" xfId="10617" xr:uid="{00000000-0005-0000-0000-0000245B0000}"/>
    <cellStyle name="Note 2 3 4 3 2 4" xfId="14866" xr:uid="{00000000-0005-0000-0000-0000255B0000}"/>
    <cellStyle name="Note 2 3 4 3 2 5" xfId="19297" xr:uid="{00000000-0005-0000-0000-0000265B0000}"/>
    <cellStyle name="Note 2 3 4 3 2 6" xfId="53565" xr:uid="{00000000-0005-0000-0000-0000275B0000}"/>
    <cellStyle name="Note 2 3 4 3 20" xfId="4791" xr:uid="{00000000-0005-0000-0000-0000285B0000}"/>
    <cellStyle name="Note 2 3 4 3 20 2" xfId="9043" xr:uid="{00000000-0005-0000-0000-0000295B0000}"/>
    <cellStyle name="Note 2 3 4 3 20 3" xfId="13292" xr:uid="{00000000-0005-0000-0000-00002A5B0000}"/>
    <cellStyle name="Note 2 3 4 3 20 4" xfId="17541" xr:uid="{00000000-0005-0000-0000-00002B5B0000}"/>
    <cellStyle name="Note 2 3 4 3 20 5" xfId="25280" xr:uid="{00000000-0005-0000-0000-00002C5B0000}"/>
    <cellStyle name="Note 2 3 4 3 20 6" xfId="56197" xr:uid="{00000000-0005-0000-0000-00002D5B0000}"/>
    <cellStyle name="Note 2 3 4 3 21" xfId="4941" xr:uid="{00000000-0005-0000-0000-00002E5B0000}"/>
    <cellStyle name="Note 2 3 4 3 21 2" xfId="9193" xr:uid="{00000000-0005-0000-0000-00002F5B0000}"/>
    <cellStyle name="Note 2 3 4 3 21 3" xfId="13442" xr:uid="{00000000-0005-0000-0000-0000305B0000}"/>
    <cellStyle name="Note 2 3 4 3 21 4" xfId="17691" xr:uid="{00000000-0005-0000-0000-0000315B0000}"/>
    <cellStyle name="Note 2 3 4 3 21 5" xfId="25577" xr:uid="{00000000-0005-0000-0000-0000325B0000}"/>
    <cellStyle name="Note 2 3 4 3 21 6" xfId="56346" xr:uid="{00000000-0005-0000-0000-0000335B0000}"/>
    <cellStyle name="Note 2 3 4 3 22" xfId="5133" xr:uid="{00000000-0005-0000-0000-0000345B0000}"/>
    <cellStyle name="Note 2 3 4 3 22 2" xfId="9385" xr:uid="{00000000-0005-0000-0000-0000355B0000}"/>
    <cellStyle name="Note 2 3 4 3 22 3" xfId="13634" xr:uid="{00000000-0005-0000-0000-0000365B0000}"/>
    <cellStyle name="Note 2 3 4 3 22 4" xfId="17883" xr:uid="{00000000-0005-0000-0000-0000375B0000}"/>
    <cellStyle name="Note 2 3 4 3 22 5" xfId="25923" xr:uid="{00000000-0005-0000-0000-0000385B0000}"/>
    <cellStyle name="Note 2 3 4 3 22 6" xfId="56502" xr:uid="{00000000-0005-0000-0000-0000395B0000}"/>
    <cellStyle name="Note 2 3 4 3 23" xfId="5243" xr:uid="{00000000-0005-0000-0000-00003A5B0000}"/>
    <cellStyle name="Note 2 3 4 3 23 2" xfId="9495" xr:uid="{00000000-0005-0000-0000-00003B5B0000}"/>
    <cellStyle name="Note 2 3 4 3 23 3" xfId="13744" xr:uid="{00000000-0005-0000-0000-00003C5B0000}"/>
    <cellStyle name="Note 2 3 4 3 23 4" xfId="17993" xr:uid="{00000000-0005-0000-0000-00003D5B0000}"/>
    <cellStyle name="Note 2 3 4 3 23 5" xfId="26269" xr:uid="{00000000-0005-0000-0000-00003E5B0000}"/>
    <cellStyle name="Note 2 3 4 3 23 6" xfId="56753" xr:uid="{00000000-0005-0000-0000-00003F5B0000}"/>
    <cellStyle name="Note 2 3 4 3 24" xfId="5355" xr:uid="{00000000-0005-0000-0000-0000405B0000}"/>
    <cellStyle name="Note 2 3 4 3 24 2" xfId="9607" xr:uid="{00000000-0005-0000-0000-0000415B0000}"/>
    <cellStyle name="Note 2 3 4 3 24 3" xfId="13856" xr:uid="{00000000-0005-0000-0000-0000425B0000}"/>
    <cellStyle name="Note 2 3 4 3 24 4" xfId="18105" xr:uid="{00000000-0005-0000-0000-0000435B0000}"/>
    <cellStyle name="Note 2 3 4 3 24 5" xfId="26814" xr:uid="{00000000-0005-0000-0000-0000445B0000}"/>
    <cellStyle name="Note 2 3 4 3 24 6" xfId="56912" xr:uid="{00000000-0005-0000-0000-0000455B0000}"/>
    <cellStyle name="Note 2 3 4 3 25" xfId="5506" xr:uid="{00000000-0005-0000-0000-0000465B0000}"/>
    <cellStyle name="Note 2 3 4 3 25 2" xfId="9758" xr:uid="{00000000-0005-0000-0000-0000475B0000}"/>
    <cellStyle name="Note 2 3 4 3 25 3" xfId="14007" xr:uid="{00000000-0005-0000-0000-0000485B0000}"/>
    <cellStyle name="Note 2 3 4 3 25 4" xfId="18256" xr:uid="{00000000-0005-0000-0000-0000495B0000}"/>
    <cellStyle name="Note 2 3 4 3 25 5" xfId="27104" xr:uid="{00000000-0005-0000-0000-00004A5B0000}"/>
    <cellStyle name="Note 2 3 4 3 25 6" xfId="57062" xr:uid="{00000000-0005-0000-0000-00004B5B0000}"/>
    <cellStyle name="Note 2 3 4 3 26" xfId="5661" xr:uid="{00000000-0005-0000-0000-00004C5B0000}"/>
    <cellStyle name="Note 2 3 4 3 26 2" xfId="9913" xr:uid="{00000000-0005-0000-0000-00004D5B0000}"/>
    <cellStyle name="Note 2 3 4 3 26 3" xfId="14162" xr:uid="{00000000-0005-0000-0000-00004E5B0000}"/>
    <cellStyle name="Note 2 3 4 3 26 4" xfId="18411" xr:uid="{00000000-0005-0000-0000-00004F5B0000}"/>
    <cellStyle name="Note 2 3 4 3 26 5" xfId="27322" xr:uid="{00000000-0005-0000-0000-0000505B0000}"/>
    <cellStyle name="Note 2 3 4 3 26 6" xfId="57180" xr:uid="{00000000-0005-0000-0000-0000515B0000}"/>
    <cellStyle name="Note 2 3 4 3 27" xfId="5913" xr:uid="{00000000-0005-0000-0000-0000525B0000}"/>
    <cellStyle name="Note 2 3 4 3 27 2" xfId="27665" xr:uid="{00000000-0005-0000-0000-0000535B0000}"/>
    <cellStyle name="Note 2 3 4 3 27 3" xfId="57330" xr:uid="{00000000-0005-0000-0000-0000545B0000}"/>
    <cellStyle name="Note 2 3 4 3 28" xfId="10162" xr:uid="{00000000-0005-0000-0000-0000555B0000}"/>
    <cellStyle name="Note 2 3 4 3 28 2" xfId="28006" xr:uid="{00000000-0005-0000-0000-0000565B0000}"/>
    <cellStyle name="Note 2 3 4 3 28 3" xfId="57479" xr:uid="{00000000-0005-0000-0000-0000575B0000}"/>
    <cellStyle name="Note 2 3 4 3 29" xfId="14412" xr:uid="{00000000-0005-0000-0000-0000585B0000}"/>
    <cellStyle name="Note 2 3 4 3 29 2" xfId="28347" xr:uid="{00000000-0005-0000-0000-0000595B0000}"/>
    <cellStyle name="Note 2 3 4 3 29 3" xfId="57629" xr:uid="{00000000-0005-0000-0000-00005A5B0000}"/>
    <cellStyle name="Note 2 3 4 3 3" xfId="2268" xr:uid="{00000000-0005-0000-0000-00005B5B0000}"/>
    <cellStyle name="Note 2 3 4 3 3 2" xfId="6520" xr:uid="{00000000-0005-0000-0000-00005C5B0000}"/>
    <cellStyle name="Note 2 3 4 3 3 3" xfId="10769" xr:uid="{00000000-0005-0000-0000-00005D5B0000}"/>
    <cellStyle name="Note 2 3 4 3 3 4" xfId="15018" xr:uid="{00000000-0005-0000-0000-00005E5B0000}"/>
    <cellStyle name="Note 2 3 4 3 3 5" xfId="19747" xr:uid="{00000000-0005-0000-0000-00005F5B0000}"/>
    <cellStyle name="Note 2 3 4 3 3 6" xfId="53714" xr:uid="{00000000-0005-0000-0000-0000605B0000}"/>
    <cellStyle name="Note 2 3 4 3 30" xfId="18671" xr:uid="{00000000-0005-0000-0000-0000615B0000}"/>
    <cellStyle name="Note 2 3 4 3 30 2" xfId="28688" xr:uid="{00000000-0005-0000-0000-0000625B0000}"/>
    <cellStyle name="Note 2 3 4 3 31" xfId="29029" xr:uid="{00000000-0005-0000-0000-0000635B0000}"/>
    <cellStyle name="Note 2 3 4 3 32" xfId="29597" xr:uid="{00000000-0005-0000-0000-0000645B0000}"/>
    <cellStyle name="Note 2 3 4 3 33" xfId="31079" xr:uid="{00000000-0005-0000-0000-0000655B0000}"/>
    <cellStyle name="Note 2 3 4 3 34" xfId="31527" xr:uid="{00000000-0005-0000-0000-0000665B0000}"/>
    <cellStyle name="Note 2 3 4 3 35" xfId="31867" xr:uid="{00000000-0005-0000-0000-0000675B0000}"/>
    <cellStyle name="Note 2 3 4 3 36" xfId="32089" xr:uid="{00000000-0005-0000-0000-0000685B0000}"/>
    <cellStyle name="Note 2 3 4 3 37" xfId="32430" xr:uid="{00000000-0005-0000-0000-0000695B0000}"/>
    <cellStyle name="Note 2 3 4 3 38" xfId="32771" xr:uid="{00000000-0005-0000-0000-00006A5B0000}"/>
    <cellStyle name="Note 2 3 4 3 39" xfId="33139" xr:uid="{00000000-0005-0000-0000-00006B5B0000}"/>
    <cellStyle name="Note 2 3 4 3 4" xfId="2418" xr:uid="{00000000-0005-0000-0000-00006C5B0000}"/>
    <cellStyle name="Note 2 3 4 3 4 2" xfId="6670" xr:uid="{00000000-0005-0000-0000-00006D5B0000}"/>
    <cellStyle name="Note 2 3 4 3 4 3" xfId="10919" xr:uid="{00000000-0005-0000-0000-00006E5B0000}"/>
    <cellStyle name="Note 2 3 4 3 4 4" xfId="15168" xr:uid="{00000000-0005-0000-0000-00006F5B0000}"/>
    <cellStyle name="Note 2 3 4 3 4 5" xfId="20085" xr:uid="{00000000-0005-0000-0000-0000705B0000}"/>
    <cellStyle name="Note 2 3 4 3 4 6" xfId="53836" xr:uid="{00000000-0005-0000-0000-0000715B0000}"/>
    <cellStyle name="Note 2 3 4 3 40" xfId="33681" xr:uid="{00000000-0005-0000-0000-0000725B0000}"/>
    <cellStyle name="Note 2 3 4 3 41" xfId="34027" xr:uid="{00000000-0005-0000-0000-0000735B0000}"/>
    <cellStyle name="Note 2 3 4 3 42" xfId="33514" xr:uid="{00000000-0005-0000-0000-0000745B0000}"/>
    <cellStyle name="Note 2 3 4 3 43" xfId="34474" xr:uid="{00000000-0005-0000-0000-0000755B0000}"/>
    <cellStyle name="Note 2 3 4 3 44" xfId="34820" xr:uid="{00000000-0005-0000-0000-0000765B0000}"/>
    <cellStyle name="Note 2 3 4 3 45" xfId="35166" xr:uid="{00000000-0005-0000-0000-0000775B0000}"/>
    <cellStyle name="Note 2 3 4 3 46" xfId="35513" xr:uid="{00000000-0005-0000-0000-0000785B0000}"/>
    <cellStyle name="Note 2 3 4 3 47" xfId="35860" xr:uid="{00000000-0005-0000-0000-0000795B0000}"/>
    <cellStyle name="Note 2 3 4 3 48" xfId="36206" xr:uid="{00000000-0005-0000-0000-00007A5B0000}"/>
    <cellStyle name="Note 2 3 4 3 49" xfId="36552" xr:uid="{00000000-0005-0000-0000-00007B5B0000}"/>
    <cellStyle name="Note 2 3 4 3 5" xfId="2567" xr:uid="{00000000-0005-0000-0000-00007C5B0000}"/>
    <cellStyle name="Note 2 3 4 3 5 2" xfId="6819" xr:uid="{00000000-0005-0000-0000-00007D5B0000}"/>
    <cellStyle name="Note 2 3 4 3 5 3" xfId="11068" xr:uid="{00000000-0005-0000-0000-00007E5B0000}"/>
    <cellStyle name="Note 2 3 4 3 5 4" xfId="15317" xr:uid="{00000000-0005-0000-0000-00007F5B0000}"/>
    <cellStyle name="Note 2 3 4 3 5 5" xfId="20431" xr:uid="{00000000-0005-0000-0000-0000805B0000}"/>
    <cellStyle name="Note 2 3 4 3 5 6" xfId="53942" xr:uid="{00000000-0005-0000-0000-0000815B0000}"/>
    <cellStyle name="Note 2 3 4 3 50" xfId="36898" xr:uid="{00000000-0005-0000-0000-0000825B0000}"/>
    <cellStyle name="Note 2 3 4 3 51" xfId="37244" xr:uid="{00000000-0005-0000-0000-0000835B0000}"/>
    <cellStyle name="Note 2 3 4 3 52" xfId="37590" xr:uid="{00000000-0005-0000-0000-0000845B0000}"/>
    <cellStyle name="Note 2 3 4 3 53" xfId="37865" xr:uid="{00000000-0005-0000-0000-0000855B0000}"/>
    <cellStyle name="Note 2 3 4 3 54" xfId="38212" xr:uid="{00000000-0005-0000-0000-0000865B0000}"/>
    <cellStyle name="Note 2 3 4 3 55" xfId="38558" xr:uid="{00000000-0005-0000-0000-0000875B0000}"/>
    <cellStyle name="Note 2 3 4 3 56" xfId="38904" xr:uid="{00000000-0005-0000-0000-0000885B0000}"/>
    <cellStyle name="Note 2 3 4 3 57" xfId="39250" xr:uid="{00000000-0005-0000-0000-0000895B0000}"/>
    <cellStyle name="Note 2 3 4 3 58" xfId="39641" xr:uid="{00000000-0005-0000-0000-00008A5B0000}"/>
    <cellStyle name="Note 2 3 4 3 59" xfId="39865" xr:uid="{00000000-0005-0000-0000-00008B5B0000}"/>
    <cellStyle name="Note 2 3 4 3 6" xfId="2717" xr:uid="{00000000-0005-0000-0000-00008C5B0000}"/>
    <cellStyle name="Note 2 3 4 3 6 2" xfId="6969" xr:uid="{00000000-0005-0000-0000-00008D5B0000}"/>
    <cellStyle name="Note 2 3 4 3 6 3" xfId="11218" xr:uid="{00000000-0005-0000-0000-00008E5B0000}"/>
    <cellStyle name="Note 2 3 4 3 6 4" xfId="15467" xr:uid="{00000000-0005-0000-0000-00008F5B0000}"/>
    <cellStyle name="Note 2 3 4 3 6 5" xfId="20796" xr:uid="{00000000-0005-0000-0000-0000905B0000}"/>
    <cellStyle name="Note 2 3 4 3 6 6" xfId="54092" xr:uid="{00000000-0005-0000-0000-0000915B0000}"/>
    <cellStyle name="Note 2 3 4 3 60" xfId="40078" xr:uid="{00000000-0005-0000-0000-0000925B0000}"/>
    <cellStyle name="Note 2 3 4 3 61" xfId="40419" xr:uid="{00000000-0005-0000-0000-0000935B0000}"/>
    <cellStyle name="Note 2 3 4 3 62" xfId="41235" xr:uid="{00000000-0005-0000-0000-0000945B0000}"/>
    <cellStyle name="Note 2 3 4 3 63" xfId="41548" xr:uid="{00000000-0005-0000-0000-0000955B0000}"/>
    <cellStyle name="Note 2 3 4 3 64" xfId="41652" xr:uid="{00000000-0005-0000-0000-0000965B0000}"/>
    <cellStyle name="Note 2 3 4 3 65" xfId="41986" xr:uid="{00000000-0005-0000-0000-0000975B0000}"/>
    <cellStyle name="Note 2 3 4 3 66" xfId="42332" xr:uid="{00000000-0005-0000-0000-0000985B0000}"/>
    <cellStyle name="Note 2 3 4 3 67" xfId="41669" xr:uid="{00000000-0005-0000-0000-0000995B0000}"/>
    <cellStyle name="Note 2 3 4 3 68" xfId="42913" xr:uid="{00000000-0005-0000-0000-00009A5B0000}"/>
    <cellStyle name="Note 2 3 4 3 69" xfId="43254" xr:uid="{00000000-0005-0000-0000-00009B5B0000}"/>
    <cellStyle name="Note 2 3 4 3 7" xfId="2872" xr:uid="{00000000-0005-0000-0000-00009C5B0000}"/>
    <cellStyle name="Note 2 3 4 3 7 2" xfId="7124" xr:uid="{00000000-0005-0000-0000-00009D5B0000}"/>
    <cellStyle name="Note 2 3 4 3 7 3" xfId="11373" xr:uid="{00000000-0005-0000-0000-00009E5B0000}"/>
    <cellStyle name="Note 2 3 4 3 7 4" xfId="15622" xr:uid="{00000000-0005-0000-0000-00009F5B0000}"/>
    <cellStyle name="Note 2 3 4 3 7 5" xfId="21124" xr:uid="{00000000-0005-0000-0000-0000A05B0000}"/>
    <cellStyle name="Note 2 3 4 3 7 6" xfId="54210" xr:uid="{00000000-0005-0000-0000-0000A15B0000}"/>
    <cellStyle name="Note 2 3 4 3 70" xfId="43595" xr:uid="{00000000-0005-0000-0000-0000A25B0000}"/>
    <cellStyle name="Note 2 3 4 3 71" xfId="44126" xr:uid="{00000000-0005-0000-0000-0000A35B0000}"/>
    <cellStyle name="Note 2 3 4 3 72" xfId="44378" xr:uid="{00000000-0005-0000-0000-0000A45B0000}"/>
    <cellStyle name="Note 2 3 4 3 73" xfId="44474" xr:uid="{00000000-0005-0000-0000-0000A55B0000}"/>
    <cellStyle name="Note 2 3 4 3 74" xfId="44794" xr:uid="{00000000-0005-0000-0000-0000A65B0000}"/>
    <cellStyle name="Note 2 3 4 3 75" xfId="45095" xr:uid="{00000000-0005-0000-0000-0000A75B0000}"/>
    <cellStyle name="Note 2 3 4 3 76" xfId="45153" xr:uid="{00000000-0005-0000-0000-0000A85B0000}"/>
    <cellStyle name="Note 2 3 4 3 77" xfId="45292" xr:uid="{00000000-0005-0000-0000-0000A95B0000}"/>
    <cellStyle name="Note 2 3 4 3 78" xfId="45651" xr:uid="{00000000-0005-0000-0000-0000AA5B0000}"/>
    <cellStyle name="Note 2 3 4 3 79" xfId="45754" xr:uid="{00000000-0005-0000-0000-0000AB5B0000}"/>
    <cellStyle name="Note 2 3 4 3 8" xfId="3022" xr:uid="{00000000-0005-0000-0000-0000AC5B0000}"/>
    <cellStyle name="Note 2 3 4 3 8 2" xfId="7274" xr:uid="{00000000-0005-0000-0000-0000AD5B0000}"/>
    <cellStyle name="Note 2 3 4 3 8 3" xfId="11523" xr:uid="{00000000-0005-0000-0000-0000AE5B0000}"/>
    <cellStyle name="Note 2 3 4 3 8 4" xfId="15772" xr:uid="{00000000-0005-0000-0000-0000AF5B0000}"/>
    <cellStyle name="Note 2 3 4 3 8 5" xfId="21517" xr:uid="{00000000-0005-0000-0000-0000B05B0000}"/>
    <cellStyle name="Note 2 3 4 3 8 6" xfId="54313" xr:uid="{00000000-0005-0000-0000-0000B15B0000}"/>
    <cellStyle name="Note 2 3 4 3 80" xfId="46173" xr:uid="{00000000-0005-0000-0000-0000B25B0000}"/>
    <cellStyle name="Note 2 3 4 3 81" xfId="46494" xr:uid="{00000000-0005-0000-0000-0000B35B0000}"/>
    <cellStyle name="Note 2 3 4 3 82" xfId="45808" xr:uid="{00000000-0005-0000-0000-0000B45B0000}"/>
    <cellStyle name="Note 2 3 4 3 83" xfId="46996" xr:uid="{00000000-0005-0000-0000-0000B55B0000}"/>
    <cellStyle name="Note 2 3 4 3 84" xfId="47341" xr:uid="{00000000-0005-0000-0000-0000B65B0000}"/>
    <cellStyle name="Note 2 3 4 3 85" xfId="47636" xr:uid="{00000000-0005-0000-0000-0000B75B0000}"/>
    <cellStyle name="Note 2 3 4 3 86" xfId="46629" xr:uid="{00000000-0005-0000-0000-0000B85B0000}"/>
    <cellStyle name="Note 2 3 4 3 87" xfId="48102" xr:uid="{00000000-0005-0000-0000-0000B95B0000}"/>
    <cellStyle name="Note 2 3 4 3 88" xfId="48511" xr:uid="{00000000-0005-0000-0000-0000BA5B0000}"/>
    <cellStyle name="Note 2 3 4 3 89" xfId="48955" xr:uid="{00000000-0005-0000-0000-0000BB5B0000}"/>
    <cellStyle name="Note 2 3 4 3 9" xfId="3172" xr:uid="{00000000-0005-0000-0000-0000BC5B0000}"/>
    <cellStyle name="Note 2 3 4 3 9 2" xfId="7424" xr:uid="{00000000-0005-0000-0000-0000BD5B0000}"/>
    <cellStyle name="Note 2 3 4 3 9 3" xfId="11673" xr:uid="{00000000-0005-0000-0000-0000BE5B0000}"/>
    <cellStyle name="Note 2 3 4 3 9 4" xfId="15922" xr:uid="{00000000-0005-0000-0000-0000BF5B0000}"/>
    <cellStyle name="Note 2 3 4 3 9 5" xfId="21812" xr:uid="{00000000-0005-0000-0000-0000C05B0000}"/>
    <cellStyle name="Note 2 3 4 3 9 6" xfId="54463" xr:uid="{00000000-0005-0000-0000-0000C15B0000}"/>
    <cellStyle name="Note 2 3 4 3 90" xfId="49301" xr:uid="{00000000-0005-0000-0000-0000C25B0000}"/>
    <cellStyle name="Note 2 3 4 3 91" xfId="49408" xr:uid="{00000000-0005-0000-0000-0000C35B0000}"/>
    <cellStyle name="Note 2 3 4 3 92" xfId="49508" xr:uid="{00000000-0005-0000-0000-0000C45B0000}"/>
    <cellStyle name="Note 2 3 4 3 93" xfId="49777" xr:uid="{00000000-0005-0000-0000-0000C55B0000}"/>
    <cellStyle name="Note 2 3 4 3 94" xfId="49969" xr:uid="{00000000-0005-0000-0000-0000C65B0000}"/>
    <cellStyle name="Note 2 3 4 3 95" xfId="50119" xr:uid="{00000000-0005-0000-0000-0000C75B0000}"/>
    <cellStyle name="Note 2 3 4 3 96" xfId="50268" xr:uid="{00000000-0005-0000-0000-0000C85B0000}"/>
    <cellStyle name="Note 2 3 4 3 97" xfId="50418" xr:uid="{00000000-0005-0000-0000-0000C95B0000}"/>
    <cellStyle name="Note 2 3 4 3 98" xfId="50567" xr:uid="{00000000-0005-0000-0000-0000CA5B0000}"/>
    <cellStyle name="Note 2 3 4 3 99" xfId="50716" xr:uid="{00000000-0005-0000-0000-0000CB5B0000}"/>
    <cellStyle name="Note 2 3 4 30" xfId="4839" xr:uid="{00000000-0005-0000-0000-0000CC5B0000}"/>
    <cellStyle name="Note 2 3 4 30 2" xfId="9091" xr:uid="{00000000-0005-0000-0000-0000CD5B0000}"/>
    <cellStyle name="Note 2 3 4 30 3" xfId="13340" xr:uid="{00000000-0005-0000-0000-0000CE5B0000}"/>
    <cellStyle name="Note 2 3 4 30 4" xfId="17589" xr:uid="{00000000-0005-0000-0000-0000CF5B0000}"/>
    <cellStyle name="Note 2 3 4 30 5" xfId="26677" xr:uid="{00000000-0005-0000-0000-0000D05B0000}"/>
    <cellStyle name="Note 2 3 4 30 6" xfId="57111" xr:uid="{00000000-0005-0000-0000-0000D15B0000}"/>
    <cellStyle name="Note 2 3 4 31" xfId="5031" xr:uid="{00000000-0005-0000-0000-0000D25B0000}"/>
    <cellStyle name="Note 2 3 4 31 2" xfId="9283" xr:uid="{00000000-0005-0000-0000-0000D35B0000}"/>
    <cellStyle name="Note 2 3 4 31 3" xfId="13532" xr:uid="{00000000-0005-0000-0000-0000D45B0000}"/>
    <cellStyle name="Note 2 3 4 31 4" xfId="17781" xr:uid="{00000000-0005-0000-0000-0000D55B0000}"/>
    <cellStyle name="Note 2 3 4 31 5" xfId="27225" xr:uid="{00000000-0005-0000-0000-0000D65B0000}"/>
    <cellStyle name="Note 2 3 4 31 6" xfId="57150" xr:uid="{00000000-0005-0000-0000-0000D75B0000}"/>
    <cellStyle name="Note 2 3 4 32" xfId="5162" xr:uid="{00000000-0005-0000-0000-0000D85B0000}"/>
    <cellStyle name="Note 2 3 4 32 2" xfId="9414" xr:uid="{00000000-0005-0000-0000-0000D95B0000}"/>
    <cellStyle name="Note 2 3 4 32 3" xfId="13663" xr:uid="{00000000-0005-0000-0000-0000DA5B0000}"/>
    <cellStyle name="Note 2 3 4 32 4" xfId="17912" xr:uid="{00000000-0005-0000-0000-0000DB5B0000}"/>
    <cellStyle name="Note 2 3 4 32 5" xfId="27568" xr:uid="{00000000-0005-0000-0000-0000DC5B0000}"/>
    <cellStyle name="Note 2 3 4 32 6" xfId="57228" xr:uid="{00000000-0005-0000-0000-0000DD5B0000}"/>
    <cellStyle name="Note 2 3 4 33" xfId="5404" xr:uid="{00000000-0005-0000-0000-0000DE5B0000}"/>
    <cellStyle name="Note 2 3 4 33 2" xfId="9656" xr:uid="{00000000-0005-0000-0000-0000DF5B0000}"/>
    <cellStyle name="Note 2 3 4 33 3" xfId="13905" xr:uid="{00000000-0005-0000-0000-0000E05B0000}"/>
    <cellStyle name="Note 2 3 4 33 4" xfId="18154" xr:uid="{00000000-0005-0000-0000-0000E15B0000}"/>
    <cellStyle name="Note 2 3 4 33 5" xfId="27909" xr:uid="{00000000-0005-0000-0000-0000E25B0000}"/>
    <cellStyle name="Note 2 3 4 33 6" xfId="57377" xr:uid="{00000000-0005-0000-0000-0000E35B0000}"/>
    <cellStyle name="Note 2 3 4 34" xfId="5559" xr:uid="{00000000-0005-0000-0000-0000E45B0000}"/>
    <cellStyle name="Note 2 3 4 34 2" xfId="9811" xr:uid="{00000000-0005-0000-0000-0000E55B0000}"/>
    <cellStyle name="Note 2 3 4 34 3" xfId="14060" xr:uid="{00000000-0005-0000-0000-0000E65B0000}"/>
    <cellStyle name="Note 2 3 4 34 4" xfId="18309" xr:uid="{00000000-0005-0000-0000-0000E75B0000}"/>
    <cellStyle name="Note 2 3 4 34 5" xfId="28250" xr:uid="{00000000-0005-0000-0000-0000E85B0000}"/>
    <cellStyle name="Note 2 3 4 34 6" xfId="57527" xr:uid="{00000000-0005-0000-0000-0000E95B0000}"/>
    <cellStyle name="Note 2 3 4 35" xfId="1459" xr:uid="{00000000-0005-0000-0000-0000EA5B0000}"/>
    <cellStyle name="Note 2 3 4 35 2" xfId="28591" xr:uid="{00000000-0005-0000-0000-0000EB5B0000}"/>
    <cellStyle name="Note 2 3 4 36" xfId="5711" xr:uid="{00000000-0005-0000-0000-0000EC5B0000}"/>
    <cellStyle name="Note 2 3 4 36 2" xfId="28932" xr:uid="{00000000-0005-0000-0000-0000ED5B0000}"/>
    <cellStyle name="Note 2 3 4 37" xfId="9960" xr:uid="{00000000-0005-0000-0000-0000EE5B0000}"/>
    <cellStyle name="Note 2 3 4 37 2" xfId="29586" xr:uid="{00000000-0005-0000-0000-0000EF5B0000}"/>
    <cellStyle name="Note 2 3 4 38" xfId="14210" xr:uid="{00000000-0005-0000-0000-0000F05B0000}"/>
    <cellStyle name="Note 2 3 4 38 2" xfId="31029" xr:uid="{00000000-0005-0000-0000-0000F15B0000}"/>
    <cellStyle name="Note 2 3 4 39" xfId="18466" xr:uid="{00000000-0005-0000-0000-0000F25B0000}"/>
    <cellStyle name="Note 2 3 4 39 2" xfId="31430" xr:uid="{00000000-0005-0000-0000-0000F35B0000}"/>
    <cellStyle name="Note 2 3 4 4" xfId="1708" xr:uid="{00000000-0005-0000-0000-0000F45B0000}"/>
    <cellStyle name="Note 2 3 4 4 10" xfId="19660" xr:uid="{00000000-0005-0000-0000-0000F55B0000}"/>
    <cellStyle name="Note 2 3 4 4 11" xfId="22312" xr:uid="{00000000-0005-0000-0000-0000F65B0000}"/>
    <cellStyle name="Note 2 3 4 4 12" xfId="22658" xr:uid="{00000000-0005-0000-0000-0000F75B0000}"/>
    <cellStyle name="Note 2 3 4 4 13" xfId="23004" xr:uid="{00000000-0005-0000-0000-0000F85B0000}"/>
    <cellStyle name="Note 2 3 4 4 14" xfId="23351" xr:uid="{00000000-0005-0000-0000-0000F95B0000}"/>
    <cellStyle name="Note 2 3 4 4 15" xfId="23626" xr:uid="{00000000-0005-0000-0000-0000FA5B0000}"/>
    <cellStyle name="Note 2 3 4 4 16" xfId="23972" xr:uid="{00000000-0005-0000-0000-0000FB5B0000}"/>
    <cellStyle name="Note 2 3 4 4 17" xfId="24322" xr:uid="{00000000-0005-0000-0000-0000FC5B0000}"/>
    <cellStyle name="Note 2 3 4 4 18" xfId="24668" xr:uid="{00000000-0005-0000-0000-0000FD5B0000}"/>
    <cellStyle name="Note 2 3 4 4 19" xfId="24943" xr:uid="{00000000-0005-0000-0000-0000FE5B0000}"/>
    <cellStyle name="Note 2 3 4 4 2" xfId="5960" xr:uid="{00000000-0005-0000-0000-0000FF5B0000}"/>
    <cellStyle name="Note 2 3 4 4 2 2" xfId="19349" xr:uid="{00000000-0005-0000-0000-0000005C0000}"/>
    <cellStyle name="Note 2 3 4 4 20" xfId="21393" xr:uid="{00000000-0005-0000-0000-0000015C0000}"/>
    <cellStyle name="Note 2 3 4 4 21" xfId="25629" xr:uid="{00000000-0005-0000-0000-0000025C0000}"/>
    <cellStyle name="Note 2 3 4 4 22" xfId="25975" xr:uid="{00000000-0005-0000-0000-0000035C0000}"/>
    <cellStyle name="Note 2 3 4 4 23" xfId="26321" xr:uid="{00000000-0005-0000-0000-0000045C0000}"/>
    <cellStyle name="Note 2 3 4 4 24" xfId="26866" xr:uid="{00000000-0005-0000-0000-0000055C0000}"/>
    <cellStyle name="Note 2 3 4 4 25" xfId="26674" xr:uid="{00000000-0005-0000-0000-0000065C0000}"/>
    <cellStyle name="Note 2 3 4 4 26" xfId="27374" xr:uid="{00000000-0005-0000-0000-0000075C0000}"/>
    <cellStyle name="Note 2 3 4 4 27" xfId="27717" xr:uid="{00000000-0005-0000-0000-0000085C0000}"/>
    <cellStyle name="Note 2 3 4 4 28" xfId="28058" xr:uid="{00000000-0005-0000-0000-0000095C0000}"/>
    <cellStyle name="Note 2 3 4 4 29" xfId="28399" xr:uid="{00000000-0005-0000-0000-00000A5C0000}"/>
    <cellStyle name="Note 2 3 4 4 3" xfId="10209" xr:uid="{00000000-0005-0000-0000-00000B5C0000}"/>
    <cellStyle name="Note 2 3 4 4 3 2" xfId="18943" xr:uid="{00000000-0005-0000-0000-00000C5C0000}"/>
    <cellStyle name="Note 2 3 4 4 30" xfId="28740" xr:uid="{00000000-0005-0000-0000-00000D5C0000}"/>
    <cellStyle name="Note 2 3 4 4 31" xfId="29081" xr:uid="{00000000-0005-0000-0000-00000E5C0000}"/>
    <cellStyle name="Note 2 3 4 4 32" xfId="29547" xr:uid="{00000000-0005-0000-0000-00000F5C0000}"/>
    <cellStyle name="Note 2 3 4 4 33" xfId="31038" xr:uid="{00000000-0005-0000-0000-0000105C0000}"/>
    <cellStyle name="Note 2 3 4 4 34" xfId="31579" xr:uid="{00000000-0005-0000-0000-0000115C0000}"/>
    <cellStyle name="Note 2 3 4 4 35" xfId="31919" xr:uid="{00000000-0005-0000-0000-0000125C0000}"/>
    <cellStyle name="Note 2 3 4 4 36" xfId="32141" xr:uid="{00000000-0005-0000-0000-0000135C0000}"/>
    <cellStyle name="Note 2 3 4 4 37" xfId="32482" xr:uid="{00000000-0005-0000-0000-0000145C0000}"/>
    <cellStyle name="Note 2 3 4 4 38" xfId="32823" xr:uid="{00000000-0005-0000-0000-0000155C0000}"/>
    <cellStyle name="Note 2 3 4 4 39" xfId="33000" xr:uid="{00000000-0005-0000-0000-0000165C0000}"/>
    <cellStyle name="Note 2 3 4 4 4" xfId="14459" xr:uid="{00000000-0005-0000-0000-0000175C0000}"/>
    <cellStyle name="Note 2 3 4 4 4 2" xfId="20137" xr:uid="{00000000-0005-0000-0000-0000185C0000}"/>
    <cellStyle name="Note 2 3 4 4 40" xfId="33733" xr:uid="{00000000-0005-0000-0000-0000195C0000}"/>
    <cellStyle name="Note 2 3 4 4 41" xfId="34079" xr:uid="{00000000-0005-0000-0000-00001A5C0000}"/>
    <cellStyle name="Note 2 3 4 4 42" xfId="33230" xr:uid="{00000000-0005-0000-0000-00001B5C0000}"/>
    <cellStyle name="Note 2 3 4 4 43" xfId="34526" xr:uid="{00000000-0005-0000-0000-00001C5C0000}"/>
    <cellStyle name="Note 2 3 4 4 44" xfId="34872" xr:uid="{00000000-0005-0000-0000-00001D5C0000}"/>
    <cellStyle name="Note 2 3 4 4 45" xfId="35218" xr:uid="{00000000-0005-0000-0000-00001E5C0000}"/>
    <cellStyle name="Note 2 3 4 4 46" xfId="35565" xr:uid="{00000000-0005-0000-0000-00001F5C0000}"/>
    <cellStyle name="Note 2 3 4 4 47" xfId="35912" xr:uid="{00000000-0005-0000-0000-0000205C0000}"/>
    <cellStyle name="Note 2 3 4 4 48" xfId="36258" xr:uid="{00000000-0005-0000-0000-0000215C0000}"/>
    <cellStyle name="Note 2 3 4 4 49" xfId="36604" xr:uid="{00000000-0005-0000-0000-0000225C0000}"/>
    <cellStyle name="Note 2 3 4 4 5" xfId="18569" xr:uid="{00000000-0005-0000-0000-0000235C0000}"/>
    <cellStyle name="Note 2 3 4 4 5 2" xfId="20483" xr:uid="{00000000-0005-0000-0000-0000245C0000}"/>
    <cellStyle name="Note 2 3 4 4 50" xfId="36950" xr:uid="{00000000-0005-0000-0000-0000255C0000}"/>
    <cellStyle name="Note 2 3 4 4 51" xfId="37296" xr:uid="{00000000-0005-0000-0000-0000265C0000}"/>
    <cellStyle name="Note 2 3 4 4 52" xfId="37642" xr:uid="{00000000-0005-0000-0000-0000275C0000}"/>
    <cellStyle name="Note 2 3 4 4 53" xfId="37917" xr:uid="{00000000-0005-0000-0000-0000285C0000}"/>
    <cellStyle name="Note 2 3 4 4 54" xfId="38264" xr:uid="{00000000-0005-0000-0000-0000295C0000}"/>
    <cellStyle name="Note 2 3 4 4 55" xfId="38610" xr:uid="{00000000-0005-0000-0000-00002A5C0000}"/>
    <cellStyle name="Note 2 3 4 4 56" xfId="38956" xr:uid="{00000000-0005-0000-0000-00002B5C0000}"/>
    <cellStyle name="Note 2 3 4 4 57" xfId="39302" xr:uid="{00000000-0005-0000-0000-00002C5C0000}"/>
    <cellStyle name="Note 2 3 4 4 58" xfId="39098" xr:uid="{00000000-0005-0000-0000-00002D5C0000}"/>
    <cellStyle name="Note 2 3 4 4 59" xfId="35717" xr:uid="{00000000-0005-0000-0000-00002E5C0000}"/>
    <cellStyle name="Note 2 3 4 4 6" xfId="20821" xr:uid="{00000000-0005-0000-0000-00002F5C0000}"/>
    <cellStyle name="Note 2 3 4 4 60" xfId="40130" xr:uid="{00000000-0005-0000-0000-0000305C0000}"/>
    <cellStyle name="Note 2 3 4 4 61" xfId="40471" xr:uid="{00000000-0005-0000-0000-0000315C0000}"/>
    <cellStyle name="Note 2 3 4 4 62" xfId="41259" xr:uid="{00000000-0005-0000-0000-0000325C0000}"/>
    <cellStyle name="Note 2 3 4 4 63" xfId="41599" xr:uid="{00000000-0005-0000-0000-0000335C0000}"/>
    <cellStyle name="Note 2 3 4 4 64" xfId="41265" xr:uid="{00000000-0005-0000-0000-0000345C0000}"/>
    <cellStyle name="Note 2 3 4 4 65" xfId="42038" xr:uid="{00000000-0005-0000-0000-0000355C0000}"/>
    <cellStyle name="Note 2 3 4 4 66" xfId="42384" xr:uid="{00000000-0005-0000-0000-0000365C0000}"/>
    <cellStyle name="Note 2 3 4 4 67" xfId="42591" xr:uid="{00000000-0005-0000-0000-0000375C0000}"/>
    <cellStyle name="Note 2 3 4 4 68" xfId="42965" xr:uid="{00000000-0005-0000-0000-0000385C0000}"/>
    <cellStyle name="Note 2 3 4 4 69" xfId="43306" xr:uid="{00000000-0005-0000-0000-0000395C0000}"/>
    <cellStyle name="Note 2 3 4 4 7" xfId="21176" xr:uid="{00000000-0005-0000-0000-00003A5C0000}"/>
    <cellStyle name="Note 2 3 4 4 70" xfId="43647" xr:uid="{00000000-0005-0000-0000-00003B5C0000}"/>
    <cellStyle name="Note 2 3 4 4 71" xfId="44178" xr:uid="{00000000-0005-0000-0000-00003C5C0000}"/>
    <cellStyle name="Note 2 3 4 4 72" xfId="44425" xr:uid="{00000000-0005-0000-0000-00003D5C0000}"/>
    <cellStyle name="Note 2 3 4 4 73" xfId="43954" xr:uid="{00000000-0005-0000-0000-00003E5C0000}"/>
    <cellStyle name="Note 2 3 4 4 74" xfId="44846" xr:uid="{00000000-0005-0000-0000-00003F5C0000}"/>
    <cellStyle name="Note 2 3 4 4 75" xfId="45135" xr:uid="{00000000-0005-0000-0000-0000405C0000}"/>
    <cellStyle name="Note 2 3 4 4 76" xfId="44539" xr:uid="{00000000-0005-0000-0000-0000415C0000}"/>
    <cellStyle name="Note 2 3 4 4 77" xfId="45055" xr:uid="{00000000-0005-0000-0000-0000425C0000}"/>
    <cellStyle name="Note 2 3 4 4 78" xfId="45579" xr:uid="{00000000-0005-0000-0000-0000435C0000}"/>
    <cellStyle name="Note 2 3 4 4 79" xfId="45726" xr:uid="{00000000-0005-0000-0000-0000445C0000}"/>
    <cellStyle name="Note 2 3 4 4 8" xfId="19569" xr:uid="{00000000-0005-0000-0000-0000455C0000}"/>
    <cellStyle name="Note 2 3 4 4 80" xfId="46225" xr:uid="{00000000-0005-0000-0000-0000465C0000}"/>
    <cellStyle name="Note 2 3 4 4 81" xfId="46537" xr:uid="{00000000-0005-0000-0000-0000475C0000}"/>
    <cellStyle name="Note 2 3 4 4 82" xfId="46703" xr:uid="{00000000-0005-0000-0000-0000485C0000}"/>
    <cellStyle name="Note 2 3 4 4 83" xfId="47048" xr:uid="{00000000-0005-0000-0000-0000495C0000}"/>
    <cellStyle name="Note 2 3 4 4 84" xfId="47393" xr:uid="{00000000-0005-0000-0000-00004A5C0000}"/>
    <cellStyle name="Note 2 3 4 4 85" xfId="47670" xr:uid="{00000000-0005-0000-0000-00004B5C0000}"/>
    <cellStyle name="Note 2 3 4 4 86" xfId="47817" xr:uid="{00000000-0005-0000-0000-00004C5C0000}"/>
    <cellStyle name="Note 2 3 4 4 87" xfId="48154" xr:uid="{00000000-0005-0000-0000-00004D5C0000}"/>
    <cellStyle name="Note 2 3 4 4 88" xfId="48436" xr:uid="{00000000-0005-0000-0000-00004E5C0000}"/>
    <cellStyle name="Note 2 3 4 4 89" xfId="49007" xr:uid="{00000000-0005-0000-0000-00004F5C0000}"/>
    <cellStyle name="Note 2 3 4 4 9" xfId="21864" xr:uid="{00000000-0005-0000-0000-0000505C0000}"/>
    <cellStyle name="Note 2 3 4 4 90" xfId="49350" xr:uid="{00000000-0005-0000-0000-0000515C0000}"/>
    <cellStyle name="Note 2 3 4 4 91" xfId="48561" xr:uid="{00000000-0005-0000-0000-0000525C0000}"/>
    <cellStyle name="Note 2 3 4 4 92" xfId="49284" xr:uid="{00000000-0005-0000-0000-0000535C0000}"/>
    <cellStyle name="Note 2 3 4 4 93" xfId="49243" xr:uid="{00000000-0005-0000-0000-0000545C0000}"/>
    <cellStyle name="Note 2 3 4 4 94" xfId="53047" xr:uid="{00000000-0005-0000-0000-0000555C0000}"/>
    <cellStyle name="Note 2 3 4 4 95" xfId="53308" xr:uid="{00000000-0005-0000-0000-0000565C0000}"/>
    <cellStyle name="Note 2 3 4 40" xfId="31770" xr:uid="{00000000-0005-0000-0000-0000575C0000}"/>
    <cellStyle name="Note 2 3 4 41" xfId="30988" xr:uid="{00000000-0005-0000-0000-0000585C0000}"/>
    <cellStyle name="Note 2 3 4 42" xfId="32333" xr:uid="{00000000-0005-0000-0000-0000595C0000}"/>
    <cellStyle name="Note 2 3 4 43" xfId="32674" xr:uid="{00000000-0005-0000-0000-00005A5C0000}"/>
    <cellStyle name="Note 2 3 4 44" xfId="33419" xr:uid="{00000000-0005-0000-0000-00005B5C0000}"/>
    <cellStyle name="Note 2 3 4 45" xfId="33584" xr:uid="{00000000-0005-0000-0000-00005C5C0000}"/>
    <cellStyle name="Note 2 3 4 46" xfId="33930" xr:uid="{00000000-0005-0000-0000-00005D5C0000}"/>
    <cellStyle name="Note 2 3 4 47" xfId="33531" xr:uid="{00000000-0005-0000-0000-00005E5C0000}"/>
    <cellStyle name="Note 2 3 4 48" xfId="34377" xr:uid="{00000000-0005-0000-0000-00005F5C0000}"/>
    <cellStyle name="Note 2 3 4 49" xfId="34723" xr:uid="{00000000-0005-0000-0000-0000605C0000}"/>
    <cellStyle name="Note 2 3 4 5" xfId="1755" xr:uid="{00000000-0005-0000-0000-0000615C0000}"/>
    <cellStyle name="Note 2 3 4 5 10" xfId="22019" xr:uid="{00000000-0005-0000-0000-0000625C0000}"/>
    <cellStyle name="Note 2 3 4 5 11" xfId="22365" xr:uid="{00000000-0005-0000-0000-0000635C0000}"/>
    <cellStyle name="Note 2 3 4 5 12" xfId="22711" xr:uid="{00000000-0005-0000-0000-0000645C0000}"/>
    <cellStyle name="Note 2 3 4 5 13" xfId="23057" xr:uid="{00000000-0005-0000-0000-0000655C0000}"/>
    <cellStyle name="Note 2 3 4 5 14" xfId="23404" xr:uid="{00000000-0005-0000-0000-0000665C0000}"/>
    <cellStyle name="Note 2 3 4 5 15" xfId="23679" xr:uid="{00000000-0005-0000-0000-0000675C0000}"/>
    <cellStyle name="Note 2 3 4 5 16" xfId="24025" xr:uid="{00000000-0005-0000-0000-0000685C0000}"/>
    <cellStyle name="Note 2 3 4 5 17" xfId="24375" xr:uid="{00000000-0005-0000-0000-0000695C0000}"/>
    <cellStyle name="Note 2 3 4 5 18" xfId="24721" xr:uid="{00000000-0005-0000-0000-00006A5C0000}"/>
    <cellStyle name="Note 2 3 4 5 19" xfId="24996" xr:uid="{00000000-0005-0000-0000-00006B5C0000}"/>
    <cellStyle name="Note 2 3 4 5 2" xfId="6007" xr:uid="{00000000-0005-0000-0000-00006C5C0000}"/>
    <cellStyle name="Note 2 3 4 5 2 2" xfId="19402" xr:uid="{00000000-0005-0000-0000-00006D5C0000}"/>
    <cellStyle name="Note 2 3 4 5 20" xfId="25193" xr:uid="{00000000-0005-0000-0000-00006E5C0000}"/>
    <cellStyle name="Note 2 3 4 5 21" xfId="25682" xr:uid="{00000000-0005-0000-0000-00006F5C0000}"/>
    <cellStyle name="Note 2 3 4 5 22" xfId="26028" xr:uid="{00000000-0005-0000-0000-0000705C0000}"/>
    <cellStyle name="Note 2 3 4 5 23" xfId="26374" xr:uid="{00000000-0005-0000-0000-0000715C0000}"/>
    <cellStyle name="Note 2 3 4 5 24" xfId="26919" xr:uid="{00000000-0005-0000-0000-0000725C0000}"/>
    <cellStyle name="Note 2 3 4 5 25" xfId="27066" xr:uid="{00000000-0005-0000-0000-0000735C0000}"/>
    <cellStyle name="Note 2 3 4 5 26" xfId="27427" xr:uid="{00000000-0005-0000-0000-0000745C0000}"/>
    <cellStyle name="Note 2 3 4 5 27" xfId="27770" xr:uid="{00000000-0005-0000-0000-0000755C0000}"/>
    <cellStyle name="Note 2 3 4 5 28" xfId="28111" xr:uid="{00000000-0005-0000-0000-0000765C0000}"/>
    <cellStyle name="Note 2 3 4 5 29" xfId="28452" xr:uid="{00000000-0005-0000-0000-0000775C0000}"/>
    <cellStyle name="Note 2 3 4 5 3" xfId="10256" xr:uid="{00000000-0005-0000-0000-0000785C0000}"/>
    <cellStyle name="Note 2 3 4 5 3 2" xfId="19844" xr:uid="{00000000-0005-0000-0000-0000795C0000}"/>
    <cellStyle name="Note 2 3 4 5 30" xfId="28793" xr:uid="{00000000-0005-0000-0000-00007A5C0000}"/>
    <cellStyle name="Note 2 3 4 5 31" xfId="29134" xr:uid="{00000000-0005-0000-0000-00007B5C0000}"/>
    <cellStyle name="Note 2 3 4 5 32" xfId="29323" xr:uid="{00000000-0005-0000-0000-00007C5C0000}"/>
    <cellStyle name="Note 2 3 4 5 33" xfId="31232" xr:uid="{00000000-0005-0000-0000-00007D5C0000}"/>
    <cellStyle name="Note 2 3 4 5 34" xfId="31632" xr:uid="{00000000-0005-0000-0000-00007E5C0000}"/>
    <cellStyle name="Note 2 3 4 5 35" xfId="31972" xr:uid="{00000000-0005-0000-0000-00007F5C0000}"/>
    <cellStyle name="Note 2 3 4 5 36" xfId="32194" xr:uid="{00000000-0005-0000-0000-0000805C0000}"/>
    <cellStyle name="Note 2 3 4 5 37" xfId="32535" xr:uid="{00000000-0005-0000-0000-0000815C0000}"/>
    <cellStyle name="Note 2 3 4 5 38" xfId="32876" xr:uid="{00000000-0005-0000-0000-0000825C0000}"/>
    <cellStyle name="Note 2 3 4 5 39" xfId="33408" xr:uid="{00000000-0005-0000-0000-0000835C0000}"/>
    <cellStyle name="Note 2 3 4 5 4" xfId="14506" xr:uid="{00000000-0005-0000-0000-0000845C0000}"/>
    <cellStyle name="Note 2 3 4 5 4 2" xfId="20190" xr:uid="{00000000-0005-0000-0000-0000855C0000}"/>
    <cellStyle name="Note 2 3 4 5 40" xfId="33786" xr:uid="{00000000-0005-0000-0000-0000865C0000}"/>
    <cellStyle name="Note 2 3 4 5 41" xfId="34132" xr:uid="{00000000-0005-0000-0000-0000875C0000}"/>
    <cellStyle name="Note 2 3 4 5 42" xfId="33380" xr:uid="{00000000-0005-0000-0000-0000885C0000}"/>
    <cellStyle name="Note 2 3 4 5 43" xfId="34579" xr:uid="{00000000-0005-0000-0000-0000895C0000}"/>
    <cellStyle name="Note 2 3 4 5 44" xfId="34925" xr:uid="{00000000-0005-0000-0000-00008A5C0000}"/>
    <cellStyle name="Note 2 3 4 5 45" xfId="35271" xr:uid="{00000000-0005-0000-0000-00008B5C0000}"/>
    <cellStyle name="Note 2 3 4 5 46" xfId="35618" xr:uid="{00000000-0005-0000-0000-00008C5C0000}"/>
    <cellStyle name="Note 2 3 4 5 47" xfId="35965" xr:uid="{00000000-0005-0000-0000-00008D5C0000}"/>
    <cellStyle name="Note 2 3 4 5 48" xfId="36311" xr:uid="{00000000-0005-0000-0000-00008E5C0000}"/>
    <cellStyle name="Note 2 3 4 5 49" xfId="36657" xr:uid="{00000000-0005-0000-0000-00008F5C0000}"/>
    <cellStyle name="Note 2 3 4 5 5" xfId="20536" xr:uid="{00000000-0005-0000-0000-0000905C0000}"/>
    <cellStyle name="Note 2 3 4 5 50" xfId="37003" xr:uid="{00000000-0005-0000-0000-0000915C0000}"/>
    <cellStyle name="Note 2 3 4 5 51" xfId="37349" xr:uid="{00000000-0005-0000-0000-0000925C0000}"/>
    <cellStyle name="Note 2 3 4 5 52" xfId="37695" xr:uid="{00000000-0005-0000-0000-0000935C0000}"/>
    <cellStyle name="Note 2 3 4 5 53" xfId="37970" xr:uid="{00000000-0005-0000-0000-0000945C0000}"/>
    <cellStyle name="Note 2 3 4 5 54" xfId="38317" xr:uid="{00000000-0005-0000-0000-0000955C0000}"/>
    <cellStyle name="Note 2 3 4 5 55" xfId="38663" xr:uid="{00000000-0005-0000-0000-0000965C0000}"/>
    <cellStyle name="Note 2 3 4 5 56" xfId="39009" xr:uid="{00000000-0005-0000-0000-0000975C0000}"/>
    <cellStyle name="Note 2 3 4 5 57" xfId="39355" xr:uid="{00000000-0005-0000-0000-0000985C0000}"/>
    <cellStyle name="Note 2 3 4 5 58" xfId="39555" xr:uid="{00000000-0005-0000-0000-0000995C0000}"/>
    <cellStyle name="Note 2 3 4 5 59" xfId="39830" xr:uid="{00000000-0005-0000-0000-00009A5C0000}"/>
    <cellStyle name="Note 2 3 4 5 6" xfId="19732" xr:uid="{00000000-0005-0000-0000-00009B5C0000}"/>
    <cellStyle name="Note 2 3 4 5 60" xfId="40183" xr:uid="{00000000-0005-0000-0000-00009C5C0000}"/>
    <cellStyle name="Note 2 3 4 5 61" xfId="40524" xr:uid="{00000000-0005-0000-0000-00009D5C0000}"/>
    <cellStyle name="Note 2 3 4 5 62" xfId="40997" xr:uid="{00000000-0005-0000-0000-00009E5C0000}"/>
    <cellStyle name="Note 2 3 4 5 63" xfId="41647" xr:uid="{00000000-0005-0000-0000-00009F5C0000}"/>
    <cellStyle name="Note 2 3 4 5 64" xfId="41745" xr:uid="{00000000-0005-0000-0000-0000A05C0000}"/>
    <cellStyle name="Note 2 3 4 5 65" xfId="42091" xr:uid="{00000000-0005-0000-0000-0000A15C0000}"/>
    <cellStyle name="Note 2 3 4 5 66" xfId="42437" xr:uid="{00000000-0005-0000-0000-0000A25C0000}"/>
    <cellStyle name="Note 2 3 4 5 67" xfId="41484" xr:uid="{00000000-0005-0000-0000-0000A35C0000}"/>
    <cellStyle name="Note 2 3 4 5 68" xfId="43018" xr:uid="{00000000-0005-0000-0000-0000A45C0000}"/>
    <cellStyle name="Note 2 3 4 5 69" xfId="43359" xr:uid="{00000000-0005-0000-0000-0000A55C0000}"/>
    <cellStyle name="Note 2 3 4 5 7" xfId="21229" xr:uid="{00000000-0005-0000-0000-0000A65C0000}"/>
    <cellStyle name="Note 2 3 4 5 70" xfId="43700" xr:uid="{00000000-0005-0000-0000-0000A75C0000}"/>
    <cellStyle name="Note 2 3 4 5 71" xfId="44231" xr:uid="{00000000-0005-0000-0000-0000A85C0000}"/>
    <cellStyle name="Note 2 3 4 5 72" xfId="44469" xr:uid="{00000000-0005-0000-0000-0000A95C0000}"/>
    <cellStyle name="Note 2 3 4 5 73" xfId="44556" xr:uid="{00000000-0005-0000-0000-0000AA5C0000}"/>
    <cellStyle name="Note 2 3 4 5 74" xfId="44899" xr:uid="{00000000-0005-0000-0000-0000AB5C0000}"/>
    <cellStyle name="Note 2 3 4 5 75" xfId="45174" xr:uid="{00000000-0005-0000-0000-0000AC5C0000}"/>
    <cellStyle name="Note 2 3 4 5 76" xfId="45118" xr:uid="{00000000-0005-0000-0000-0000AD5C0000}"/>
    <cellStyle name="Note 2 3 4 5 77" xfId="45320" xr:uid="{00000000-0005-0000-0000-0000AE5C0000}"/>
    <cellStyle name="Note 2 3 4 5 78" xfId="45796" xr:uid="{00000000-0005-0000-0000-0000AF5C0000}"/>
    <cellStyle name="Note 2 3 4 5 79" xfId="45934" xr:uid="{00000000-0005-0000-0000-0000B05C0000}"/>
    <cellStyle name="Note 2 3 4 5 8" xfId="21428" xr:uid="{00000000-0005-0000-0000-0000B15C0000}"/>
    <cellStyle name="Note 2 3 4 5 80" xfId="46278" xr:uid="{00000000-0005-0000-0000-0000B25C0000}"/>
    <cellStyle name="Note 2 3 4 5 81" xfId="46584" xr:uid="{00000000-0005-0000-0000-0000B35C0000}"/>
    <cellStyle name="Note 2 3 4 5 82" xfId="46756" xr:uid="{00000000-0005-0000-0000-0000B45C0000}"/>
    <cellStyle name="Note 2 3 4 5 83" xfId="47101" xr:uid="{00000000-0005-0000-0000-0000B55C0000}"/>
    <cellStyle name="Note 2 3 4 5 84" xfId="47446" xr:uid="{00000000-0005-0000-0000-0000B65C0000}"/>
    <cellStyle name="Note 2 3 4 5 85" xfId="47706" xr:uid="{00000000-0005-0000-0000-0000B75C0000}"/>
    <cellStyle name="Note 2 3 4 5 86" xfId="47870" xr:uid="{00000000-0005-0000-0000-0000B85C0000}"/>
    <cellStyle name="Note 2 3 4 5 87" xfId="48207" xr:uid="{00000000-0005-0000-0000-0000B95C0000}"/>
    <cellStyle name="Note 2 3 4 5 88" xfId="48672" xr:uid="{00000000-0005-0000-0000-0000BA5C0000}"/>
    <cellStyle name="Note 2 3 4 5 89" xfId="49060" xr:uid="{00000000-0005-0000-0000-0000BB5C0000}"/>
    <cellStyle name="Note 2 3 4 5 9" xfId="21917" xr:uid="{00000000-0005-0000-0000-0000BC5C0000}"/>
    <cellStyle name="Note 2 3 4 5 90" xfId="49402" xr:uid="{00000000-0005-0000-0000-0000BD5C0000}"/>
    <cellStyle name="Note 2 3 4 5 91" xfId="49502" xr:uid="{00000000-0005-0000-0000-0000BE5C0000}"/>
    <cellStyle name="Note 2 3 4 5 92" xfId="49604" xr:uid="{00000000-0005-0000-0000-0000BF5C0000}"/>
    <cellStyle name="Note 2 3 4 5 93" xfId="49743" xr:uid="{00000000-0005-0000-0000-0000C05C0000}"/>
    <cellStyle name="Note 2 3 4 5 94" xfId="53091" xr:uid="{00000000-0005-0000-0000-0000C15C0000}"/>
    <cellStyle name="Note 2 3 4 5 95" xfId="19047" xr:uid="{00000000-0005-0000-0000-0000C25C0000}"/>
    <cellStyle name="Note 2 3 4 5 96" xfId="53463" xr:uid="{00000000-0005-0000-0000-0000C35C0000}"/>
    <cellStyle name="Note 2 3 4 50" xfId="35069" xr:uid="{00000000-0005-0000-0000-0000C45C0000}"/>
    <cellStyle name="Note 2 3 4 51" xfId="35416" xr:uid="{00000000-0005-0000-0000-0000C55C0000}"/>
    <cellStyle name="Note 2 3 4 52" xfId="35763" xr:uid="{00000000-0005-0000-0000-0000C65C0000}"/>
    <cellStyle name="Note 2 3 4 53" xfId="36109" xr:uid="{00000000-0005-0000-0000-0000C75C0000}"/>
    <cellStyle name="Note 2 3 4 54" xfId="36455" xr:uid="{00000000-0005-0000-0000-0000C85C0000}"/>
    <cellStyle name="Note 2 3 4 55" xfId="36801" xr:uid="{00000000-0005-0000-0000-0000C95C0000}"/>
    <cellStyle name="Note 2 3 4 56" xfId="37147" xr:uid="{00000000-0005-0000-0000-0000CA5C0000}"/>
    <cellStyle name="Note 2 3 4 57" xfId="37493" xr:uid="{00000000-0005-0000-0000-0000CB5C0000}"/>
    <cellStyle name="Note 2 3 4 58" xfId="33384" xr:uid="{00000000-0005-0000-0000-0000CC5C0000}"/>
    <cellStyle name="Note 2 3 4 59" xfId="38115" xr:uid="{00000000-0005-0000-0000-0000CD5C0000}"/>
    <cellStyle name="Note 2 3 4 6" xfId="1803" xr:uid="{00000000-0005-0000-0000-0000CE5C0000}"/>
    <cellStyle name="Note 2 3 4 6 2" xfId="6055" xr:uid="{00000000-0005-0000-0000-0000CF5C0000}"/>
    <cellStyle name="Note 2 3 4 6 3" xfId="10304" xr:uid="{00000000-0005-0000-0000-0000D05C0000}"/>
    <cellStyle name="Note 2 3 4 6 4" xfId="14554" xr:uid="{00000000-0005-0000-0000-0000D15C0000}"/>
    <cellStyle name="Note 2 3 4 6 5" xfId="18990" xr:uid="{00000000-0005-0000-0000-0000D25C0000}"/>
    <cellStyle name="Note 2 3 4 6 6" xfId="53612" xr:uid="{00000000-0005-0000-0000-0000D35C0000}"/>
    <cellStyle name="Note 2 3 4 60" xfId="38461" xr:uid="{00000000-0005-0000-0000-0000D45C0000}"/>
    <cellStyle name="Note 2 3 4 61" xfId="38807" xr:uid="{00000000-0005-0000-0000-0000D55C0000}"/>
    <cellStyle name="Note 2 3 4 62" xfId="39153" xr:uid="{00000000-0005-0000-0000-0000D65C0000}"/>
    <cellStyle name="Note 2 3 4 63" xfId="33032" xr:uid="{00000000-0005-0000-0000-0000D75C0000}"/>
    <cellStyle name="Note 2 3 4 64" xfId="39716" xr:uid="{00000000-0005-0000-0000-0000D85C0000}"/>
    <cellStyle name="Note 2 3 4 65" xfId="39981" xr:uid="{00000000-0005-0000-0000-0000D95C0000}"/>
    <cellStyle name="Note 2 3 4 66" xfId="40322" xr:uid="{00000000-0005-0000-0000-0000DA5C0000}"/>
    <cellStyle name="Note 2 3 4 67" xfId="41304" xr:uid="{00000000-0005-0000-0000-0000DB5C0000}"/>
    <cellStyle name="Note 2 3 4 68" xfId="41455" xr:uid="{00000000-0005-0000-0000-0000DC5C0000}"/>
    <cellStyle name="Note 2 3 4 69" xfId="41720" xr:uid="{00000000-0005-0000-0000-0000DD5C0000}"/>
    <cellStyle name="Note 2 3 4 7" xfId="1850" xr:uid="{00000000-0005-0000-0000-0000DE5C0000}"/>
    <cellStyle name="Note 2 3 4 7 2" xfId="6102" xr:uid="{00000000-0005-0000-0000-0000DF5C0000}"/>
    <cellStyle name="Note 2 3 4 7 3" xfId="10351" xr:uid="{00000000-0005-0000-0000-0000E05C0000}"/>
    <cellStyle name="Note 2 3 4 7 4" xfId="14601" xr:uid="{00000000-0005-0000-0000-0000E15C0000}"/>
    <cellStyle name="Note 2 3 4 7 5" xfId="19200" xr:uid="{00000000-0005-0000-0000-0000E25C0000}"/>
    <cellStyle name="Note 2 3 4 7 6" xfId="53253" xr:uid="{00000000-0005-0000-0000-0000E35C0000}"/>
    <cellStyle name="Note 2 3 4 70" xfId="41889" xr:uid="{00000000-0005-0000-0000-0000E45C0000}"/>
    <cellStyle name="Note 2 3 4 71" xfId="42235" xr:uid="{00000000-0005-0000-0000-0000E55C0000}"/>
    <cellStyle name="Note 2 3 4 72" xfId="41439" xr:uid="{00000000-0005-0000-0000-0000E65C0000}"/>
    <cellStyle name="Note 2 3 4 73" xfId="42816" xr:uid="{00000000-0005-0000-0000-0000E75C0000}"/>
    <cellStyle name="Note 2 3 4 74" xfId="43157" xr:uid="{00000000-0005-0000-0000-0000E85C0000}"/>
    <cellStyle name="Note 2 3 4 75" xfId="43498" xr:uid="{00000000-0005-0000-0000-0000E95C0000}"/>
    <cellStyle name="Note 2 3 4 76" xfId="44029" xr:uid="{00000000-0005-0000-0000-0000EA5C0000}"/>
    <cellStyle name="Note 2 3 4 77" xfId="43837" xr:uid="{00000000-0005-0000-0000-0000EB5C0000}"/>
    <cellStyle name="Note 2 3 4 78" xfId="44531" xr:uid="{00000000-0005-0000-0000-0000EC5C0000}"/>
    <cellStyle name="Note 2 3 4 79" xfId="44697" xr:uid="{00000000-0005-0000-0000-0000ED5C0000}"/>
    <cellStyle name="Note 2 3 4 8" xfId="1897" xr:uid="{00000000-0005-0000-0000-0000EE5C0000}"/>
    <cellStyle name="Note 2 3 4 8 2" xfId="6149" xr:uid="{00000000-0005-0000-0000-0000EF5C0000}"/>
    <cellStyle name="Note 2 3 4 8 3" xfId="10398" xr:uid="{00000000-0005-0000-0000-0000F05C0000}"/>
    <cellStyle name="Note 2 3 4 8 4" xfId="14648" xr:uid="{00000000-0005-0000-0000-0000F15C0000}"/>
    <cellStyle name="Note 2 3 4 8 5" xfId="19540" xr:uid="{00000000-0005-0000-0000-0000F25C0000}"/>
    <cellStyle name="Note 2 3 4 8 6" xfId="53990" xr:uid="{00000000-0005-0000-0000-0000F35C0000}"/>
    <cellStyle name="Note 2 3 4 80" xfId="45025" xr:uid="{00000000-0005-0000-0000-0000F45C0000}"/>
    <cellStyle name="Note 2 3 4 81" xfId="44529" xr:uid="{00000000-0005-0000-0000-0000F55C0000}"/>
    <cellStyle name="Note 2 3 4 82" xfId="43872" xr:uid="{00000000-0005-0000-0000-0000F65C0000}"/>
    <cellStyle name="Note 2 3 4 83" xfId="45422" xr:uid="{00000000-0005-0000-0000-0000F75C0000}"/>
    <cellStyle name="Note 2 3 4 84" xfId="45599" xr:uid="{00000000-0005-0000-0000-0000F85C0000}"/>
    <cellStyle name="Note 2 3 4 85" xfId="46076" xr:uid="{00000000-0005-0000-0000-0000F95C0000}"/>
    <cellStyle name="Note 2 3 4 86" xfId="46415" xr:uid="{00000000-0005-0000-0000-0000FA5C0000}"/>
    <cellStyle name="Note 2 3 4 87" xfId="46441" xr:uid="{00000000-0005-0000-0000-0000FB5C0000}"/>
    <cellStyle name="Note 2 3 4 88" xfId="46899" xr:uid="{00000000-0005-0000-0000-0000FC5C0000}"/>
    <cellStyle name="Note 2 3 4 89" xfId="47244" xr:uid="{00000000-0005-0000-0000-0000FD5C0000}"/>
    <cellStyle name="Note 2 3 4 9" xfId="1542" xr:uid="{00000000-0005-0000-0000-0000FE5C0000}"/>
    <cellStyle name="Note 2 3 4 9 2" xfId="5794" xr:uid="{00000000-0005-0000-0000-0000FF5C0000}"/>
    <cellStyle name="Note 2 3 4 9 3" xfId="10043" xr:uid="{00000000-0005-0000-0000-0000005D0000}"/>
    <cellStyle name="Note 2 3 4 9 4" xfId="14293" xr:uid="{00000000-0005-0000-0000-0000015D0000}"/>
    <cellStyle name="Note 2 3 4 9 5" xfId="19988" xr:uid="{00000000-0005-0000-0000-0000025D0000}"/>
    <cellStyle name="Note 2 3 4 9 6" xfId="54139" xr:uid="{00000000-0005-0000-0000-0000035D0000}"/>
    <cellStyle name="Note 2 3 4 90" xfId="47573" xr:uid="{00000000-0005-0000-0000-0000045D0000}"/>
    <cellStyle name="Note 2 3 4 91" xfId="47592" xr:uid="{00000000-0005-0000-0000-0000055D0000}"/>
    <cellStyle name="Note 2 3 4 92" xfId="48005" xr:uid="{00000000-0005-0000-0000-0000065D0000}"/>
    <cellStyle name="Note 2 3 4 93" xfId="48262" xr:uid="{00000000-0005-0000-0000-0000075D0000}"/>
    <cellStyle name="Note 2 3 4 94" xfId="48858" xr:uid="{00000000-0005-0000-0000-0000085D0000}"/>
    <cellStyle name="Note 2 3 4 95" xfId="49204" xr:uid="{00000000-0005-0000-0000-0000095D0000}"/>
    <cellStyle name="Note 2 3 4 96" xfId="49478" xr:uid="{00000000-0005-0000-0000-00000A5D0000}"/>
    <cellStyle name="Note 2 3 4 97" xfId="49579" xr:uid="{00000000-0005-0000-0000-00000B5D0000}"/>
    <cellStyle name="Note 2 3 4 98" xfId="49232" xr:uid="{00000000-0005-0000-0000-00000C5D0000}"/>
    <cellStyle name="Note 2 3 4 99" xfId="49867" xr:uid="{00000000-0005-0000-0000-00000D5D0000}"/>
    <cellStyle name="Note 2 3 40" xfId="725" xr:uid="{00000000-0005-0000-0000-00000E5D0000}"/>
    <cellStyle name="Note 2 3 40 2" xfId="726" xr:uid="{00000000-0005-0000-0000-00000F5D0000}"/>
    <cellStyle name="Note 2 3 40 2 2" xfId="30365" xr:uid="{00000000-0005-0000-0000-0000105D0000}"/>
    <cellStyle name="Note 2 3 40 3" xfId="29854" xr:uid="{00000000-0005-0000-0000-0000115D0000}"/>
    <cellStyle name="Note 2 3 40 4" xfId="25202" xr:uid="{00000000-0005-0000-0000-0000125D0000}"/>
    <cellStyle name="Note 2 3 41" xfId="727" xr:uid="{00000000-0005-0000-0000-0000135D0000}"/>
    <cellStyle name="Note 2 3 41 2" xfId="728" xr:uid="{00000000-0005-0000-0000-0000145D0000}"/>
    <cellStyle name="Note 2 3 41 2 2" xfId="30335" xr:uid="{00000000-0005-0000-0000-0000155D0000}"/>
    <cellStyle name="Note 2 3 41 3" xfId="29827" xr:uid="{00000000-0005-0000-0000-0000165D0000}"/>
    <cellStyle name="Note 2 3 41 4" xfId="27060" xr:uid="{00000000-0005-0000-0000-0000175D0000}"/>
    <cellStyle name="Note 2 3 42" xfId="729" xr:uid="{00000000-0005-0000-0000-0000185D0000}"/>
    <cellStyle name="Note 2 3 42 2" xfId="730" xr:uid="{00000000-0005-0000-0000-0000195D0000}"/>
    <cellStyle name="Note 2 3 42 2 2" xfId="30311" xr:uid="{00000000-0005-0000-0000-00001A5D0000}"/>
    <cellStyle name="Note 2 3 42 3" xfId="29806" xr:uid="{00000000-0005-0000-0000-00001B5D0000}"/>
    <cellStyle name="Note 2 3 42 4" xfId="27032" xr:uid="{00000000-0005-0000-0000-00001C5D0000}"/>
    <cellStyle name="Note 2 3 43" xfId="731" xr:uid="{00000000-0005-0000-0000-00001D5D0000}"/>
    <cellStyle name="Note 2 3 43 2" xfId="732" xr:uid="{00000000-0005-0000-0000-00001E5D0000}"/>
    <cellStyle name="Note 2 3 43 2 2" xfId="30366" xr:uid="{00000000-0005-0000-0000-00001F5D0000}"/>
    <cellStyle name="Note 2 3 43 3" xfId="29855" xr:uid="{00000000-0005-0000-0000-0000205D0000}"/>
    <cellStyle name="Note 2 3 43 4" xfId="27155" xr:uid="{00000000-0005-0000-0000-0000215D0000}"/>
    <cellStyle name="Note 2 3 44" xfId="733" xr:uid="{00000000-0005-0000-0000-0000225D0000}"/>
    <cellStyle name="Note 2 3 44 2" xfId="734" xr:uid="{00000000-0005-0000-0000-0000235D0000}"/>
    <cellStyle name="Note 2 3 44 2 2" xfId="30349" xr:uid="{00000000-0005-0000-0000-0000245D0000}"/>
    <cellStyle name="Note 2 3 44 3" xfId="29839" xr:uid="{00000000-0005-0000-0000-0000255D0000}"/>
    <cellStyle name="Note 2 3 44 4" xfId="27061" xr:uid="{00000000-0005-0000-0000-0000265D0000}"/>
    <cellStyle name="Note 2 3 45" xfId="735" xr:uid="{00000000-0005-0000-0000-0000275D0000}"/>
    <cellStyle name="Note 2 3 45 2" xfId="736" xr:uid="{00000000-0005-0000-0000-0000285D0000}"/>
    <cellStyle name="Note 2 3 45 2 2" xfId="30372" xr:uid="{00000000-0005-0000-0000-0000295D0000}"/>
    <cellStyle name="Note 2 3 45 3" xfId="29861" xr:uid="{00000000-0005-0000-0000-00002A5D0000}"/>
    <cellStyle name="Note 2 3 45 4" xfId="26560" xr:uid="{00000000-0005-0000-0000-00002B5D0000}"/>
    <cellStyle name="Note 2 3 46" xfId="737" xr:uid="{00000000-0005-0000-0000-00002C5D0000}"/>
    <cellStyle name="Note 2 3 46 2" xfId="738" xr:uid="{00000000-0005-0000-0000-00002D5D0000}"/>
    <cellStyle name="Note 2 3 46 2 2" xfId="30345" xr:uid="{00000000-0005-0000-0000-00002E5D0000}"/>
    <cellStyle name="Note 2 3 46 3" xfId="29835" xr:uid="{00000000-0005-0000-0000-00002F5D0000}"/>
    <cellStyle name="Note 2 3 46 4" xfId="27081" xr:uid="{00000000-0005-0000-0000-0000305D0000}"/>
    <cellStyle name="Note 2 3 47" xfId="739" xr:uid="{00000000-0005-0000-0000-0000315D0000}"/>
    <cellStyle name="Note 2 3 47 2" xfId="740" xr:uid="{00000000-0005-0000-0000-0000325D0000}"/>
    <cellStyle name="Note 2 3 47 2 2" xfId="30332" xr:uid="{00000000-0005-0000-0000-0000335D0000}"/>
    <cellStyle name="Note 2 3 47 3" xfId="27042" xr:uid="{00000000-0005-0000-0000-0000345D0000}"/>
    <cellStyle name="Note 2 3 48" xfId="741" xr:uid="{00000000-0005-0000-0000-0000355D0000}"/>
    <cellStyle name="Note 2 3 48 2" xfId="742" xr:uid="{00000000-0005-0000-0000-0000365D0000}"/>
    <cellStyle name="Note 2 3 48 2 2" xfId="30338" xr:uid="{00000000-0005-0000-0000-0000375D0000}"/>
    <cellStyle name="Note 2 3 48 3" xfId="29829" xr:uid="{00000000-0005-0000-0000-0000385D0000}"/>
    <cellStyle name="Note 2 3 48 4" xfId="29354" xr:uid="{00000000-0005-0000-0000-0000395D0000}"/>
    <cellStyle name="Note 2 3 49" xfId="743" xr:uid="{00000000-0005-0000-0000-00003A5D0000}"/>
    <cellStyle name="Note 2 3 49 2" xfId="744" xr:uid="{00000000-0005-0000-0000-00003B5D0000}"/>
    <cellStyle name="Note 2 3 49 2 2" xfId="30374" xr:uid="{00000000-0005-0000-0000-00003C5D0000}"/>
    <cellStyle name="Note 2 3 49 3" xfId="29863" xr:uid="{00000000-0005-0000-0000-00003D5D0000}"/>
    <cellStyle name="Note 2 3 5" xfId="745" xr:uid="{00000000-0005-0000-0000-00003E5D0000}"/>
    <cellStyle name="Note 2 3 5 10" xfId="1950" xr:uid="{00000000-0005-0000-0000-00003F5D0000}"/>
    <cellStyle name="Note 2 3 5 10 2" xfId="6202" xr:uid="{00000000-0005-0000-0000-0000405D0000}"/>
    <cellStyle name="Note 2 3 5 10 3" xfId="10451" xr:uid="{00000000-0005-0000-0000-0000415D0000}"/>
    <cellStyle name="Note 2 3 5 10 4" xfId="14701" xr:uid="{00000000-0005-0000-0000-0000425D0000}"/>
    <cellStyle name="Note 2 3 5 10 5" xfId="20339" xr:uid="{00000000-0005-0000-0000-0000435D0000}"/>
    <cellStyle name="Note 2 3 5 10 6" xfId="53284" xr:uid="{00000000-0005-0000-0000-0000445D0000}"/>
    <cellStyle name="Note 2 3 5 100" xfId="50022" xr:uid="{00000000-0005-0000-0000-0000455D0000}"/>
    <cellStyle name="Note 2 3 5 101" xfId="50171" xr:uid="{00000000-0005-0000-0000-0000465D0000}"/>
    <cellStyle name="Note 2 3 5 102" xfId="50321" xr:uid="{00000000-0005-0000-0000-0000475D0000}"/>
    <cellStyle name="Note 2 3 5 103" xfId="50470" xr:uid="{00000000-0005-0000-0000-0000485D0000}"/>
    <cellStyle name="Note 2 3 5 104" xfId="50619" xr:uid="{00000000-0005-0000-0000-0000495D0000}"/>
    <cellStyle name="Note 2 3 5 105" xfId="50769" xr:uid="{00000000-0005-0000-0000-00004A5D0000}"/>
    <cellStyle name="Note 2 3 5 106" xfId="50918" xr:uid="{00000000-0005-0000-0000-00004B5D0000}"/>
    <cellStyle name="Note 2 3 5 107" xfId="51083" xr:uid="{00000000-0005-0000-0000-00004C5D0000}"/>
    <cellStyle name="Note 2 3 5 108" xfId="51239" xr:uid="{00000000-0005-0000-0000-00004D5D0000}"/>
    <cellStyle name="Note 2 3 5 109" xfId="51389" xr:uid="{00000000-0005-0000-0000-00004E5D0000}"/>
    <cellStyle name="Note 2 3 5 11" xfId="1518" xr:uid="{00000000-0005-0000-0000-00004F5D0000}"/>
    <cellStyle name="Note 2 3 5 11 2" xfId="5770" xr:uid="{00000000-0005-0000-0000-0000505D0000}"/>
    <cellStyle name="Note 2 3 5 11 3" xfId="10019" xr:uid="{00000000-0005-0000-0000-0000515D0000}"/>
    <cellStyle name="Note 2 3 5 11 4" xfId="14269" xr:uid="{00000000-0005-0000-0000-0000525D0000}"/>
    <cellStyle name="Note 2 3 5 11 5" xfId="20682" xr:uid="{00000000-0005-0000-0000-0000535D0000}"/>
    <cellStyle name="Note 2 3 5 11 6" xfId="54366" xr:uid="{00000000-0005-0000-0000-0000545D0000}"/>
    <cellStyle name="Note 2 3 5 110" xfId="51539" xr:uid="{00000000-0005-0000-0000-0000555D0000}"/>
    <cellStyle name="Note 2 3 5 111" xfId="51689" xr:uid="{00000000-0005-0000-0000-0000565D0000}"/>
    <cellStyle name="Note 2 3 5 112" xfId="51844" xr:uid="{00000000-0005-0000-0000-0000575D0000}"/>
    <cellStyle name="Note 2 3 5 113" xfId="51999" xr:uid="{00000000-0005-0000-0000-0000585D0000}"/>
    <cellStyle name="Note 2 3 5 114" xfId="52149" xr:uid="{00000000-0005-0000-0000-0000595D0000}"/>
    <cellStyle name="Note 2 3 5 115" xfId="52299" xr:uid="{00000000-0005-0000-0000-00005A5D0000}"/>
    <cellStyle name="Note 2 3 5 116" xfId="52347" xr:uid="{00000000-0005-0000-0000-00005B5D0000}"/>
    <cellStyle name="Note 2 3 5 117" xfId="52402" xr:uid="{00000000-0005-0000-0000-00005C5D0000}"/>
    <cellStyle name="Note 2 3 5 118" xfId="52552" xr:uid="{00000000-0005-0000-0000-00005D5D0000}"/>
    <cellStyle name="Note 2 3 5 119" xfId="52701" xr:uid="{00000000-0005-0000-0000-00005E5D0000}"/>
    <cellStyle name="Note 2 3 5 12" xfId="2019" xr:uid="{00000000-0005-0000-0000-00005F5D0000}"/>
    <cellStyle name="Note 2 3 5 12 2" xfId="6271" xr:uid="{00000000-0005-0000-0000-0000605D0000}"/>
    <cellStyle name="Note 2 3 5 12 3" xfId="10520" xr:uid="{00000000-0005-0000-0000-0000615D0000}"/>
    <cellStyle name="Note 2 3 5 12 4" xfId="14769" xr:uid="{00000000-0005-0000-0000-0000625D0000}"/>
    <cellStyle name="Note 2 3 5 12 5" xfId="21032" xr:uid="{00000000-0005-0000-0000-0000635D0000}"/>
    <cellStyle name="Note 2 3 5 12 6" xfId="54516" xr:uid="{00000000-0005-0000-0000-0000645D0000}"/>
    <cellStyle name="Note 2 3 5 120" xfId="52851" xr:uid="{00000000-0005-0000-0000-0000655D0000}"/>
    <cellStyle name="Note 2 3 5 121" xfId="53028" xr:uid="{00000000-0005-0000-0000-0000665D0000}"/>
    <cellStyle name="Note 2 3 5 122" xfId="18724" xr:uid="{00000000-0005-0000-0000-0000675D0000}"/>
    <cellStyle name="Note 2 3 5 123" xfId="53143" xr:uid="{00000000-0005-0000-0000-0000685D0000}"/>
    <cellStyle name="Note 2 3 5 13" xfId="2171" xr:uid="{00000000-0005-0000-0000-0000695D0000}"/>
    <cellStyle name="Note 2 3 5 13 2" xfId="6423" xr:uid="{00000000-0005-0000-0000-00006A5D0000}"/>
    <cellStyle name="Note 2 3 5 13 3" xfId="10672" xr:uid="{00000000-0005-0000-0000-00006B5D0000}"/>
    <cellStyle name="Note 2 3 5 13 4" xfId="14921" xr:uid="{00000000-0005-0000-0000-00006C5D0000}"/>
    <cellStyle name="Note 2 3 5 13 5" xfId="20675" xr:uid="{00000000-0005-0000-0000-00006D5D0000}"/>
    <cellStyle name="Note 2 3 5 13 6" xfId="54665" xr:uid="{00000000-0005-0000-0000-00006E5D0000}"/>
    <cellStyle name="Note 2 3 5 14" xfId="2321" xr:uid="{00000000-0005-0000-0000-00006F5D0000}"/>
    <cellStyle name="Note 2 3 5 14 2" xfId="6573" xr:uid="{00000000-0005-0000-0000-0000705D0000}"/>
    <cellStyle name="Note 2 3 5 14 3" xfId="10822" xr:uid="{00000000-0005-0000-0000-0000715D0000}"/>
    <cellStyle name="Note 2 3 5 14 4" xfId="15071" xr:uid="{00000000-0005-0000-0000-0000725D0000}"/>
    <cellStyle name="Note 2 3 5 14 5" xfId="21720" xr:uid="{00000000-0005-0000-0000-0000735D0000}"/>
    <cellStyle name="Note 2 3 5 14 6" xfId="54820" xr:uid="{00000000-0005-0000-0000-0000745D0000}"/>
    <cellStyle name="Note 2 3 5 15" xfId="2470" xr:uid="{00000000-0005-0000-0000-0000755D0000}"/>
    <cellStyle name="Note 2 3 5 15 2" xfId="6722" xr:uid="{00000000-0005-0000-0000-0000765D0000}"/>
    <cellStyle name="Note 2 3 5 15 3" xfId="10971" xr:uid="{00000000-0005-0000-0000-0000775D0000}"/>
    <cellStyle name="Note 2 3 5 15 4" xfId="15220" xr:uid="{00000000-0005-0000-0000-0000785D0000}"/>
    <cellStyle name="Note 2 3 5 15 5" xfId="21895" xr:uid="{00000000-0005-0000-0000-0000795D0000}"/>
    <cellStyle name="Note 2 3 5 15 6" xfId="54975" xr:uid="{00000000-0005-0000-0000-00007A5D0000}"/>
    <cellStyle name="Note 2 3 5 16" xfId="2620" xr:uid="{00000000-0005-0000-0000-00007B5D0000}"/>
    <cellStyle name="Note 2 3 5 16 2" xfId="6872" xr:uid="{00000000-0005-0000-0000-00007C5D0000}"/>
    <cellStyle name="Note 2 3 5 16 3" xfId="11121" xr:uid="{00000000-0005-0000-0000-00007D5D0000}"/>
    <cellStyle name="Note 2 3 5 16 4" xfId="15370" xr:uid="{00000000-0005-0000-0000-00007E5D0000}"/>
    <cellStyle name="Note 2 3 5 16 5" xfId="22168" xr:uid="{00000000-0005-0000-0000-00007F5D0000}"/>
    <cellStyle name="Note 2 3 5 16 6" xfId="55126" xr:uid="{00000000-0005-0000-0000-0000805D0000}"/>
    <cellStyle name="Note 2 3 5 17" xfId="2775" xr:uid="{00000000-0005-0000-0000-0000815D0000}"/>
    <cellStyle name="Note 2 3 5 17 2" xfId="7027" xr:uid="{00000000-0005-0000-0000-0000825D0000}"/>
    <cellStyle name="Note 2 3 5 17 3" xfId="11276" xr:uid="{00000000-0005-0000-0000-0000835D0000}"/>
    <cellStyle name="Note 2 3 5 17 4" xfId="15525" xr:uid="{00000000-0005-0000-0000-0000845D0000}"/>
    <cellStyle name="Note 2 3 5 17 5" xfId="22514" xr:uid="{00000000-0005-0000-0000-0000855D0000}"/>
    <cellStyle name="Note 2 3 5 17 6" xfId="55275" xr:uid="{00000000-0005-0000-0000-0000865D0000}"/>
    <cellStyle name="Note 2 3 5 18" xfId="2925" xr:uid="{00000000-0005-0000-0000-0000875D0000}"/>
    <cellStyle name="Note 2 3 5 18 2" xfId="7177" xr:uid="{00000000-0005-0000-0000-0000885D0000}"/>
    <cellStyle name="Note 2 3 5 18 3" xfId="11426" xr:uid="{00000000-0005-0000-0000-0000895D0000}"/>
    <cellStyle name="Note 2 3 5 18 4" xfId="15675" xr:uid="{00000000-0005-0000-0000-00008A5D0000}"/>
    <cellStyle name="Note 2 3 5 18 5" xfId="22860" xr:uid="{00000000-0005-0000-0000-00008B5D0000}"/>
    <cellStyle name="Note 2 3 5 18 6" xfId="55425" xr:uid="{00000000-0005-0000-0000-00008C5D0000}"/>
    <cellStyle name="Note 2 3 5 19" xfId="3075" xr:uid="{00000000-0005-0000-0000-00008D5D0000}"/>
    <cellStyle name="Note 2 3 5 19 2" xfId="7327" xr:uid="{00000000-0005-0000-0000-00008E5D0000}"/>
    <cellStyle name="Note 2 3 5 19 3" xfId="11576" xr:uid="{00000000-0005-0000-0000-00008F5D0000}"/>
    <cellStyle name="Note 2 3 5 19 4" xfId="15825" xr:uid="{00000000-0005-0000-0000-0000905D0000}"/>
    <cellStyle name="Note 2 3 5 19 5" xfId="23207" xr:uid="{00000000-0005-0000-0000-0000915D0000}"/>
    <cellStyle name="Note 2 3 5 19 6" xfId="55574" xr:uid="{00000000-0005-0000-0000-0000925D0000}"/>
    <cellStyle name="Note 2 3 5 2" xfId="746" xr:uid="{00000000-0005-0000-0000-0000935D0000}"/>
    <cellStyle name="Note 2 3 5 2 10" xfId="3278" xr:uid="{00000000-0005-0000-0000-0000945D0000}"/>
    <cellStyle name="Note 2 3 5 2 10 2" xfId="7530" xr:uid="{00000000-0005-0000-0000-0000955D0000}"/>
    <cellStyle name="Note 2 3 5 2 10 3" xfId="11779" xr:uid="{00000000-0005-0000-0000-0000965D0000}"/>
    <cellStyle name="Note 2 3 5 2 10 4" xfId="16028" xr:uid="{00000000-0005-0000-0000-0000975D0000}"/>
    <cellStyle name="Note 2 3 5 2 10 5" xfId="21529" xr:uid="{00000000-0005-0000-0000-0000985D0000}"/>
    <cellStyle name="Note 2 3 5 2 10 6" xfId="54570" xr:uid="{00000000-0005-0000-0000-0000995D0000}"/>
    <cellStyle name="Note 2 3 5 2 100" xfId="50823" xr:uid="{00000000-0005-0000-0000-00009A5D0000}"/>
    <cellStyle name="Note 2 3 5 2 101" xfId="50972" xr:uid="{00000000-0005-0000-0000-00009B5D0000}"/>
    <cellStyle name="Note 2 3 5 2 102" xfId="51137" xr:uid="{00000000-0005-0000-0000-00009C5D0000}"/>
    <cellStyle name="Note 2 3 5 2 103" xfId="51293" xr:uid="{00000000-0005-0000-0000-00009D5D0000}"/>
    <cellStyle name="Note 2 3 5 2 104" xfId="51443" xr:uid="{00000000-0005-0000-0000-00009E5D0000}"/>
    <cellStyle name="Note 2 3 5 2 105" xfId="51593" xr:uid="{00000000-0005-0000-0000-00009F5D0000}"/>
    <cellStyle name="Note 2 3 5 2 106" xfId="51743" xr:uid="{00000000-0005-0000-0000-0000A05D0000}"/>
    <cellStyle name="Note 2 3 5 2 107" xfId="51898" xr:uid="{00000000-0005-0000-0000-0000A15D0000}"/>
    <cellStyle name="Note 2 3 5 2 108" xfId="52053" xr:uid="{00000000-0005-0000-0000-0000A25D0000}"/>
    <cellStyle name="Note 2 3 5 2 109" xfId="52203" xr:uid="{00000000-0005-0000-0000-0000A35D0000}"/>
    <cellStyle name="Note 2 3 5 2 11" xfId="3427" xr:uid="{00000000-0005-0000-0000-0000A45D0000}"/>
    <cellStyle name="Note 2 3 5 2 11 2" xfId="7679" xr:uid="{00000000-0005-0000-0000-0000A55D0000}"/>
    <cellStyle name="Note 2 3 5 2 11 3" xfId="11928" xr:uid="{00000000-0005-0000-0000-0000A65D0000}"/>
    <cellStyle name="Note 2 3 5 2 11 4" xfId="16177" xr:uid="{00000000-0005-0000-0000-0000A75D0000}"/>
    <cellStyle name="Note 2 3 5 2 11 5" xfId="22218" xr:uid="{00000000-0005-0000-0000-0000A85D0000}"/>
    <cellStyle name="Note 2 3 5 2 11 6" xfId="54719" xr:uid="{00000000-0005-0000-0000-0000A95D0000}"/>
    <cellStyle name="Note 2 3 5 2 110" xfId="52456" xr:uid="{00000000-0005-0000-0000-0000AA5D0000}"/>
    <cellStyle name="Note 2 3 5 2 111" xfId="52606" xr:uid="{00000000-0005-0000-0000-0000AB5D0000}"/>
    <cellStyle name="Note 2 3 5 2 112" xfId="52755" xr:uid="{00000000-0005-0000-0000-0000AC5D0000}"/>
    <cellStyle name="Note 2 3 5 2 113" xfId="52905" xr:uid="{00000000-0005-0000-0000-0000AD5D0000}"/>
    <cellStyle name="Note 2 3 5 2 114" xfId="53058" xr:uid="{00000000-0005-0000-0000-0000AE5D0000}"/>
    <cellStyle name="Note 2 3 5 2 115" xfId="53367" xr:uid="{00000000-0005-0000-0000-0000AF5D0000}"/>
    <cellStyle name="Note 2 3 5 2 12" xfId="3577" xr:uid="{00000000-0005-0000-0000-0000B05D0000}"/>
    <cellStyle name="Note 2 3 5 2 12 2" xfId="7829" xr:uid="{00000000-0005-0000-0000-0000B15D0000}"/>
    <cellStyle name="Note 2 3 5 2 12 3" xfId="12078" xr:uid="{00000000-0005-0000-0000-0000B25D0000}"/>
    <cellStyle name="Note 2 3 5 2 12 4" xfId="16327" xr:uid="{00000000-0005-0000-0000-0000B35D0000}"/>
    <cellStyle name="Note 2 3 5 2 12 5" xfId="22564" xr:uid="{00000000-0005-0000-0000-0000B45D0000}"/>
    <cellStyle name="Note 2 3 5 2 12 6" xfId="54874" xr:uid="{00000000-0005-0000-0000-0000B55D0000}"/>
    <cellStyle name="Note 2 3 5 2 13" xfId="3727" xr:uid="{00000000-0005-0000-0000-0000B65D0000}"/>
    <cellStyle name="Note 2 3 5 2 13 2" xfId="7979" xr:uid="{00000000-0005-0000-0000-0000B75D0000}"/>
    <cellStyle name="Note 2 3 5 2 13 3" xfId="12228" xr:uid="{00000000-0005-0000-0000-0000B85D0000}"/>
    <cellStyle name="Note 2 3 5 2 13 4" xfId="16477" xr:uid="{00000000-0005-0000-0000-0000B95D0000}"/>
    <cellStyle name="Note 2 3 5 2 13 5" xfId="22910" xr:uid="{00000000-0005-0000-0000-0000BA5D0000}"/>
    <cellStyle name="Note 2 3 5 2 13 6" xfId="55029" xr:uid="{00000000-0005-0000-0000-0000BB5D0000}"/>
    <cellStyle name="Note 2 3 5 2 14" xfId="3876" xr:uid="{00000000-0005-0000-0000-0000BC5D0000}"/>
    <cellStyle name="Note 2 3 5 2 14 2" xfId="8128" xr:uid="{00000000-0005-0000-0000-0000BD5D0000}"/>
    <cellStyle name="Note 2 3 5 2 14 3" xfId="12377" xr:uid="{00000000-0005-0000-0000-0000BE5D0000}"/>
    <cellStyle name="Note 2 3 5 2 14 4" xfId="16626" xr:uid="{00000000-0005-0000-0000-0000BF5D0000}"/>
    <cellStyle name="Note 2 3 5 2 14 5" xfId="23257" xr:uid="{00000000-0005-0000-0000-0000C05D0000}"/>
    <cellStyle name="Note 2 3 5 2 14 6" xfId="55180" xr:uid="{00000000-0005-0000-0000-0000C15D0000}"/>
    <cellStyle name="Note 2 3 5 2 15" xfId="4025" xr:uid="{00000000-0005-0000-0000-0000C25D0000}"/>
    <cellStyle name="Note 2 3 5 2 15 2" xfId="8277" xr:uid="{00000000-0005-0000-0000-0000C35D0000}"/>
    <cellStyle name="Note 2 3 5 2 15 3" xfId="12526" xr:uid="{00000000-0005-0000-0000-0000C45D0000}"/>
    <cellStyle name="Note 2 3 5 2 15 4" xfId="16775" xr:uid="{00000000-0005-0000-0000-0000C55D0000}"/>
    <cellStyle name="Note 2 3 5 2 15 5" xfId="23532" xr:uid="{00000000-0005-0000-0000-0000C65D0000}"/>
    <cellStyle name="Note 2 3 5 2 15 6" xfId="55329" xr:uid="{00000000-0005-0000-0000-0000C75D0000}"/>
    <cellStyle name="Note 2 3 5 2 16" xfId="4225" xr:uid="{00000000-0005-0000-0000-0000C85D0000}"/>
    <cellStyle name="Note 2 3 5 2 16 2" xfId="8477" xr:uid="{00000000-0005-0000-0000-0000C95D0000}"/>
    <cellStyle name="Note 2 3 5 2 16 3" xfId="12726" xr:uid="{00000000-0005-0000-0000-0000CA5D0000}"/>
    <cellStyle name="Note 2 3 5 2 16 4" xfId="16975" xr:uid="{00000000-0005-0000-0000-0000CB5D0000}"/>
    <cellStyle name="Note 2 3 5 2 16 5" xfId="23878" xr:uid="{00000000-0005-0000-0000-0000CC5D0000}"/>
    <cellStyle name="Note 2 3 5 2 16 6" xfId="55479" xr:uid="{00000000-0005-0000-0000-0000CD5D0000}"/>
    <cellStyle name="Note 2 3 5 2 17" xfId="4376" xr:uid="{00000000-0005-0000-0000-0000CE5D0000}"/>
    <cellStyle name="Note 2 3 5 2 17 2" xfId="8628" xr:uid="{00000000-0005-0000-0000-0000CF5D0000}"/>
    <cellStyle name="Note 2 3 5 2 17 3" xfId="12877" xr:uid="{00000000-0005-0000-0000-0000D05D0000}"/>
    <cellStyle name="Note 2 3 5 2 17 4" xfId="17126" xr:uid="{00000000-0005-0000-0000-0000D15D0000}"/>
    <cellStyle name="Note 2 3 5 2 17 5" xfId="24228" xr:uid="{00000000-0005-0000-0000-0000D25D0000}"/>
    <cellStyle name="Note 2 3 5 2 17 6" xfId="55628" xr:uid="{00000000-0005-0000-0000-0000D35D0000}"/>
    <cellStyle name="Note 2 3 5 2 18" xfId="4479" xr:uid="{00000000-0005-0000-0000-0000D45D0000}"/>
    <cellStyle name="Note 2 3 5 2 18 2" xfId="8731" xr:uid="{00000000-0005-0000-0000-0000D55D0000}"/>
    <cellStyle name="Note 2 3 5 2 18 3" xfId="12980" xr:uid="{00000000-0005-0000-0000-0000D65D0000}"/>
    <cellStyle name="Note 2 3 5 2 18 4" xfId="17229" xr:uid="{00000000-0005-0000-0000-0000D75D0000}"/>
    <cellStyle name="Note 2 3 5 2 18 5" xfId="24574" xr:uid="{00000000-0005-0000-0000-0000D85D0000}"/>
    <cellStyle name="Note 2 3 5 2 18 6" xfId="55850" xr:uid="{00000000-0005-0000-0000-0000D95D0000}"/>
    <cellStyle name="Note 2 3 5 2 19" xfId="4593" xr:uid="{00000000-0005-0000-0000-0000DA5D0000}"/>
    <cellStyle name="Note 2 3 5 2 19 2" xfId="8845" xr:uid="{00000000-0005-0000-0000-0000DB5D0000}"/>
    <cellStyle name="Note 2 3 5 2 19 3" xfId="13094" xr:uid="{00000000-0005-0000-0000-0000DC5D0000}"/>
    <cellStyle name="Note 2 3 5 2 19 4" xfId="17343" xr:uid="{00000000-0005-0000-0000-0000DD5D0000}"/>
    <cellStyle name="Note 2 3 5 2 19 5" xfId="24849" xr:uid="{00000000-0005-0000-0000-0000DE5D0000}"/>
    <cellStyle name="Note 2 3 5 2 19 6" xfId="56002" xr:uid="{00000000-0005-0000-0000-0000DF5D0000}"/>
    <cellStyle name="Note 2 3 5 2 2" xfId="2073" xr:uid="{00000000-0005-0000-0000-0000E05D0000}"/>
    <cellStyle name="Note 2 3 5 2 2 2" xfId="6325" xr:uid="{00000000-0005-0000-0000-0000E15D0000}"/>
    <cellStyle name="Note 2 3 5 2 2 3" xfId="10574" xr:uid="{00000000-0005-0000-0000-0000E25D0000}"/>
    <cellStyle name="Note 2 3 5 2 2 4" xfId="14823" xr:uid="{00000000-0005-0000-0000-0000E35D0000}"/>
    <cellStyle name="Note 2 3 5 2 2 5" xfId="18628" xr:uid="{00000000-0005-0000-0000-0000E45D0000}"/>
    <cellStyle name="Note 2 3 5 2 2 6" xfId="19255" xr:uid="{00000000-0005-0000-0000-0000E55D0000}"/>
    <cellStyle name="Note 2 3 5 2 2 7" xfId="53522" xr:uid="{00000000-0005-0000-0000-0000E65D0000}"/>
    <cellStyle name="Note 2 3 5 2 20" xfId="4748" xr:uid="{00000000-0005-0000-0000-0000E75D0000}"/>
    <cellStyle name="Note 2 3 5 2 20 2" xfId="9000" xr:uid="{00000000-0005-0000-0000-0000E85D0000}"/>
    <cellStyle name="Note 2 3 5 2 20 3" xfId="13249" xr:uid="{00000000-0005-0000-0000-0000E95D0000}"/>
    <cellStyle name="Note 2 3 5 2 20 4" xfId="17498" xr:uid="{00000000-0005-0000-0000-0000EA5D0000}"/>
    <cellStyle name="Note 2 3 5 2 20 5" xfId="25384" xr:uid="{00000000-0005-0000-0000-0000EB5D0000}"/>
    <cellStyle name="Note 2 3 5 2 20 6" xfId="56154" xr:uid="{00000000-0005-0000-0000-0000EC5D0000}"/>
    <cellStyle name="Note 2 3 5 2 21" xfId="4898" xr:uid="{00000000-0005-0000-0000-0000ED5D0000}"/>
    <cellStyle name="Note 2 3 5 2 21 2" xfId="9150" xr:uid="{00000000-0005-0000-0000-0000EE5D0000}"/>
    <cellStyle name="Note 2 3 5 2 21 3" xfId="13399" xr:uid="{00000000-0005-0000-0000-0000EF5D0000}"/>
    <cellStyle name="Note 2 3 5 2 21 4" xfId="17648" xr:uid="{00000000-0005-0000-0000-0000F05D0000}"/>
    <cellStyle name="Note 2 3 5 2 21 5" xfId="25535" xr:uid="{00000000-0005-0000-0000-0000F15D0000}"/>
    <cellStyle name="Note 2 3 5 2 21 6" xfId="56303" xr:uid="{00000000-0005-0000-0000-0000F25D0000}"/>
    <cellStyle name="Note 2 3 5 2 22" xfId="5090" xr:uid="{00000000-0005-0000-0000-0000F35D0000}"/>
    <cellStyle name="Note 2 3 5 2 22 2" xfId="9342" xr:uid="{00000000-0005-0000-0000-0000F45D0000}"/>
    <cellStyle name="Note 2 3 5 2 22 3" xfId="13591" xr:uid="{00000000-0005-0000-0000-0000F55D0000}"/>
    <cellStyle name="Note 2 3 5 2 22 4" xfId="17840" xr:uid="{00000000-0005-0000-0000-0000F65D0000}"/>
    <cellStyle name="Note 2 3 5 2 22 5" xfId="25881" xr:uid="{00000000-0005-0000-0000-0000F75D0000}"/>
    <cellStyle name="Note 2 3 5 2 22 6" xfId="56459" xr:uid="{00000000-0005-0000-0000-0000F85D0000}"/>
    <cellStyle name="Note 2 3 5 2 23" xfId="5200" xr:uid="{00000000-0005-0000-0000-0000F95D0000}"/>
    <cellStyle name="Note 2 3 5 2 23 2" xfId="9452" xr:uid="{00000000-0005-0000-0000-0000FA5D0000}"/>
    <cellStyle name="Note 2 3 5 2 23 3" xfId="13701" xr:uid="{00000000-0005-0000-0000-0000FB5D0000}"/>
    <cellStyle name="Note 2 3 5 2 23 4" xfId="17950" xr:uid="{00000000-0005-0000-0000-0000FC5D0000}"/>
    <cellStyle name="Note 2 3 5 2 23 5" xfId="26227" xr:uid="{00000000-0005-0000-0000-0000FD5D0000}"/>
    <cellStyle name="Note 2 3 5 2 23 6" xfId="56710" xr:uid="{00000000-0005-0000-0000-0000FE5D0000}"/>
    <cellStyle name="Note 2 3 5 2 24" xfId="5312" xr:uid="{00000000-0005-0000-0000-0000FF5D0000}"/>
    <cellStyle name="Note 2 3 5 2 24 2" xfId="9564" xr:uid="{00000000-0005-0000-0000-0000005E0000}"/>
    <cellStyle name="Note 2 3 5 2 24 3" xfId="13813" xr:uid="{00000000-0005-0000-0000-0000015E0000}"/>
    <cellStyle name="Note 2 3 5 2 24 4" xfId="18062" xr:uid="{00000000-0005-0000-0000-0000025E0000}"/>
    <cellStyle name="Note 2 3 5 2 24 5" xfId="25258" xr:uid="{00000000-0005-0000-0000-0000035E0000}"/>
    <cellStyle name="Note 2 3 5 2 24 6" xfId="56869" xr:uid="{00000000-0005-0000-0000-0000045E0000}"/>
    <cellStyle name="Note 2 3 5 2 25" xfId="5463" xr:uid="{00000000-0005-0000-0000-0000055E0000}"/>
    <cellStyle name="Note 2 3 5 2 25 2" xfId="9715" xr:uid="{00000000-0005-0000-0000-0000065E0000}"/>
    <cellStyle name="Note 2 3 5 2 25 3" xfId="13964" xr:uid="{00000000-0005-0000-0000-0000075E0000}"/>
    <cellStyle name="Note 2 3 5 2 25 4" xfId="18213" xr:uid="{00000000-0005-0000-0000-0000085E0000}"/>
    <cellStyle name="Note 2 3 5 2 25 5" xfId="27153" xr:uid="{00000000-0005-0000-0000-0000095E0000}"/>
    <cellStyle name="Note 2 3 5 2 25 6" xfId="57019" xr:uid="{00000000-0005-0000-0000-00000A5E0000}"/>
    <cellStyle name="Note 2 3 5 2 26" xfId="5618" xr:uid="{00000000-0005-0000-0000-00000B5E0000}"/>
    <cellStyle name="Note 2 3 5 2 26 2" xfId="9870" xr:uid="{00000000-0005-0000-0000-00000C5E0000}"/>
    <cellStyle name="Note 2 3 5 2 26 3" xfId="14119" xr:uid="{00000000-0005-0000-0000-00000D5E0000}"/>
    <cellStyle name="Note 2 3 5 2 26 4" xfId="18368" xr:uid="{00000000-0005-0000-0000-00000E5E0000}"/>
    <cellStyle name="Note 2 3 5 2 26 5" xfId="27280" xr:uid="{00000000-0005-0000-0000-00000F5E0000}"/>
    <cellStyle name="Note 2 3 5 2 26 6" xfId="55742" xr:uid="{00000000-0005-0000-0000-0000105E0000}"/>
    <cellStyle name="Note 2 3 5 2 27" xfId="1618" xr:uid="{00000000-0005-0000-0000-0000115E0000}"/>
    <cellStyle name="Note 2 3 5 2 27 2" xfId="27623" xr:uid="{00000000-0005-0000-0000-0000125E0000}"/>
    <cellStyle name="Note 2 3 5 2 27 3" xfId="57287" xr:uid="{00000000-0005-0000-0000-0000135E0000}"/>
    <cellStyle name="Note 2 3 5 2 28" xfId="5870" xr:uid="{00000000-0005-0000-0000-0000145E0000}"/>
    <cellStyle name="Note 2 3 5 2 28 2" xfId="27964" xr:uid="{00000000-0005-0000-0000-0000155E0000}"/>
    <cellStyle name="Note 2 3 5 2 28 3" xfId="57436" xr:uid="{00000000-0005-0000-0000-0000165E0000}"/>
    <cellStyle name="Note 2 3 5 2 29" xfId="10119" xr:uid="{00000000-0005-0000-0000-0000175E0000}"/>
    <cellStyle name="Note 2 3 5 2 29 2" xfId="28305" xr:uid="{00000000-0005-0000-0000-0000185E0000}"/>
    <cellStyle name="Note 2 3 5 2 29 3" xfId="57586" xr:uid="{00000000-0005-0000-0000-0000195E0000}"/>
    <cellStyle name="Note 2 3 5 2 3" xfId="2225" xr:uid="{00000000-0005-0000-0000-00001A5E0000}"/>
    <cellStyle name="Note 2 3 5 2 3 2" xfId="6477" xr:uid="{00000000-0005-0000-0000-00001B5E0000}"/>
    <cellStyle name="Note 2 3 5 2 3 3" xfId="10726" xr:uid="{00000000-0005-0000-0000-00001C5E0000}"/>
    <cellStyle name="Note 2 3 5 2 3 4" xfId="14975" xr:uid="{00000000-0005-0000-0000-00001D5E0000}"/>
    <cellStyle name="Note 2 3 5 2 3 5" xfId="18909" xr:uid="{00000000-0005-0000-0000-00001E5E0000}"/>
    <cellStyle name="Note 2 3 5 2 3 6" xfId="53671" xr:uid="{00000000-0005-0000-0000-00001F5E0000}"/>
    <cellStyle name="Note 2 3 5 2 30" xfId="14369" xr:uid="{00000000-0005-0000-0000-0000205E0000}"/>
    <cellStyle name="Note 2 3 5 2 30 2" xfId="28646" xr:uid="{00000000-0005-0000-0000-0000215E0000}"/>
    <cellStyle name="Note 2 3 5 2 31" xfId="18520" xr:uid="{00000000-0005-0000-0000-0000225E0000}"/>
    <cellStyle name="Note 2 3 5 2 31 2" xfId="28987" xr:uid="{00000000-0005-0000-0000-0000235E0000}"/>
    <cellStyle name="Note 2 3 5 2 32" xfId="29262" xr:uid="{00000000-0005-0000-0000-0000245E0000}"/>
    <cellStyle name="Note 2 3 5 2 33" xfId="31010" xr:uid="{00000000-0005-0000-0000-0000255E0000}"/>
    <cellStyle name="Note 2 3 5 2 34" xfId="31485" xr:uid="{00000000-0005-0000-0000-0000265E0000}"/>
    <cellStyle name="Note 2 3 5 2 35" xfId="31825" xr:uid="{00000000-0005-0000-0000-0000275E0000}"/>
    <cellStyle name="Note 2 3 5 2 36" xfId="32047" xr:uid="{00000000-0005-0000-0000-0000285E0000}"/>
    <cellStyle name="Note 2 3 5 2 37" xfId="32388" xr:uid="{00000000-0005-0000-0000-0000295E0000}"/>
    <cellStyle name="Note 2 3 5 2 38" xfId="32729" xr:uid="{00000000-0005-0000-0000-00002A5E0000}"/>
    <cellStyle name="Note 2 3 5 2 39" xfId="33453" xr:uid="{00000000-0005-0000-0000-00002B5E0000}"/>
    <cellStyle name="Note 2 3 5 2 4" xfId="2375" xr:uid="{00000000-0005-0000-0000-00002C5E0000}"/>
    <cellStyle name="Note 2 3 5 2 4 2" xfId="6627" xr:uid="{00000000-0005-0000-0000-00002D5E0000}"/>
    <cellStyle name="Note 2 3 5 2 4 3" xfId="10876" xr:uid="{00000000-0005-0000-0000-00002E5E0000}"/>
    <cellStyle name="Note 2 3 5 2 4 4" xfId="15125" xr:uid="{00000000-0005-0000-0000-00002F5E0000}"/>
    <cellStyle name="Note 2 3 5 2 4 5" xfId="20043" xr:uid="{00000000-0005-0000-0000-0000305E0000}"/>
    <cellStyle name="Note 2 3 5 2 4 6" xfId="53793" xr:uid="{00000000-0005-0000-0000-0000315E0000}"/>
    <cellStyle name="Note 2 3 5 2 40" xfId="33639" xr:uid="{00000000-0005-0000-0000-0000325E0000}"/>
    <cellStyle name="Note 2 3 5 2 41" xfId="33985" xr:uid="{00000000-0005-0000-0000-0000335E0000}"/>
    <cellStyle name="Note 2 3 5 2 42" xfId="34281" xr:uid="{00000000-0005-0000-0000-0000345E0000}"/>
    <cellStyle name="Note 2 3 5 2 43" xfId="34432" xr:uid="{00000000-0005-0000-0000-0000355E0000}"/>
    <cellStyle name="Note 2 3 5 2 44" xfId="34778" xr:uid="{00000000-0005-0000-0000-0000365E0000}"/>
    <cellStyle name="Note 2 3 5 2 45" xfId="35124" xr:uid="{00000000-0005-0000-0000-0000375E0000}"/>
    <cellStyle name="Note 2 3 5 2 46" xfId="35471" xr:uid="{00000000-0005-0000-0000-0000385E0000}"/>
    <cellStyle name="Note 2 3 5 2 47" xfId="35818" xr:uid="{00000000-0005-0000-0000-0000395E0000}"/>
    <cellStyle name="Note 2 3 5 2 48" xfId="36164" xr:uid="{00000000-0005-0000-0000-00003A5E0000}"/>
    <cellStyle name="Note 2 3 5 2 49" xfId="36510" xr:uid="{00000000-0005-0000-0000-00003B5E0000}"/>
    <cellStyle name="Note 2 3 5 2 5" xfId="2524" xr:uid="{00000000-0005-0000-0000-00003C5E0000}"/>
    <cellStyle name="Note 2 3 5 2 5 2" xfId="6776" xr:uid="{00000000-0005-0000-0000-00003D5E0000}"/>
    <cellStyle name="Note 2 3 5 2 5 3" xfId="11025" xr:uid="{00000000-0005-0000-0000-00003E5E0000}"/>
    <cellStyle name="Note 2 3 5 2 5 4" xfId="15274" xr:uid="{00000000-0005-0000-0000-00003F5E0000}"/>
    <cellStyle name="Note 2 3 5 2 5 5" xfId="20389" xr:uid="{00000000-0005-0000-0000-0000405E0000}"/>
    <cellStyle name="Note 2 3 5 2 5 6" xfId="53899" xr:uid="{00000000-0005-0000-0000-0000415E0000}"/>
    <cellStyle name="Note 2 3 5 2 50" xfId="36856" xr:uid="{00000000-0005-0000-0000-0000425E0000}"/>
    <cellStyle name="Note 2 3 5 2 51" xfId="37202" xr:uid="{00000000-0005-0000-0000-0000435E0000}"/>
    <cellStyle name="Note 2 3 5 2 52" xfId="37548" xr:uid="{00000000-0005-0000-0000-0000445E0000}"/>
    <cellStyle name="Note 2 3 5 2 53" xfId="37823" xr:uid="{00000000-0005-0000-0000-0000455E0000}"/>
    <cellStyle name="Note 2 3 5 2 54" xfId="38170" xr:uid="{00000000-0005-0000-0000-0000465E0000}"/>
    <cellStyle name="Note 2 3 5 2 55" xfId="38516" xr:uid="{00000000-0005-0000-0000-0000475E0000}"/>
    <cellStyle name="Note 2 3 5 2 56" xfId="38862" xr:uid="{00000000-0005-0000-0000-0000485E0000}"/>
    <cellStyle name="Note 2 3 5 2 57" xfId="39208" xr:uid="{00000000-0005-0000-0000-0000495E0000}"/>
    <cellStyle name="Note 2 3 5 2 58" xfId="39739" xr:uid="{00000000-0005-0000-0000-00004A5E0000}"/>
    <cellStyle name="Note 2 3 5 2 59" xfId="39909" xr:uid="{00000000-0005-0000-0000-00004B5E0000}"/>
    <cellStyle name="Note 2 3 5 2 6" xfId="2674" xr:uid="{00000000-0005-0000-0000-00004C5E0000}"/>
    <cellStyle name="Note 2 3 5 2 6 2" xfId="6926" xr:uid="{00000000-0005-0000-0000-00004D5E0000}"/>
    <cellStyle name="Note 2 3 5 2 6 3" xfId="11175" xr:uid="{00000000-0005-0000-0000-00004E5E0000}"/>
    <cellStyle name="Note 2 3 5 2 6 4" xfId="15424" xr:uid="{00000000-0005-0000-0000-00004F5E0000}"/>
    <cellStyle name="Note 2 3 5 2 6 5" xfId="19664" xr:uid="{00000000-0005-0000-0000-0000505E0000}"/>
    <cellStyle name="Note 2 3 5 2 6 6" xfId="54049" xr:uid="{00000000-0005-0000-0000-0000515E0000}"/>
    <cellStyle name="Note 2 3 5 2 60" xfId="40036" xr:uid="{00000000-0005-0000-0000-0000525E0000}"/>
    <cellStyle name="Note 2 3 5 2 61" xfId="40377" xr:uid="{00000000-0005-0000-0000-0000535E0000}"/>
    <cellStyle name="Note 2 3 5 2 62" xfId="40755" xr:uid="{00000000-0005-0000-0000-0000545E0000}"/>
    <cellStyle name="Note 2 3 5 2 63" xfId="41509" xr:uid="{00000000-0005-0000-0000-0000555E0000}"/>
    <cellStyle name="Note 2 3 5 2 64" xfId="41158" xr:uid="{00000000-0005-0000-0000-0000565E0000}"/>
    <cellStyle name="Note 2 3 5 2 65" xfId="41944" xr:uid="{00000000-0005-0000-0000-0000575E0000}"/>
    <cellStyle name="Note 2 3 5 2 66" xfId="42290" xr:uid="{00000000-0005-0000-0000-0000585E0000}"/>
    <cellStyle name="Note 2 3 5 2 67" xfId="42557" xr:uid="{00000000-0005-0000-0000-0000595E0000}"/>
    <cellStyle name="Note 2 3 5 2 68" xfId="42871" xr:uid="{00000000-0005-0000-0000-00005A5E0000}"/>
    <cellStyle name="Note 2 3 5 2 69" xfId="43212" xr:uid="{00000000-0005-0000-0000-00005B5E0000}"/>
    <cellStyle name="Note 2 3 5 2 7" xfId="2829" xr:uid="{00000000-0005-0000-0000-00005C5E0000}"/>
    <cellStyle name="Note 2 3 5 2 7 2" xfId="7081" xr:uid="{00000000-0005-0000-0000-00005D5E0000}"/>
    <cellStyle name="Note 2 3 5 2 7 3" xfId="11330" xr:uid="{00000000-0005-0000-0000-00005E5E0000}"/>
    <cellStyle name="Note 2 3 5 2 7 4" xfId="15579" xr:uid="{00000000-0005-0000-0000-00005F5E0000}"/>
    <cellStyle name="Note 2 3 5 2 7 5" xfId="21082" xr:uid="{00000000-0005-0000-0000-0000605E0000}"/>
    <cellStyle name="Note 2 3 5 2 7 6" xfId="53246" xr:uid="{00000000-0005-0000-0000-0000615E0000}"/>
    <cellStyle name="Note 2 3 5 2 70" xfId="43553" xr:uid="{00000000-0005-0000-0000-0000625E0000}"/>
    <cellStyle name="Note 2 3 5 2 71" xfId="44084" xr:uid="{00000000-0005-0000-0000-0000635E0000}"/>
    <cellStyle name="Note 2 3 5 2 72" xfId="44343" xr:uid="{00000000-0005-0000-0000-0000645E0000}"/>
    <cellStyle name="Note 2 3 5 2 73" xfId="43912" xr:uid="{00000000-0005-0000-0000-0000655E0000}"/>
    <cellStyle name="Note 2 3 5 2 74" xfId="44752" xr:uid="{00000000-0005-0000-0000-0000665E0000}"/>
    <cellStyle name="Note 2 3 5 2 75" xfId="45066" xr:uid="{00000000-0005-0000-0000-0000675E0000}"/>
    <cellStyle name="Note 2 3 5 2 76" xfId="45270" xr:uid="{00000000-0005-0000-0000-0000685E0000}"/>
    <cellStyle name="Note 2 3 5 2 77" xfId="43934" xr:uid="{00000000-0005-0000-0000-0000695E0000}"/>
    <cellStyle name="Note 2 3 5 2 78" xfId="45629" xr:uid="{00000000-0005-0000-0000-00006A5E0000}"/>
    <cellStyle name="Note 2 3 5 2 79" xfId="45848" xr:uid="{00000000-0005-0000-0000-00006B5E0000}"/>
    <cellStyle name="Note 2 3 5 2 8" xfId="2979" xr:uid="{00000000-0005-0000-0000-00006C5E0000}"/>
    <cellStyle name="Note 2 3 5 2 8 2" xfId="7231" xr:uid="{00000000-0005-0000-0000-00006D5E0000}"/>
    <cellStyle name="Note 2 3 5 2 8 3" xfId="11480" xr:uid="{00000000-0005-0000-0000-00006E5E0000}"/>
    <cellStyle name="Note 2 3 5 2 8 4" xfId="15729" xr:uid="{00000000-0005-0000-0000-00006F5E0000}"/>
    <cellStyle name="Note 2 3 5 2 8 5" xfId="21620" xr:uid="{00000000-0005-0000-0000-0000705E0000}"/>
    <cellStyle name="Note 2 3 5 2 8 6" xfId="54270" xr:uid="{00000000-0005-0000-0000-0000715E0000}"/>
    <cellStyle name="Note 2 3 5 2 80" xfId="46131" xr:uid="{00000000-0005-0000-0000-0000725E0000}"/>
    <cellStyle name="Note 2 3 5 2 81" xfId="46463" xr:uid="{00000000-0005-0000-0000-0000735E0000}"/>
    <cellStyle name="Note 2 3 5 2 82" xfId="45816" xr:uid="{00000000-0005-0000-0000-0000745E0000}"/>
    <cellStyle name="Note 2 3 5 2 83" xfId="46954" xr:uid="{00000000-0005-0000-0000-0000755E0000}"/>
    <cellStyle name="Note 2 3 5 2 84" xfId="47299" xr:uid="{00000000-0005-0000-0000-0000765E0000}"/>
    <cellStyle name="Note 2 3 5 2 85" xfId="47610" xr:uid="{00000000-0005-0000-0000-0000775E0000}"/>
    <cellStyle name="Note 2 3 5 2 86" xfId="45646" xr:uid="{00000000-0005-0000-0000-0000785E0000}"/>
    <cellStyle name="Note 2 3 5 2 87" xfId="48060" xr:uid="{00000000-0005-0000-0000-0000795E0000}"/>
    <cellStyle name="Note 2 3 5 2 88" xfId="48488" xr:uid="{00000000-0005-0000-0000-00007A5E0000}"/>
    <cellStyle name="Note 2 3 5 2 89" xfId="48913" xr:uid="{00000000-0005-0000-0000-00007B5E0000}"/>
    <cellStyle name="Note 2 3 5 2 9" xfId="3129" xr:uid="{00000000-0005-0000-0000-00007C5E0000}"/>
    <cellStyle name="Note 2 3 5 2 9 2" xfId="7381" xr:uid="{00000000-0005-0000-0000-00007D5E0000}"/>
    <cellStyle name="Note 2 3 5 2 9 3" xfId="11630" xr:uid="{00000000-0005-0000-0000-00007E5E0000}"/>
    <cellStyle name="Note 2 3 5 2 9 4" xfId="15879" xr:uid="{00000000-0005-0000-0000-00007F5E0000}"/>
    <cellStyle name="Note 2 3 5 2 9 5" xfId="21770" xr:uid="{00000000-0005-0000-0000-0000805E0000}"/>
    <cellStyle name="Note 2 3 5 2 9 6" xfId="54420" xr:uid="{00000000-0005-0000-0000-0000815E0000}"/>
    <cellStyle name="Note 2 3 5 2 90" xfId="49259" xr:uid="{00000000-0005-0000-0000-0000825E0000}"/>
    <cellStyle name="Note 2 3 5 2 91" xfId="48807" xr:uid="{00000000-0005-0000-0000-0000835E0000}"/>
    <cellStyle name="Note 2 3 5 2 92" xfId="49414" xr:uid="{00000000-0005-0000-0000-0000845E0000}"/>
    <cellStyle name="Note 2 3 5 2 93" xfId="49818" xr:uid="{00000000-0005-0000-0000-0000855E0000}"/>
    <cellStyle name="Note 2 3 5 2 94" xfId="49926" xr:uid="{00000000-0005-0000-0000-0000865E0000}"/>
    <cellStyle name="Note 2 3 5 2 95" xfId="50076" xr:uid="{00000000-0005-0000-0000-0000875E0000}"/>
    <cellStyle name="Note 2 3 5 2 96" xfId="50225" xr:uid="{00000000-0005-0000-0000-0000885E0000}"/>
    <cellStyle name="Note 2 3 5 2 97" xfId="50375" xr:uid="{00000000-0005-0000-0000-0000895E0000}"/>
    <cellStyle name="Note 2 3 5 2 98" xfId="50524" xr:uid="{00000000-0005-0000-0000-00008A5E0000}"/>
    <cellStyle name="Note 2 3 5 2 99" xfId="50673" xr:uid="{00000000-0005-0000-0000-00008B5E0000}"/>
    <cellStyle name="Note 2 3 5 20" xfId="3224" xr:uid="{00000000-0005-0000-0000-00008C5E0000}"/>
    <cellStyle name="Note 2 3 5 20 2" xfId="7476" xr:uid="{00000000-0005-0000-0000-00008D5E0000}"/>
    <cellStyle name="Note 2 3 5 20 3" xfId="11725" xr:uid="{00000000-0005-0000-0000-00008E5E0000}"/>
    <cellStyle name="Note 2 3 5 20 4" xfId="15974" xr:uid="{00000000-0005-0000-0000-00008F5E0000}"/>
    <cellStyle name="Note 2 3 5 20 5" xfId="21595" xr:uid="{00000000-0005-0000-0000-0000905E0000}"/>
    <cellStyle name="Note 2 3 5 20 6" xfId="55796" xr:uid="{00000000-0005-0000-0000-0000915E0000}"/>
    <cellStyle name="Note 2 3 5 21" xfId="3373" xr:uid="{00000000-0005-0000-0000-0000925E0000}"/>
    <cellStyle name="Note 2 3 5 21 2" xfId="7625" xr:uid="{00000000-0005-0000-0000-0000935E0000}"/>
    <cellStyle name="Note 2 3 5 21 3" xfId="11874" xr:uid="{00000000-0005-0000-0000-0000945E0000}"/>
    <cellStyle name="Note 2 3 5 21 4" xfId="16123" xr:uid="{00000000-0005-0000-0000-0000955E0000}"/>
    <cellStyle name="Note 2 3 5 21 5" xfId="23828" xr:uid="{00000000-0005-0000-0000-0000965E0000}"/>
    <cellStyle name="Note 2 3 5 21 6" xfId="55948" xr:uid="{00000000-0005-0000-0000-0000975E0000}"/>
    <cellStyle name="Note 2 3 5 22" xfId="3523" xr:uid="{00000000-0005-0000-0000-0000985E0000}"/>
    <cellStyle name="Note 2 3 5 22 2" xfId="7775" xr:uid="{00000000-0005-0000-0000-0000995E0000}"/>
    <cellStyle name="Note 2 3 5 22 3" xfId="12024" xr:uid="{00000000-0005-0000-0000-00009A5E0000}"/>
    <cellStyle name="Note 2 3 5 22 4" xfId="16273" xr:uid="{00000000-0005-0000-0000-00009B5E0000}"/>
    <cellStyle name="Note 2 3 5 22 5" xfId="24178" xr:uid="{00000000-0005-0000-0000-00009C5E0000}"/>
    <cellStyle name="Note 2 3 5 22 6" xfId="56100" xr:uid="{00000000-0005-0000-0000-00009D5E0000}"/>
    <cellStyle name="Note 2 3 5 23" xfId="3673" xr:uid="{00000000-0005-0000-0000-00009E5E0000}"/>
    <cellStyle name="Note 2 3 5 23 2" xfId="7925" xr:uid="{00000000-0005-0000-0000-00009F5E0000}"/>
    <cellStyle name="Note 2 3 5 23 3" xfId="12174" xr:uid="{00000000-0005-0000-0000-0000A05E0000}"/>
    <cellStyle name="Note 2 3 5 23 4" xfId="16423" xr:uid="{00000000-0005-0000-0000-0000A15E0000}"/>
    <cellStyle name="Note 2 3 5 23 5" xfId="24524" xr:uid="{00000000-0005-0000-0000-0000A25E0000}"/>
    <cellStyle name="Note 2 3 5 23 6" xfId="56249" xr:uid="{00000000-0005-0000-0000-0000A35E0000}"/>
    <cellStyle name="Note 2 3 5 24" xfId="3822" xr:uid="{00000000-0005-0000-0000-0000A45E0000}"/>
    <cellStyle name="Note 2 3 5 24 2" xfId="8074" xr:uid="{00000000-0005-0000-0000-0000A55E0000}"/>
    <cellStyle name="Note 2 3 5 24 3" xfId="12323" xr:uid="{00000000-0005-0000-0000-0000A65E0000}"/>
    <cellStyle name="Note 2 3 5 24 4" xfId="16572" xr:uid="{00000000-0005-0000-0000-0000A75E0000}"/>
    <cellStyle name="Note 2 3 5 24 5" xfId="21664" xr:uid="{00000000-0005-0000-0000-0000A85E0000}"/>
    <cellStyle name="Note 2 3 5 24 6" xfId="56405" xr:uid="{00000000-0005-0000-0000-0000A95E0000}"/>
    <cellStyle name="Note 2 3 5 25" xfId="3971" xr:uid="{00000000-0005-0000-0000-0000AA5E0000}"/>
    <cellStyle name="Note 2 3 5 25 2" xfId="8223" xr:uid="{00000000-0005-0000-0000-0000AB5E0000}"/>
    <cellStyle name="Note 2 3 5 25 3" xfId="12472" xr:uid="{00000000-0005-0000-0000-0000AC5E0000}"/>
    <cellStyle name="Note 2 3 5 25 4" xfId="16721" xr:uid="{00000000-0005-0000-0000-0000AD5E0000}"/>
    <cellStyle name="Note 2 3 5 25 5" xfId="21406" xr:uid="{00000000-0005-0000-0000-0000AE5E0000}"/>
    <cellStyle name="Note 2 3 5 25 6" xfId="56555" xr:uid="{00000000-0005-0000-0000-0000AF5E0000}"/>
    <cellStyle name="Note 2 3 5 26" xfId="4171" xr:uid="{00000000-0005-0000-0000-0000B05E0000}"/>
    <cellStyle name="Note 2 3 5 26 2" xfId="8423" xr:uid="{00000000-0005-0000-0000-0000B15E0000}"/>
    <cellStyle name="Note 2 3 5 26 3" xfId="12672" xr:uid="{00000000-0005-0000-0000-0000B25E0000}"/>
    <cellStyle name="Note 2 3 5 26 4" xfId="16921" xr:uid="{00000000-0005-0000-0000-0000B35E0000}"/>
    <cellStyle name="Note 2 3 5 26 5" xfId="25485" xr:uid="{00000000-0005-0000-0000-0000B45E0000}"/>
    <cellStyle name="Note 2 3 5 26 6" xfId="56602" xr:uid="{00000000-0005-0000-0000-0000B55E0000}"/>
    <cellStyle name="Note 2 3 5 27" xfId="4322" xr:uid="{00000000-0005-0000-0000-0000B65E0000}"/>
    <cellStyle name="Note 2 3 5 27 2" xfId="8574" xr:uid="{00000000-0005-0000-0000-0000B75E0000}"/>
    <cellStyle name="Note 2 3 5 27 3" xfId="12823" xr:uid="{00000000-0005-0000-0000-0000B85E0000}"/>
    <cellStyle name="Note 2 3 5 27 4" xfId="17072" xr:uid="{00000000-0005-0000-0000-0000B95E0000}"/>
    <cellStyle name="Note 2 3 5 27 5" xfId="25831" xr:uid="{00000000-0005-0000-0000-0000BA5E0000}"/>
    <cellStyle name="Note 2 3 5 27 6" xfId="56656" xr:uid="{00000000-0005-0000-0000-0000BB5E0000}"/>
    <cellStyle name="Note 2 3 5 28" xfId="4124" xr:uid="{00000000-0005-0000-0000-0000BC5E0000}"/>
    <cellStyle name="Note 2 3 5 28 2" xfId="8376" xr:uid="{00000000-0005-0000-0000-0000BD5E0000}"/>
    <cellStyle name="Note 2 3 5 28 3" xfId="12625" xr:uid="{00000000-0005-0000-0000-0000BE5E0000}"/>
    <cellStyle name="Note 2 3 5 28 4" xfId="16874" xr:uid="{00000000-0005-0000-0000-0000BF5E0000}"/>
    <cellStyle name="Note 2 3 5 28 5" xfId="26177" xr:uid="{00000000-0005-0000-0000-0000C05E0000}"/>
    <cellStyle name="Note 2 3 5 28 6" xfId="56815" xr:uid="{00000000-0005-0000-0000-0000C15E0000}"/>
    <cellStyle name="Note 2 3 5 29" xfId="4694" xr:uid="{00000000-0005-0000-0000-0000C25E0000}"/>
    <cellStyle name="Note 2 3 5 29 2" xfId="8946" xr:uid="{00000000-0005-0000-0000-0000C35E0000}"/>
    <cellStyle name="Note 2 3 5 29 3" xfId="13195" xr:uid="{00000000-0005-0000-0000-0000C45E0000}"/>
    <cellStyle name="Note 2 3 5 29 4" xfId="17444" xr:uid="{00000000-0005-0000-0000-0000C55E0000}"/>
    <cellStyle name="Note 2 3 5 29 5" xfId="25180" xr:uid="{00000000-0005-0000-0000-0000C65E0000}"/>
    <cellStyle name="Note 2 3 5 29 6" xfId="56965" xr:uid="{00000000-0005-0000-0000-0000C75E0000}"/>
    <cellStyle name="Note 2 3 5 3" xfId="1666" xr:uid="{00000000-0005-0000-0000-0000C85E0000}"/>
    <cellStyle name="Note 2 3 5 3 10" xfId="3326" xr:uid="{00000000-0005-0000-0000-0000C95E0000}"/>
    <cellStyle name="Note 2 3 5 3 10 2" xfId="7578" xr:uid="{00000000-0005-0000-0000-0000CA5E0000}"/>
    <cellStyle name="Note 2 3 5 3 10 3" xfId="11827" xr:uid="{00000000-0005-0000-0000-0000CB5E0000}"/>
    <cellStyle name="Note 2 3 5 3 10 4" xfId="16076" xr:uid="{00000000-0005-0000-0000-0000CC5E0000}"/>
    <cellStyle name="Note 2 3 5 3 10 5" xfId="21927" xr:uid="{00000000-0005-0000-0000-0000CD5E0000}"/>
    <cellStyle name="Note 2 3 5 3 10 6" xfId="54618" xr:uid="{00000000-0005-0000-0000-0000CE5E0000}"/>
    <cellStyle name="Note 2 3 5 3 100" xfId="50871" xr:uid="{00000000-0005-0000-0000-0000CF5E0000}"/>
    <cellStyle name="Note 2 3 5 3 101" xfId="51020" xr:uid="{00000000-0005-0000-0000-0000D05E0000}"/>
    <cellStyle name="Note 2 3 5 3 102" xfId="51185" xr:uid="{00000000-0005-0000-0000-0000D15E0000}"/>
    <cellStyle name="Note 2 3 5 3 103" xfId="51341" xr:uid="{00000000-0005-0000-0000-0000D25E0000}"/>
    <cellStyle name="Note 2 3 5 3 104" xfId="51491" xr:uid="{00000000-0005-0000-0000-0000D35E0000}"/>
    <cellStyle name="Note 2 3 5 3 105" xfId="51641" xr:uid="{00000000-0005-0000-0000-0000D45E0000}"/>
    <cellStyle name="Note 2 3 5 3 106" xfId="51791" xr:uid="{00000000-0005-0000-0000-0000D55E0000}"/>
    <cellStyle name="Note 2 3 5 3 107" xfId="51946" xr:uid="{00000000-0005-0000-0000-0000D65E0000}"/>
    <cellStyle name="Note 2 3 5 3 108" xfId="52101" xr:uid="{00000000-0005-0000-0000-0000D75E0000}"/>
    <cellStyle name="Note 2 3 5 3 109" xfId="52251" xr:uid="{00000000-0005-0000-0000-0000D85E0000}"/>
    <cellStyle name="Note 2 3 5 3 11" xfId="3475" xr:uid="{00000000-0005-0000-0000-0000D95E0000}"/>
    <cellStyle name="Note 2 3 5 3 11 2" xfId="7727" xr:uid="{00000000-0005-0000-0000-0000DA5E0000}"/>
    <cellStyle name="Note 2 3 5 3 11 3" xfId="11976" xr:uid="{00000000-0005-0000-0000-0000DB5E0000}"/>
    <cellStyle name="Note 2 3 5 3 11 4" xfId="16225" xr:uid="{00000000-0005-0000-0000-0000DC5E0000}"/>
    <cellStyle name="Note 2 3 5 3 11 5" xfId="22265" xr:uid="{00000000-0005-0000-0000-0000DD5E0000}"/>
    <cellStyle name="Note 2 3 5 3 11 6" xfId="54767" xr:uid="{00000000-0005-0000-0000-0000DE5E0000}"/>
    <cellStyle name="Note 2 3 5 3 110" xfId="52504" xr:uid="{00000000-0005-0000-0000-0000DF5E0000}"/>
    <cellStyle name="Note 2 3 5 3 111" xfId="52654" xr:uid="{00000000-0005-0000-0000-0000E05E0000}"/>
    <cellStyle name="Note 2 3 5 3 112" xfId="52803" xr:uid="{00000000-0005-0000-0000-0000E15E0000}"/>
    <cellStyle name="Note 2 3 5 3 113" xfId="52953" xr:uid="{00000000-0005-0000-0000-0000E25E0000}"/>
    <cellStyle name="Note 2 3 5 3 114" xfId="53103" xr:uid="{00000000-0005-0000-0000-0000E35E0000}"/>
    <cellStyle name="Note 2 3 5 3 115" xfId="53415" xr:uid="{00000000-0005-0000-0000-0000E45E0000}"/>
    <cellStyle name="Note 2 3 5 3 12" xfId="3625" xr:uid="{00000000-0005-0000-0000-0000E55E0000}"/>
    <cellStyle name="Note 2 3 5 3 12 2" xfId="7877" xr:uid="{00000000-0005-0000-0000-0000E65E0000}"/>
    <cellStyle name="Note 2 3 5 3 12 3" xfId="12126" xr:uid="{00000000-0005-0000-0000-0000E75E0000}"/>
    <cellStyle name="Note 2 3 5 3 12 4" xfId="16375" xr:uid="{00000000-0005-0000-0000-0000E85E0000}"/>
    <cellStyle name="Note 2 3 5 3 12 5" xfId="22611" xr:uid="{00000000-0005-0000-0000-0000E95E0000}"/>
    <cellStyle name="Note 2 3 5 3 12 6" xfId="54922" xr:uid="{00000000-0005-0000-0000-0000EA5E0000}"/>
    <cellStyle name="Note 2 3 5 3 13" xfId="3775" xr:uid="{00000000-0005-0000-0000-0000EB5E0000}"/>
    <cellStyle name="Note 2 3 5 3 13 2" xfId="8027" xr:uid="{00000000-0005-0000-0000-0000EC5E0000}"/>
    <cellStyle name="Note 2 3 5 3 13 3" xfId="12276" xr:uid="{00000000-0005-0000-0000-0000ED5E0000}"/>
    <cellStyle name="Note 2 3 5 3 13 4" xfId="16525" xr:uid="{00000000-0005-0000-0000-0000EE5E0000}"/>
    <cellStyle name="Note 2 3 5 3 13 5" xfId="22957" xr:uid="{00000000-0005-0000-0000-0000EF5E0000}"/>
    <cellStyle name="Note 2 3 5 3 13 6" xfId="55077" xr:uid="{00000000-0005-0000-0000-0000F05E0000}"/>
    <cellStyle name="Note 2 3 5 3 14" xfId="3924" xr:uid="{00000000-0005-0000-0000-0000F15E0000}"/>
    <cellStyle name="Note 2 3 5 3 14 2" xfId="8176" xr:uid="{00000000-0005-0000-0000-0000F25E0000}"/>
    <cellStyle name="Note 2 3 5 3 14 3" xfId="12425" xr:uid="{00000000-0005-0000-0000-0000F35E0000}"/>
    <cellStyle name="Note 2 3 5 3 14 4" xfId="16674" xr:uid="{00000000-0005-0000-0000-0000F45E0000}"/>
    <cellStyle name="Note 2 3 5 3 14 5" xfId="23304" xr:uid="{00000000-0005-0000-0000-0000F55E0000}"/>
    <cellStyle name="Note 2 3 5 3 14 6" xfId="55228" xr:uid="{00000000-0005-0000-0000-0000F65E0000}"/>
    <cellStyle name="Note 2 3 5 3 15" xfId="4073" xr:uid="{00000000-0005-0000-0000-0000F75E0000}"/>
    <cellStyle name="Note 2 3 5 3 15 2" xfId="8325" xr:uid="{00000000-0005-0000-0000-0000F85E0000}"/>
    <cellStyle name="Note 2 3 5 3 15 3" xfId="12574" xr:uid="{00000000-0005-0000-0000-0000F95E0000}"/>
    <cellStyle name="Note 2 3 5 3 15 4" xfId="16823" xr:uid="{00000000-0005-0000-0000-0000FA5E0000}"/>
    <cellStyle name="Note 2 3 5 3 15 5" xfId="23579" xr:uid="{00000000-0005-0000-0000-0000FB5E0000}"/>
    <cellStyle name="Note 2 3 5 3 15 6" xfId="55377" xr:uid="{00000000-0005-0000-0000-0000FC5E0000}"/>
    <cellStyle name="Note 2 3 5 3 16" xfId="4273" xr:uid="{00000000-0005-0000-0000-0000FD5E0000}"/>
    <cellStyle name="Note 2 3 5 3 16 2" xfId="8525" xr:uid="{00000000-0005-0000-0000-0000FE5E0000}"/>
    <cellStyle name="Note 2 3 5 3 16 3" xfId="12774" xr:uid="{00000000-0005-0000-0000-0000FF5E0000}"/>
    <cellStyle name="Note 2 3 5 3 16 4" xfId="17023" xr:uid="{00000000-0005-0000-0000-0000005F0000}"/>
    <cellStyle name="Note 2 3 5 3 16 5" xfId="23925" xr:uid="{00000000-0005-0000-0000-0000015F0000}"/>
    <cellStyle name="Note 2 3 5 3 16 6" xfId="55527" xr:uid="{00000000-0005-0000-0000-0000025F0000}"/>
    <cellStyle name="Note 2 3 5 3 17" xfId="4424" xr:uid="{00000000-0005-0000-0000-0000035F0000}"/>
    <cellStyle name="Note 2 3 5 3 17 2" xfId="8676" xr:uid="{00000000-0005-0000-0000-0000045F0000}"/>
    <cellStyle name="Note 2 3 5 3 17 3" xfId="12925" xr:uid="{00000000-0005-0000-0000-0000055F0000}"/>
    <cellStyle name="Note 2 3 5 3 17 4" xfId="17174" xr:uid="{00000000-0005-0000-0000-0000065F0000}"/>
    <cellStyle name="Note 2 3 5 3 17 5" xfId="24275" xr:uid="{00000000-0005-0000-0000-0000075F0000}"/>
    <cellStyle name="Note 2 3 5 3 17 6" xfId="55676" xr:uid="{00000000-0005-0000-0000-0000085F0000}"/>
    <cellStyle name="Note 2 3 5 3 18" xfId="4527" xr:uid="{00000000-0005-0000-0000-0000095F0000}"/>
    <cellStyle name="Note 2 3 5 3 18 2" xfId="8779" xr:uid="{00000000-0005-0000-0000-00000A5F0000}"/>
    <cellStyle name="Note 2 3 5 3 18 3" xfId="13028" xr:uid="{00000000-0005-0000-0000-00000B5F0000}"/>
    <cellStyle name="Note 2 3 5 3 18 4" xfId="17277" xr:uid="{00000000-0005-0000-0000-00000C5F0000}"/>
    <cellStyle name="Note 2 3 5 3 18 5" xfId="24621" xr:uid="{00000000-0005-0000-0000-00000D5F0000}"/>
    <cellStyle name="Note 2 3 5 3 18 6" xfId="55898" xr:uid="{00000000-0005-0000-0000-00000E5F0000}"/>
    <cellStyle name="Note 2 3 5 3 19" xfId="4641" xr:uid="{00000000-0005-0000-0000-00000F5F0000}"/>
    <cellStyle name="Note 2 3 5 3 19 2" xfId="8893" xr:uid="{00000000-0005-0000-0000-0000105F0000}"/>
    <cellStyle name="Note 2 3 5 3 19 3" xfId="13142" xr:uid="{00000000-0005-0000-0000-0000115F0000}"/>
    <cellStyle name="Note 2 3 5 3 19 4" xfId="17391" xr:uid="{00000000-0005-0000-0000-0000125F0000}"/>
    <cellStyle name="Note 2 3 5 3 19 5" xfId="24896" xr:uid="{00000000-0005-0000-0000-0000135F0000}"/>
    <cellStyle name="Note 2 3 5 3 19 6" xfId="56050" xr:uid="{00000000-0005-0000-0000-0000145F0000}"/>
    <cellStyle name="Note 2 3 5 3 2" xfId="2121" xr:uid="{00000000-0005-0000-0000-0000155F0000}"/>
    <cellStyle name="Note 2 3 5 3 2 2" xfId="6373" xr:uid="{00000000-0005-0000-0000-0000165F0000}"/>
    <cellStyle name="Note 2 3 5 3 2 3" xfId="10622" xr:uid="{00000000-0005-0000-0000-0000175F0000}"/>
    <cellStyle name="Note 2 3 5 3 2 4" xfId="14871" xr:uid="{00000000-0005-0000-0000-0000185F0000}"/>
    <cellStyle name="Note 2 3 5 3 2 5" xfId="19302" xr:uid="{00000000-0005-0000-0000-0000195F0000}"/>
    <cellStyle name="Note 2 3 5 3 2 6" xfId="53570" xr:uid="{00000000-0005-0000-0000-00001A5F0000}"/>
    <cellStyle name="Note 2 3 5 3 20" xfId="4796" xr:uid="{00000000-0005-0000-0000-00001B5F0000}"/>
    <cellStyle name="Note 2 3 5 3 20 2" xfId="9048" xr:uid="{00000000-0005-0000-0000-00001C5F0000}"/>
    <cellStyle name="Note 2 3 5 3 20 3" xfId="13297" xr:uid="{00000000-0005-0000-0000-00001D5F0000}"/>
    <cellStyle name="Note 2 3 5 3 20 4" xfId="17546" xr:uid="{00000000-0005-0000-0000-00001E5F0000}"/>
    <cellStyle name="Note 2 3 5 3 20 5" xfId="25413" xr:uid="{00000000-0005-0000-0000-00001F5F0000}"/>
    <cellStyle name="Note 2 3 5 3 20 6" xfId="56202" xr:uid="{00000000-0005-0000-0000-0000205F0000}"/>
    <cellStyle name="Note 2 3 5 3 21" xfId="4946" xr:uid="{00000000-0005-0000-0000-0000215F0000}"/>
    <cellStyle name="Note 2 3 5 3 21 2" xfId="9198" xr:uid="{00000000-0005-0000-0000-0000225F0000}"/>
    <cellStyle name="Note 2 3 5 3 21 3" xfId="13447" xr:uid="{00000000-0005-0000-0000-0000235F0000}"/>
    <cellStyle name="Note 2 3 5 3 21 4" xfId="17696" xr:uid="{00000000-0005-0000-0000-0000245F0000}"/>
    <cellStyle name="Note 2 3 5 3 21 5" xfId="25582" xr:uid="{00000000-0005-0000-0000-0000255F0000}"/>
    <cellStyle name="Note 2 3 5 3 21 6" xfId="56351" xr:uid="{00000000-0005-0000-0000-0000265F0000}"/>
    <cellStyle name="Note 2 3 5 3 22" xfId="5138" xr:uid="{00000000-0005-0000-0000-0000275F0000}"/>
    <cellStyle name="Note 2 3 5 3 22 2" xfId="9390" xr:uid="{00000000-0005-0000-0000-0000285F0000}"/>
    <cellStyle name="Note 2 3 5 3 22 3" xfId="13639" xr:uid="{00000000-0005-0000-0000-0000295F0000}"/>
    <cellStyle name="Note 2 3 5 3 22 4" xfId="17888" xr:uid="{00000000-0005-0000-0000-00002A5F0000}"/>
    <cellStyle name="Note 2 3 5 3 22 5" xfId="25928" xr:uid="{00000000-0005-0000-0000-00002B5F0000}"/>
    <cellStyle name="Note 2 3 5 3 22 6" xfId="56507" xr:uid="{00000000-0005-0000-0000-00002C5F0000}"/>
    <cellStyle name="Note 2 3 5 3 23" xfId="5248" xr:uid="{00000000-0005-0000-0000-00002D5F0000}"/>
    <cellStyle name="Note 2 3 5 3 23 2" xfId="9500" xr:uid="{00000000-0005-0000-0000-00002E5F0000}"/>
    <cellStyle name="Note 2 3 5 3 23 3" xfId="13749" xr:uid="{00000000-0005-0000-0000-00002F5F0000}"/>
    <cellStyle name="Note 2 3 5 3 23 4" xfId="17998" xr:uid="{00000000-0005-0000-0000-0000305F0000}"/>
    <cellStyle name="Note 2 3 5 3 23 5" xfId="26274" xr:uid="{00000000-0005-0000-0000-0000315F0000}"/>
    <cellStyle name="Note 2 3 5 3 23 6" xfId="56758" xr:uid="{00000000-0005-0000-0000-0000325F0000}"/>
    <cellStyle name="Note 2 3 5 3 24" xfId="5360" xr:uid="{00000000-0005-0000-0000-0000335F0000}"/>
    <cellStyle name="Note 2 3 5 3 24 2" xfId="9612" xr:uid="{00000000-0005-0000-0000-0000345F0000}"/>
    <cellStyle name="Note 2 3 5 3 24 3" xfId="13861" xr:uid="{00000000-0005-0000-0000-0000355F0000}"/>
    <cellStyle name="Note 2 3 5 3 24 4" xfId="18110" xr:uid="{00000000-0005-0000-0000-0000365F0000}"/>
    <cellStyle name="Note 2 3 5 3 24 5" xfId="26819" xr:uid="{00000000-0005-0000-0000-0000375F0000}"/>
    <cellStyle name="Note 2 3 5 3 24 6" xfId="56917" xr:uid="{00000000-0005-0000-0000-0000385F0000}"/>
    <cellStyle name="Note 2 3 5 3 25" xfId="5511" xr:uid="{00000000-0005-0000-0000-0000395F0000}"/>
    <cellStyle name="Note 2 3 5 3 25 2" xfId="9763" xr:uid="{00000000-0005-0000-0000-00003A5F0000}"/>
    <cellStyle name="Note 2 3 5 3 25 3" xfId="14012" xr:uid="{00000000-0005-0000-0000-00003B5F0000}"/>
    <cellStyle name="Note 2 3 5 3 25 4" xfId="18261" xr:uid="{00000000-0005-0000-0000-00003C5F0000}"/>
    <cellStyle name="Note 2 3 5 3 25 5" xfId="27167" xr:uid="{00000000-0005-0000-0000-00003D5F0000}"/>
    <cellStyle name="Note 2 3 5 3 25 6" xfId="57067" xr:uid="{00000000-0005-0000-0000-00003E5F0000}"/>
    <cellStyle name="Note 2 3 5 3 26" xfId="5666" xr:uid="{00000000-0005-0000-0000-00003F5F0000}"/>
    <cellStyle name="Note 2 3 5 3 26 2" xfId="9918" xr:uid="{00000000-0005-0000-0000-0000405F0000}"/>
    <cellStyle name="Note 2 3 5 3 26 3" xfId="14167" xr:uid="{00000000-0005-0000-0000-0000415F0000}"/>
    <cellStyle name="Note 2 3 5 3 26 4" xfId="18416" xr:uid="{00000000-0005-0000-0000-0000425F0000}"/>
    <cellStyle name="Note 2 3 5 3 26 5" xfId="27327" xr:uid="{00000000-0005-0000-0000-0000435F0000}"/>
    <cellStyle name="Note 2 3 5 3 26 6" xfId="57185" xr:uid="{00000000-0005-0000-0000-0000445F0000}"/>
    <cellStyle name="Note 2 3 5 3 27" xfId="5918" xr:uid="{00000000-0005-0000-0000-0000455F0000}"/>
    <cellStyle name="Note 2 3 5 3 27 2" xfId="27670" xr:uid="{00000000-0005-0000-0000-0000465F0000}"/>
    <cellStyle name="Note 2 3 5 3 27 3" xfId="57335" xr:uid="{00000000-0005-0000-0000-0000475F0000}"/>
    <cellStyle name="Note 2 3 5 3 28" xfId="10167" xr:uid="{00000000-0005-0000-0000-0000485F0000}"/>
    <cellStyle name="Note 2 3 5 3 28 2" xfId="28011" xr:uid="{00000000-0005-0000-0000-0000495F0000}"/>
    <cellStyle name="Note 2 3 5 3 28 3" xfId="57484" xr:uid="{00000000-0005-0000-0000-00004A5F0000}"/>
    <cellStyle name="Note 2 3 5 3 29" xfId="14417" xr:uid="{00000000-0005-0000-0000-00004B5F0000}"/>
    <cellStyle name="Note 2 3 5 3 29 2" xfId="28352" xr:uid="{00000000-0005-0000-0000-00004C5F0000}"/>
    <cellStyle name="Note 2 3 5 3 29 3" xfId="57634" xr:uid="{00000000-0005-0000-0000-00004D5F0000}"/>
    <cellStyle name="Note 2 3 5 3 3" xfId="2273" xr:uid="{00000000-0005-0000-0000-00004E5F0000}"/>
    <cellStyle name="Note 2 3 5 3 3 2" xfId="6525" xr:uid="{00000000-0005-0000-0000-00004F5F0000}"/>
    <cellStyle name="Note 2 3 5 3 3 3" xfId="10774" xr:uid="{00000000-0005-0000-0000-0000505F0000}"/>
    <cellStyle name="Note 2 3 5 3 3 4" xfId="15023" xr:uid="{00000000-0005-0000-0000-0000515F0000}"/>
    <cellStyle name="Note 2 3 5 3 3 5" xfId="19775" xr:uid="{00000000-0005-0000-0000-0000525F0000}"/>
    <cellStyle name="Note 2 3 5 3 3 6" xfId="53719" xr:uid="{00000000-0005-0000-0000-0000535F0000}"/>
    <cellStyle name="Note 2 3 5 3 30" xfId="18676" xr:uid="{00000000-0005-0000-0000-0000545F0000}"/>
    <cellStyle name="Note 2 3 5 3 30 2" xfId="28693" xr:uid="{00000000-0005-0000-0000-0000555F0000}"/>
    <cellStyle name="Note 2 3 5 3 31" xfId="29034" xr:uid="{00000000-0005-0000-0000-0000565F0000}"/>
    <cellStyle name="Note 2 3 5 3 32" xfId="29274" xr:uid="{00000000-0005-0000-0000-0000575F0000}"/>
    <cellStyle name="Note 2 3 5 3 33" xfId="30983" xr:uid="{00000000-0005-0000-0000-0000585F0000}"/>
    <cellStyle name="Note 2 3 5 3 34" xfId="31532" xr:uid="{00000000-0005-0000-0000-0000595F0000}"/>
    <cellStyle name="Note 2 3 5 3 35" xfId="31872" xr:uid="{00000000-0005-0000-0000-00005A5F0000}"/>
    <cellStyle name="Note 2 3 5 3 36" xfId="32094" xr:uid="{00000000-0005-0000-0000-00005B5F0000}"/>
    <cellStyle name="Note 2 3 5 3 37" xfId="32435" xr:uid="{00000000-0005-0000-0000-00005C5F0000}"/>
    <cellStyle name="Note 2 3 5 3 38" xfId="32776" xr:uid="{00000000-0005-0000-0000-00005D5F0000}"/>
    <cellStyle name="Note 2 3 5 3 39" xfId="32979" xr:uid="{00000000-0005-0000-0000-00005E5F0000}"/>
    <cellStyle name="Note 2 3 5 3 4" xfId="2423" xr:uid="{00000000-0005-0000-0000-00005F5F0000}"/>
    <cellStyle name="Note 2 3 5 3 4 2" xfId="6675" xr:uid="{00000000-0005-0000-0000-0000605F0000}"/>
    <cellStyle name="Note 2 3 5 3 4 3" xfId="10924" xr:uid="{00000000-0005-0000-0000-0000615F0000}"/>
    <cellStyle name="Note 2 3 5 3 4 4" xfId="15173" xr:uid="{00000000-0005-0000-0000-0000625F0000}"/>
    <cellStyle name="Note 2 3 5 3 4 5" xfId="20090" xr:uid="{00000000-0005-0000-0000-0000635F0000}"/>
    <cellStyle name="Note 2 3 5 3 4 6" xfId="53841" xr:uid="{00000000-0005-0000-0000-0000645F0000}"/>
    <cellStyle name="Note 2 3 5 3 40" xfId="33686" xr:uid="{00000000-0005-0000-0000-0000655F0000}"/>
    <cellStyle name="Note 2 3 5 3 41" xfId="34032" xr:uid="{00000000-0005-0000-0000-0000665F0000}"/>
    <cellStyle name="Note 2 3 5 3 42" xfId="34310" xr:uid="{00000000-0005-0000-0000-0000675F0000}"/>
    <cellStyle name="Note 2 3 5 3 43" xfId="34479" xr:uid="{00000000-0005-0000-0000-0000685F0000}"/>
    <cellStyle name="Note 2 3 5 3 44" xfId="34825" xr:uid="{00000000-0005-0000-0000-0000695F0000}"/>
    <cellStyle name="Note 2 3 5 3 45" xfId="35171" xr:uid="{00000000-0005-0000-0000-00006A5F0000}"/>
    <cellStyle name="Note 2 3 5 3 46" xfId="35518" xr:uid="{00000000-0005-0000-0000-00006B5F0000}"/>
    <cellStyle name="Note 2 3 5 3 47" xfId="35865" xr:uid="{00000000-0005-0000-0000-00006C5F0000}"/>
    <cellStyle name="Note 2 3 5 3 48" xfId="36211" xr:uid="{00000000-0005-0000-0000-00006D5F0000}"/>
    <cellStyle name="Note 2 3 5 3 49" xfId="36557" xr:uid="{00000000-0005-0000-0000-00006E5F0000}"/>
    <cellStyle name="Note 2 3 5 3 5" xfId="2572" xr:uid="{00000000-0005-0000-0000-00006F5F0000}"/>
    <cellStyle name="Note 2 3 5 3 5 2" xfId="6824" xr:uid="{00000000-0005-0000-0000-0000705F0000}"/>
    <cellStyle name="Note 2 3 5 3 5 3" xfId="11073" xr:uid="{00000000-0005-0000-0000-0000715F0000}"/>
    <cellStyle name="Note 2 3 5 3 5 4" xfId="15322" xr:uid="{00000000-0005-0000-0000-0000725F0000}"/>
    <cellStyle name="Note 2 3 5 3 5 5" xfId="20436" xr:uid="{00000000-0005-0000-0000-0000735F0000}"/>
    <cellStyle name="Note 2 3 5 3 5 6" xfId="53947" xr:uid="{00000000-0005-0000-0000-0000745F0000}"/>
    <cellStyle name="Note 2 3 5 3 50" xfId="36903" xr:uid="{00000000-0005-0000-0000-0000755F0000}"/>
    <cellStyle name="Note 2 3 5 3 51" xfId="37249" xr:uid="{00000000-0005-0000-0000-0000765F0000}"/>
    <cellStyle name="Note 2 3 5 3 52" xfId="37595" xr:uid="{00000000-0005-0000-0000-0000775F0000}"/>
    <cellStyle name="Note 2 3 5 3 53" xfId="37870" xr:uid="{00000000-0005-0000-0000-0000785F0000}"/>
    <cellStyle name="Note 2 3 5 3 54" xfId="38217" xr:uid="{00000000-0005-0000-0000-0000795F0000}"/>
    <cellStyle name="Note 2 3 5 3 55" xfId="38563" xr:uid="{00000000-0005-0000-0000-00007A5F0000}"/>
    <cellStyle name="Note 2 3 5 3 56" xfId="38909" xr:uid="{00000000-0005-0000-0000-00007B5F0000}"/>
    <cellStyle name="Note 2 3 5 3 57" xfId="39255" xr:uid="{00000000-0005-0000-0000-00007C5F0000}"/>
    <cellStyle name="Note 2 3 5 3 58" xfId="39767" xr:uid="{00000000-0005-0000-0000-00007D5F0000}"/>
    <cellStyle name="Note 2 3 5 3 59" xfId="39923" xr:uid="{00000000-0005-0000-0000-00007E5F0000}"/>
    <cellStyle name="Note 2 3 5 3 6" xfId="2722" xr:uid="{00000000-0005-0000-0000-00007F5F0000}"/>
    <cellStyle name="Note 2 3 5 3 6 2" xfId="6974" xr:uid="{00000000-0005-0000-0000-0000805F0000}"/>
    <cellStyle name="Note 2 3 5 3 6 3" xfId="11223" xr:uid="{00000000-0005-0000-0000-0000815F0000}"/>
    <cellStyle name="Note 2 3 5 3 6 4" xfId="15472" xr:uid="{00000000-0005-0000-0000-0000825F0000}"/>
    <cellStyle name="Note 2 3 5 3 6 5" xfId="19789" xr:uid="{00000000-0005-0000-0000-0000835F0000}"/>
    <cellStyle name="Note 2 3 5 3 6 6" xfId="54097" xr:uid="{00000000-0005-0000-0000-0000845F0000}"/>
    <cellStyle name="Note 2 3 5 3 60" xfId="40083" xr:uid="{00000000-0005-0000-0000-0000855F0000}"/>
    <cellStyle name="Note 2 3 5 3 61" xfId="40424" xr:uid="{00000000-0005-0000-0000-0000865F0000}"/>
    <cellStyle name="Note 2 3 5 3 62" xfId="40737" xr:uid="{00000000-0005-0000-0000-0000875F0000}"/>
    <cellStyle name="Note 2 3 5 3 63" xfId="41553" xr:uid="{00000000-0005-0000-0000-0000885F0000}"/>
    <cellStyle name="Note 2 3 5 3 64" xfId="41656" xr:uid="{00000000-0005-0000-0000-0000895F0000}"/>
    <cellStyle name="Note 2 3 5 3 65" xfId="41991" xr:uid="{00000000-0005-0000-0000-00008A5F0000}"/>
    <cellStyle name="Note 2 3 5 3 66" xfId="42337" xr:uid="{00000000-0005-0000-0000-00008B5F0000}"/>
    <cellStyle name="Note 2 3 5 3 67" xfId="41017" xr:uid="{00000000-0005-0000-0000-00008C5F0000}"/>
    <cellStyle name="Note 2 3 5 3 68" xfId="42918" xr:uid="{00000000-0005-0000-0000-00008D5F0000}"/>
    <cellStyle name="Note 2 3 5 3 69" xfId="43259" xr:uid="{00000000-0005-0000-0000-00008E5F0000}"/>
    <cellStyle name="Note 2 3 5 3 7" xfId="2877" xr:uid="{00000000-0005-0000-0000-00008F5F0000}"/>
    <cellStyle name="Note 2 3 5 3 7 2" xfId="7129" xr:uid="{00000000-0005-0000-0000-0000905F0000}"/>
    <cellStyle name="Note 2 3 5 3 7 3" xfId="11378" xr:uid="{00000000-0005-0000-0000-0000915F0000}"/>
    <cellStyle name="Note 2 3 5 3 7 4" xfId="15627" xr:uid="{00000000-0005-0000-0000-0000925F0000}"/>
    <cellStyle name="Note 2 3 5 3 7 5" xfId="21129" xr:uid="{00000000-0005-0000-0000-0000935F0000}"/>
    <cellStyle name="Note 2 3 5 3 7 6" xfId="54215" xr:uid="{00000000-0005-0000-0000-0000945F0000}"/>
    <cellStyle name="Note 2 3 5 3 70" xfId="43600" xr:uid="{00000000-0005-0000-0000-0000955F0000}"/>
    <cellStyle name="Note 2 3 5 3 71" xfId="44131" xr:uid="{00000000-0005-0000-0000-0000965F0000}"/>
    <cellStyle name="Note 2 3 5 3 72" xfId="44383" xr:uid="{00000000-0005-0000-0000-0000975F0000}"/>
    <cellStyle name="Note 2 3 5 3 73" xfId="44478" xr:uid="{00000000-0005-0000-0000-0000985F0000}"/>
    <cellStyle name="Note 2 3 5 3 74" xfId="44799" xr:uid="{00000000-0005-0000-0000-0000995F0000}"/>
    <cellStyle name="Note 2 3 5 3 75" xfId="45100" xr:uid="{00000000-0005-0000-0000-00009A5F0000}"/>
    <cellStyle name="Note 2 3 5 3 76" xfId="45296" xr:uid="{00000000-0005-0000-0000-00009B5F0000}"/>
    <cellStyle name="Note 2 3 5 3 77" xfId="43791" xr:uid="{00000000-0005-0000-0000-00009C5F0000}"/>
    <cellStyle name="Note 2 3 5 3 78" xfId="45893" xr:uid="{00000000-0005-0000-0000-00009D5F0000}"/>
    <cellStyle name="Note 2 3 5 3 79" xfId="45908" xr:uid="{00000000-0005-0000-0000-00009E5F0000}"/>
    <cellStyle name="Note 2 3 5 3 8" xfId="3027" xr:uid="{00000000-0005-0000-0000-00009F5F0000}"/>
    <cellStyle name="Note 2 3 5 3 8 2" xfId="7279" xr:uid="{00000000-0005-0000-0000-0000A05F0000}"/>
    <cellStyle name="Note 2 3 5 3 8 3" xfId="11528" xr:uid="{00000000-0005-0000-0000-0000A15F0000}"/>
    <cellStyle name="Note 2 3 5 3 8 4" xfId="15777" xr:uid="{00000000-0005-0000-0000-0000A25F0000}"/>
    <cellStyle name="Note 2 3 5 3 8 5" xfId="21649" xr:uid="{00000000-0005-0000-0000-0000A35F0000}"/>
    <cellStyle name="Note 2 3 5 3 8 6" xfId="54318" xr:uid="{00000000-0005-0000-0000-0000A45F0000}"/>
    <cellStyle name="Note 2 3 5 3 80" xfId="46178" xr:uid="{00000000-0005-0000-0000-0000A55F0000}"/>
    <cellStyle name="Note 2 3 5 3 81" xfId="46499" xr:uid="{00000000-0005-0000-0000-0000A65F0000}"/>
    <cellStyle name="Note 2 3 5 3 82" xfId="45749" xr:uid="{00000000-0005-0000-0000-0000A75F0000}"/>
    <cellStyle name="Note 2 3 5 3 83" xfId="47001" xr:uid="{00000000-0005-0000-0000-0000A85F0000}"/>
    <cellStyle name="Note 2 3 5 3 84" xfId="47346" xr:uid="{00000000-0005-0000-0000-0000A95F0000}"/>
    <cellStyle name="Note 2 3 5 3 85" xfId="47641" xr:uid="{00000000-0005-0000-0000-0000AA5F0000}"/>
    <cellStyle name="Note 2 3 5 3 86" xfId="46597" xr:uid="{00000000-0005-0000-0000-0000AB5F0000}"/>
    <cellStyle name="Note 2 3 5 3 87" xfId="48107" xr:uid="{00000000-0005-0000-0000-0000AC5F0000}"/>
    <cellStyle name="Note 2 3 5 3 88" xfId="48775" xr:uid="{00000000-0005-0000-0000-0000AD5F0000}"/>
    <cellStyle name="Note 2 3 5 3 89" xfId="48960" xr:uid="{00000000-0005-0000-0000-0000AE5F0000}"/>
    <cellStyle name="Note 2 3 5 3 9" xfId="3177" xr:uid="{00000000-0005-0000-0000-0000AF5F0000}"/>
    <cellStyle name="Note 2 3 5 3 9 2" xfId="7429" xr:uid="{00000000-0005-0000-0000-0000B05F0000}"/>
    <cellStyle name="Note 2 3 5 3 9 3" xfId="11678" xr:uid="{00000000-0005-0000-0000-0000B15F0000}"/>
    <cellStyle name="Note 2 3 5 3 9 4" xfId="15927" xr:uid="{00000000-0005-0000-0000-0000B25F0000}"/>
    <cellStyle name="Note 2 3 5 3 9 5" xfId="21817" xr:uid="{00000000-0005-0000-0000-0000B35F0000}"/>
    <cellStyle name="Note 2 3 5 3 9 6" xfId="54468" xr:uid="{00000000-0005-0000-0000-0000B45F0000}"/>
    <cellStyle name="Note 2 3 5 3 90" xfId="49306" xr:uid="{00000000-0005-0000-0000-0000B55F0000}"/>
    <cellStyle name="Note 2 3 5 3 91" xfId="49412" xr:uid="{00000000-0005-0000-0000-0000B65F0000}"/>
    <cellStyle name="Note 2 3 5 3 92" xfId="49512" xr:uid="{00000000-0005-0000-0000-0000B75F0000}"/>
    <cellStyle name="Note 2 3 5 3 93" xfId="49830" xr:uid="{00000000-0005-0000-0000-0000B85F0000}"/>
    <cellStyle name="Note 2 3 5 3 94" xfId="49974" xr:uid="{00000000-0005-0000-0000-0000B95F0000}"/>
    <cellStyle name="Note 2 3 5 3 95" xfId="50124" xr:uid="{00000000-0005-0000-0000-0000BA5F0000}"/>
    <cellStyle name="Note 2 3 5 3 96" xfId="50273" xr:uid="{00000000-0005-0000-0000-0000BB5F0000}"/>
    <cellStyle name="Note 2 3 5 3 97" xfId="50423" xr:uid="{00000000-0005-0000-0000-0000BC5F0000}"/>
    <cellStyle name="Note 2 3 5 3 98" xfId="50572" xr:uid="{00000000-0005-0000-0000-0000BD5F0000}"/>
    <cellStyle name="Note 2 3 5 3 99" xfId="50721" xr:uid="{00000000-0005-0000-0000-0000BE5F0000}"/>
    <cellStyle name="Note 2 3 5 30" xfId="4844" xr:uid="{00000000-0005-0000-0000-0000BF5F0000}"/>
    <cellStyle name="Note 2 3 5 30 2" xfId="9096" xr:uid="{00000000-0005-0000-0000-0000C05F0000}"/>
    <cellStyle name="Note 2 3 5 30 3" xfId="13345" xr:uid="{00000000-0005-0000-0000-0000C15F0000}"/>
    <cellStyle name="Note 2 3 5 30 4" xfId="17594" xr:uid="{00000000-0005-0000-0000-0000C25F0000}"/>
    <cellStyle name="Note 2 3 5 30 5" xfId="26515" xr:uid="{00000000-0005-0000-0000-0000C35F0000}"/>
    <cellStyle name="Note 2 3 5 30 6" xfId="57116" xr:uid="{00000000-0005-0000-0000-0000C45F0000}"/>
    <cellStyle name="Note 2 3 5 31" xfId="5036" xr:uid="{00000000-0005-0000-0000-0000C55F0000}"/>
    <cellStyle name="Note 2 3 5 31 2" xfId="9288" xr:uid="{00000000-0005-0000-0000-0000C65F0000}"/>
    <cellStyle name="Note 2 3 5 31 3" xfId="13537" xr:uid="{00000000-0005-0000-0000-0000C75F0000}"/>
    <cellStyle name="Note 2 3 5 31 4" xfId="17786" xr:uid="{00000000-0005-0000-0000-0000C85F0000}"/>
    <cellStyle name="Note 2 3 5 31 5" xfId="27230" xr:uid="{00000000-0005-0000-0000-0000C95F0000}"/>
    <cellStyle name="Note 2 3 5 31 6" xfId="57148" xr:uid="{00000000-0005-0000-0000-0000CA5F0000}"/>
    <cellStyle name="Note 2 3 5 32" xfId="4993" xr:uid="{00000000-0005-0000-0000-0000CB5F0000}"/>
    <cellStyle name="Note 2 3 5 32 2" xfId="9245" xr:uid="{00000000-0005-0000-0000-0000CC5F0000}"/>
    <cellStyle name="Note 2 3 5 32 3" xfId="13494" xr:uid="{00000000-0005-0000-0000-0000CD5F0000}"/>
    <cellStyle name="Note 2 3 5 32 4" xfId="17743" xr:uid="{00000000-0005-0000-0000-0000CE5F0000}"/>
    <cellStyle name="Note 2 3 5 32 5" xfId="27573" xr:uid="{00000000-0005-0000-0000-0000CF5F0000}"/>
    <cellStyle name="Note 2 3 5 32 6" xfId="57233" xr:uid="{00000000-0005-0000-0000-0000D05F0000}"/>
    <cellStyle name="Note 2 3 5 33" xfId="5409" xr:uid="{00000000-0005-0000-0000-0000D15F0000}"/>
    <cellStyle name="Note 2 3 5 33 2" xfId="9661" xr:uid="{00000000-0005-0000-0000-0000D25F0000}"/>
    <cellStyle name="Note 2 3 5 33 3" xfId="13910" xr:uid="{00000000-0005-0000-0000-0000D35F0000}"/>
    <cellStyle name="Note 2 3 5 33 4" xfId="18159" xr:uid="{00000000-0005-0000-0000-0000D45F0000}"/>
    <cellStyle name="Note 2 3 5 33 5" xfId="27914" xr:uid="{00000000-0005-0000-0000-0000D55F0000}"/>
    <cellStyle name="Note 2 3 5 33 6" xfId="57382" xr:uid="{00000000-0005-0000-0000-0000D65F0000}"/>
    <cellStyle name="Note 2 3 5 34" xfId="5564" xr:uid="{00000000-0005-0000-0000-0000D75F0000}"/>
    <cellStyle name="Note 2 3 5 34 2" xfId="9816" xr:uid="{00000000-0005-0000-0000-0000D85F0000}"/>
    <cellStyle name="Note 2 3 5 34 3" xfId="14065" xr:uid="{00000000-0005-0000-0000-0000D95F0000}"/>
    <cellStyle name="Note 2 3 5 34 4" xfId="18314" xr:uid="{00000000-0005-0000-0000-0000DA5F0000}"/>
    <cellStyle name="Note 2 3 5 34 5" xfId="28255" xr:uid="{00000000-0005-0000-0000-0000DB5F0000}"/>
    <cellStyle name="Note 2 3 5 34 6" xfId="57532" xr:uid="{00000000-0005-0000-0000-0000DC5F0000}"/>
    <cellStyle name="Note 2 3 5 35" xfId="1464" xr:uid="{00000000-0005-0000-0000-0000DD5F0000}"/>
    <cellStyle name="Note 2 3 5 35 2" xfId="28596" xr:uid="{00000000-0005-0000-0000-0000DE5F0000}"/>
    <cellStyle name="Note 2 3 5 36" xfId="5716" xr:uid="{00000000-0005-0000-0000-0000DF5F0000}"/>
    <cellStyle name="Note 2 3 5 36 2" xfId="28937" xr:uid="{00000000-0005-0000-0000-0000E05F0000}"/>
    <cellStyle name="Note 2 3 5 37" xfId="9965" xr:uid="{00000000-0005-0000-0000-0000E15F0000}"/>
    <cellStyle name="Note 2 3 5 37 2" xfId="29424" xr:uid="{00000000-0005-0000-0000-0000E25F0000}"/>
    <cellStyle name="Note 2 3 5 38" xfId="14215" xr:uid="{00000000-0005-0000-0000-0000E35F0000}"/>
    <cellStyle name="Note 2 3 5 38 2" xfId="31003" xr:uid="{00000000-0005-0000-0000-0000E45F0000}"/>
    <cellStyle name="Note 2 3 5 39" xfId="18471" xr:uid="{00000000-0005-0000-0000-0000E55F0000}"/>
    <cellStyle name="Note 2 3 5 39 2" xfId="31435" xr:uid="{00000000-0005-0000-0000-0000E65F0000}"/>
    <cellStyle name="Note 2 3 5 4" xfId="1713" xr:uid="{00000000-0005-0000-0000-0000E75F0000}"/>
    <cellStyle name="Note 2 3 5 4 10" xfId="19668" xr:uid="{00000000-0005-0000-0000-0000E85F0000}"/>
    <cellStyle name="Note 2 3 5 4 11" xfId="22317" xr:uid="{00000000-0005-0000-0000-0000E95F0000}"/>
    <cellStyle name="Note 2 3 5 4 12" xfId="22663" xr:uid="{00000000-0005-0000-0000-0000EA5F0000}"/>
    <cellStyle name="Note 2 3 5 4 13" xfId="23009" xr:uid="{00000000-0005-0000-0000-0000EB5F0000}"/>
    <cellStyle name="Note 2 3 5 4 14" xfId="23356" xr:uid="{00000000-0005-0000-0000-0000EC5F0000}"/>
    <cellStyle name="Note 2 3 5 4 15" xfId="23631" xr:uid="{00000000-0005-0000-0000-0000ED5F0000}"/>
    <cellStyle name="Note 2 3 5 4 16" xfId="23977" xr:uid="{00000000-0005-0000-0000-0000EE5F0000}"/>
    <cellStyle name="Note 2 3 5 4 17" xfId="24327" xr:uid="{00000000-0005-0000-0000-0000EF5F0000}"/>
    <cellStyle name="Note 2 3 5 4 18" xfId="24673" xr:uid="{00000000-0005-0000-0000-0000F05F0000}"/>
    <cellStyle name="Note 2 3 5 4 19" xfId="24948" xr:uid="{00000000-0005-0000-0000-0000F15F0000}"/>
    <cellStyle name="Note 2 3 5 4 2" xfId="5965" xr:uid="{00000000-0005-0000-0000-0000F25F0000}"/>
    <cellStyle name="Note 2 3 5 4 2 2" xfId="19354" xr:uid="{00000000-0005-0000-0000-0000F35F0000}"/>
    <cellStyle name="Note 2 3 5 4 20" xfId="24768" xr:uid="{00000000-0005-0000-0000-0000F45F0000}"/>
    <cellStyle name="Note 2 3 5 4 21" xfId="25634" xr:uid="{00000000-0005-0000-0000-0000F55F0000}"/>
    <cellStyle name="Note 2 3 5 4 22" xfId="25980" xr:uid="{00000000-0005-0000-0000-0000F65F0000}"/>
    <cellStyle name="Note 2 3 5 4 23" xfId="26326" xr:uid="{00000000-0005-0000-0000-0000F75F0000}"/>
    <cellStyle name="Note 2 3 5 4 24" xfId="26871" xr:uid="{00000000-0005-0000-0000-0000F85F0000}"/>
    <cellStyle name="Note 2 3 5 4 25" xfId="26654" xr:uid="{00000000-0005-0000-0000-0000F95F0000}"/>
    <cellStyle name="Note 2 3 5 4 26" xfId="27379" xr:uid="{00000000-0005-0000-0000-0000FA5F0000}"/>
    <cellStyle name="Note 2 3 5 4 27" xfId="27722" xr:uid="{00000000-0005-0000-0000-0000FB5F0000}"/>
    <cellStyle name="Note 2 3 5 4 28" xfId="28063" xr:uid="{00000000-0005-0000-0000-0000FC5F0000}"/>
    <cellStyle name="Note 2 3 5 4 29" xfId="28404" xr:uid="{00000000-0005-0000-0000-0000FD5F0000}"/>
    <cellStyle name="Note 2 3 5 4 3" xfId="10214" xr:uid="{00000000-0005-0000-0000-0000FE5F0000}"/>
    <cellStyle name="Note 2 3 5 4 3 2" xfId="18755" xr:uid="{00000000-0005-0000-0000-0000FF5F0000}"/>
    <cellStyle name="Note 2 3 5 4 30" xfId="28745" xr:uid="{00000000-0005-0000-0000-000000600000}"/>
    <cellStyle name="Note 2 3 5 4 31" xfId="29086" xr:uid="{00000000-0005-0000-0000-000001600000}"/>
    <cellStyle name="Note 2 3 5 4 32" xfId="29522" xr:uid="{00000000-0005-0000-0000-000002600000}"/>
    <cellStyle name="Note 2 3 5 4 33" xfId="31329" xr:uid="{00000000-0005-0000-0000-000003600000}"/>
    <cellStyle name="Note 2 3 5 4 34" xfId="31584" xr:uid="{00000000-0005-0000-0000-000004600000}"/>
    <cellStyle name="Note 2 3 5 4 35" xfId="31924" xr:uid="{00000000-0005-0000-0000-000005600000}"/>
    <cellStyle name="Note 2 3 5 4 36" xfId="32146" xr:uid="{00000000-0005-0000-0000-000006600000}"/>
    <cellStyle name="Note 2 3 5 4 37" xfId="32487" xr:uid="{00000000-0005-0000-0000-000007600000}"/>
    <cellStyle name="Note 2 3 5 4 38" xfId="32828" xr:uid="{00000000-0005-0000-0000-000008600000}"/>
    <cellStyle name="Note 2 3 5 4 39" xfId="33028" xr:uid="{00000000-0005-0000-0000-000009600000}"/>
    <cellStyle name="Note 2 3 5 4 4" xfId="14464" xr:uid="{00000000-0005-0000-0000-00000A600000}"/>
    <cellStyle name="Note 2 3 5 4 4 2" xfId="20142" xr:uid="{00000000-0005-0000-0000-00000B600000}"/>
    <cellStyle name="Note 2 3 5 4 40" xfId="33738" xr:uid="{00000000-0005-0000-0000-00000C600000}"/>
    <cellStyle name="Note 2 3 5 4 41" xfId="34084" xr:uid="{00000000-0005-0000-0000-00000D600000}"/>
    <cellStyle name="Note 2 3 5 4 42" xfId="33188" xr:uid="{00000000-0005-0000-0000-00000E600000}"/>
    <cellStyle name="Note 2 3 5 4 43" xfId="34531" xr:uid="{00000000-0005-0000-0000-00000F600000}"/>
    <cellStyle name="Note 2 3 5 4 44" xfId="34877" xr:uid="{00000000-0005-0000-0000-000010600000}"/>
    <cellStyle name="Note 2 3 5 4 45" xfId="35223" xr:uid="{00000000-0005-0000-0000-000011600000}"/>
    <cellStyle name="Note 2 3 5 4 46" xfId="35570" xr:uid="{00000000-0005-0000-0000-000012600000}"/>
    <cellStyle name="Note 2 3 5 4 47" xfId="35917" xr:uid="{00000000-0005-0000-0000-000013600000}"/>
    <cellStyle name="Note 2 3 5 4 48" xfId="36263" xr:uid="{00000000-0005-0000-0000-000014600000}"/>
    <cellStyle name="Note 2 3 5 4 49" xfId="36609" xr:uid="{00000000-0005-0000-0000-000015600000}"/>
    <cellStyle name="Note 2 3 5 4 5" xfId="18574" xr:uid="{00000000-0005-0000-0000-000016600000}"/>
    <cellStyle name="Note 2 3 5 4 5 2" xfId="20488" xr:uid="{00000000-0005-0000-0000-000017600000}"/>
    <cellStyle name="Note 2 3 5 4 50" xfId="36955" xr:uid="{00000000-0005-0000-0000-000018600000}"/>
    <cellStyle name="Note 2 3 5 4 51" xfId="37301" xr:uid="{00000000-0005-0000-0000-000019600000}"/>
    <cellStyle name="Note 2 3 5 4 52" xfId="37647" xr:uid="{00000000-0005-0000-0000-00001A600000}"/>
    <cellStyle name="Note 2 3 5 4 53" xfId="37922" xr:uid="{00000000-0005-0000-0000-00001B600000}"/>
    <cellStyle name="Note 2 3 5 4 54" xfId="38269" xr:uid="{00000000-0005-0000-0000-00001C600000}"/>
    <cellStyle name="Note 2 3 5 4 55" xfId="38615" xr:uid="{00000000-0005-0000-0000-00001D600000}"/>
    <cellStyle name="Note 2 3 5 4 56" xfId="38961" xr:uid="{00000000-0005-0000-0000-00001E600000}"/>
    <cellStyle name="Note 2 3 5 4 57" xfId="39307" xr:uid="{00000000-0005-0000-0000-00001F600000}"/>
    <cellStyle name="Note 2 3 5 4 58" xfId="34240" xr:uid="{00000000-0005-0000-0000-000020600000}"/>
    <cellStyle name="Note 2 3 5 4 59" xfId="39567" xr:uid="{00000000-0005-0000-0000-000021600000}"/>
    <cellStyle name="Note 2 3 5 4 6" xfId="20790" xr:uid="{00000000-0005-0000-0000-000022600000}"/>
    <cellStyle name="Note 2 3 5 4 60" xfId="40135" xr:uid="{00000000-0005-0000-0000-000023600000}"/>
    <cellStyle name="Note 2 3 5 4 61" xfId="40476" xr:uid="{00000000-0005-0000-0000-000024600000}"/>
    <cellStyle name="Note 2 3 5 4 62" xfId="41229" xr:uid="{00000000-0005-0000-0000-000025600000}"/>
    <cellStyle name="Note 2 3 5 4 63" xfId="41604" xr:uid="{00000000-0005-0000-0000-000026600000}"/>
    <cellStyle name="Note 2 3 5 4 64" xfId="40730" xr:uid="{00000000-0005-0000-0000-000027600000}"/>
    <cellStyle name="Note 2 3 5 4 65" xfId="42043" xr:uid="{00000000-0005-0000-0000-000028600000}"/>
    <cellStyle name="Note 2 3 5 4 66" xfId="42389" xr:uid="{00000000-0005-0000-0000-000029600000}"/>
    <cellStyle name="Note 2 3 5 4 67" xfId="42592" xr:uid="{00000000-0005-0000-0000-00002A600000}"/>
    <cellStyle name="Note 2 3 5 4 68" xfId="42970" xr:uid="{00000000-0005-0000-0000-00002B600000}"/>
    <cellStyle name="Note 2 3 5 4 69" xfId="43311" xr:uid="{00000000-0005-0000-0000-00002C600000}"/>
    <cellStyle name="Note 2 3 5 4 7" xfId="21181" xr:uid="{00000000-0005-0000-0000-00002D600000}"/>
    <cellStyle name="Note 2 3 5 4 70" xfId="43652" xr:uid="{00000000-0005-0000-0000-00002E600000}"/>
    <cellStyle name="Note 2 3 5 4 71" xfId="44183" xr:uid="{00000000-0005-0000-0000-00002F600000}"/>
    <cellStyle name="Note 2 3 5 4 72" xfId="44430" xr:uid="{00000000-0005-0000-0000-000030600000}"/>
    <cellStyle name="Note 2 3 5 4 73" xfId="43805" xr:uid="{00000000-0005-0000-0000-000031600000}"/>
    <cellStyle name="Note 2 3 5 4 74" xfId="44851" xr:uid="{00000000-0005-0000-0000-000032600000}"/>
    <cellStyle name="Note 2 3 5 4 75" xfId="45140" xr:uid="{00000000-0005-0000-0000-000033600000}"/>
    <cellStyle name="Note 2 3 5 4 76" xfId="45107" xr:uid="{00000000-0005-0000-0000-000034600000}"/>
    <cellStyle name="Note 2 3 5 4 77" xfId="45229" xr:uid="{00000000-0005-0000-0000-000035600000}"/>
    <cellStyle name="Note 2 3 5 4 78" xfId="45491" xr:uid="{00000000-0005-0000-0000-000036600000}"/>
    <cellStyle name="Note 2 3 5 4 79" xfId="45820" xr:uid="{00000000-0005-0000-0000-000037600000}"/>
    <cellStyle name="Note 2 3 5 4 8" xfId="19546" xr:uid="{00000000-0005-0000-0000-000038600000}"/>
    <cellStyle name="Note 2 3 5 4 80" xfId="46230" xr:uid="{00000000-0005-0000-0000-000039600000}"/>
    <cellStyle name="Note 2 3 5 4 81" xfId="46542" xr:uid="{00000000-0005-0000-0000-00003A600000}"/>
    <cellStyle name="Note 2 3 5 4 82" xfId="46708" xr:uid="{00000000-0005-0000-0000-00003B600000}"/>
    <cellStyle name="Note 2 3 5 4 83" xfId="47053" xr:uid="{00000000-0005-0000-0000-00003C600000}"/>
    <cellStyle name="Note 2 3 5 4 84" xfId="47398" xr:uid="{00000000-0005-0000-0000-00003D600000}"/>
    <cellStyle name="Note 2 3 5 4 85" xfId="47675" xr:uid="{00000000-0005-0000-0000-00003E600000}"/>
    <cellStyle name="Note 2 3 5 4 86" xfId="47822" xr:uid="{00000000-0005-0000-0000-00003F600000}"/>
    <cellStyle name="Note 2 3 5 4 87" xfId="48159" xr:uid="{00000000-0005-0000-0000-000040600000}"/>
    <cellStyle name="Note 2 3 5 4 88" xfId="48341" xr:uid="{00000000-0005-0000-0000-000041600000}"/>
    <cellStyle name="Note 2 3 5 4 89" xfId="49012" xr:uid="{00000000-0005-0000-0000-000042600000}"/>
    <cellStyle name="Note 2 3 5 4 9" xfId="21869" xr:uid="{00000000-0005-0000-0000-000043600000}"/>
    <cellStyle name="Note 2 3 5 4 90" xfId="49355" xr:uid="{00000000-0005-0000-0000-000044600000}"/>
    <cellStyle name="Note 2 3 5 4 91" xfId="48608" xr:uid="{00000000-0005-0000-0000-000045600000}"/>
    <cellStyle name="Note 2 3 5 4 92" xfId="49385" xr:uid="{00000000-0005-0000-0000-000046600000}"/>
    <cellStyle name="Note 2 3 5 4 93" xfId="48667" xr:uid="{00000000-0005-0000-0000-000047600000}"/>
    <cellStyle name="Note 2 3 5 4 94" xfId="53013" xr:uid="{00000000-0005-0000-0000-000048600000}"/>
    <cellStyle name="Note 2 3 5 4 95" xfId="53313" xr:uid="{00000000-0005-0000-0000-000049600000}"/>
    <cellStyle name="Note 2 3 5 40" xfId="31775" xr:uid="{00000000-0005-0000-0000-00004A600000}"/>
    <cellStyle name="Note 2 3 5 41" xfId="31137" xr:uid="{00000000-0005-0000-0000-00004B600000}"/>
    <cellStyle name="Note 2 3 5 42" xfId="32338" xr:uid="{00000000-0005-0000-0000-00004C600000}"/>
    <cellStyle name="Note 2 3 5 43" xfId="32679" xr:uid="{00000000-0005-0000-0000-00004D600000}"/>
    <cellStyle name="Note 2 3 5 44" xfId="32965" xr:uid="{00000000-0005-0000-0000-00004E600000}"/>
    <cellStyle name="Note 2 3 5 45" xfId="33589" xr:uid="{00000000-0005-0000-0000-00004F600000}"/>
    <cellStyle name="Note 2 3 5 46" xfId="33935" xr:uid="{00000000-0005-0000-0000-000050600000}"/>
    <cellStyle name="Note 2 3 5 47" xfId="33446" xr:uid="{00000000-0005-0000-0000-000051600000}"/>
    <cellStyle name="Note 2 3 5 48" xfId="34382" xr:uid="{00000000-0005-0000-0000-000052600000}"/>
    <cellStyle name="Note 2 3 5 49" xfId="34728" xr:uid="{00000000-0005-0000-0000-000053600000}"/>
    <cellStyle name="Note 2 3 5 5" xfId="1760" xr:uid="{00000000-0005-0000-0000-000054600000}"/>
    <cellStyle name="Note 2 3 5 5 10" xfId="22024" xr:uid="{00000000-0005-0000-0000-000055600000}"/>
    <cellStyle name="Note 2 3 5 5 11" xfId="22370" xr:uid="{00000000-0005-0000-0000-000056600000}"/>
    <cellStyle name="Note 2 3 5 5 12" xfId="22716" xr:uid="{00000000-0005-0000-0000-000057600000}"/>
    <cellStyle name="Note 2 3 5 5 13" xfId="23062" xr:uid="{00000000-0005-0000-0000-000058600000}"/>
    <cellStyle name="Note 2 3 5 5 14" xfId="23409" xr:uid="{00000000-0005-0000-0000-000059600000}"/>
    <cellStyle name="Note 2 3 5 5 15" xfId="23684" xr:uid="{00000000-0005-0000-0000-00005A600000}"/>
    <cellStyle name="Note 2 3 5 5 16" xfId="24030" xr:uid="{00000000-0005-0000-0000-00005B600000}"/>
    <cellStyle name="Note 2 3 5 5 17" xfId="24380" xr:uid="{00000000-0005-0000-0000-00005C600000}"/>
    <cellStyle name="Note 2 3 5 5 18" xfId="24726" xr:uid="{00000000-0005-0000-0000-00005D600000}"/>
    <cellStyle name="Note 2 3 5 5 19" xfId="25001" xr:uid="{00000000-0005-0000-0000-00005E600000}"/>
    <cellStyle name="Note 2 3 5 5 2" xfId="6012" xr:uid="{00000000-0005-0000-0000-00005F600000}"/>
    <cellStyle name="Note 2 3 5 5 2 2" xfId="19407" xr:uid="{00000000-0005-0000-0000-000060600000}"/>
    <cellStyle name="Note 2 3 5 5 20" xfId="25197" xr:uid="{00000000-0005-0000-0000-000061600000}"/>
    <cellStyle name="Note 2 3 5 5 21" xfId="25687" xr:uid="{00000000-0005-0000-0000-000062600000}"/>
    <cellStyle name="Note 2 3 5 5 22" xfId="26033" xr:uid="{00000000-0005-0000-0000-000063600000}"/>
    <cellStyle name="Note 2 3 5 5 23" xfId="26379" xr:uid="{00000000-0005-0000-0000-000064600000}"/>
    <cellStyle name="Note 2 3 5 5 24" xfId="26924" xr:uid="{00000000-0005-0000-0000-000065600000}"/>
    <cellStyle name="Note 2 3 5 5 25" xfId="27069" xr:uid="{00000000-0005-0000-0000-000066600000}"/>
    <cellStyle name="Note 2 3 5 5 26" xfId="27432" xr:uid="{00000000-0005-0000-0000-000067600000}"/>
    <cellStyle name="Note 2 3 5 5 27" xfId="27775" xr:uid="{00000000-0005-0000-0000-000068600000}"/>
    <cellStyle name="Note 2 3 5 5 28" xfId="28116" xr:uid="{00000000-0005-0000-0000-000069600000}"/>
    <cellStyle name="Note 2 3 5 5 29" xfId="28457" xr:uid="{00000000-0005-0000-0000-00006A600000}"/>
    <cellStyle name="Note 2 3 5 5 3" xfId="10261" xr:uid="{00000000-0005-0000-0000-00006B600000}"/>
    <cellStyle name="Note 2 3 5 5 3 2" xfId="19849" xr:uid="{00000000-0005-0000-0000-00006C600000}"/>
    <cellStyle name="Note 2 3 5 5 30" xfId="28798" xr:uid="{00000000-0005-0000-0000-00006D600000}"/>
    <cellStyle name="Note 2 3 5 5 31" xfId="29139" xr:uid="{00000000-0005-0000-0000-00006E600000}"/>
    <cellStyle name="Note 2 3 5 5 32" xfId="29320" xr:uid="{00000000-0005-0000-0000-00006F600000}"/>
    <cellStyle name="Note 2 3 5 5 33" xfId="31167" xr:uid="{00000000-0005-0000-0000-000070600000}"/>
    <cellStyle name="Note 2 3 5 5 34" xfId="31637" xr:uid="{00000000-0005-0000-0000-000071600000}"/>
    <cellStyle name="Note 2 3 5 5 35" xfId="31977" xr:uid="{00000000-0005-0000-0000-000072600000}"/>
    <cellStyle name="Note 2 3 5 5 36" xfId="32199" xr:uid="{00000000-0005-0000-0000-000073600000}"/>
    <cellStyle name="Note 2 3 5 5 37" xfId="32540" xr:uid="{00000000-0005-0000-0000-000074600000}"/>
    <cellStyle name="Note 2 3 5 5 38" xfId="32881" xr:uid="{00000000-0005-0000-0000-000075600000}"/>
    <cellStyle name="Note 2 3 5 5 39" xfId="33041" xr:uid="{00000000-0005-0000-0000-000076600000}"/>
    <cellStyle name="Note 2 3 5 5 4" xfId="14511" xr:uid="{00000000-0005-0000-0000-000077600000}"/>
    <cellStyle name="Note 2 3 5 5 4 2" xfId="20195" xr:uid="{00000000-0005-0000-0000-000078600000}"/>
    <cellStyle name="Note 2 3 5 5 40" xfId="33791" xr:uid="{00000000-0005-0000-0000-000079600000}"/>
    <cellStyle name="Note 2 3 5 5 41" xfId="34137" xr:uid="{00000000-0005-0000-0000-00007A600000}"/>
    <cellStyle name="Note 2 3 5 5 42" xfId="32996" xr:uid="{00000000-0005-0000-0000-00007B600000}"/>
    <cellStyle name="Note 2 3 5 5 43" xfId="34584" xr:uid="{00000000-0005-0000-0000-00007C600000}"/>
    <cellStyle name="Note 2 3 5 5 44" xfId="34930" xr:uid="{00000000-0005-0000-0000-00007D600000}"/>
    <cellStyle name="Note 2 3 5 5 45" xfId="35276" xr:uid="{00000000-0005-0000-0000-00007E600000}"/>
    <cellStyle name="Note 2 3 5 5 46" xfId="35623" xr:uid="{00000000-0005-0000-0000-00007F600000}"/>
    <cellStyle name="Note 2 3 5 5 47" xfId="35970" xr:uid="{00000000-0005-0000-0000-000080600000}"/>
    <cellStyle name="Note 2 3 5 5 48" xfId="36316" xr:uid="{00000000-0005-0000-0000-000081600000}"/>
    <cellStyle name="Note 2 3 5 5 49" xfId="36662" xr:uid="{00000000-0005-0000-0000-000082600000}"/>
    <cellStyle name="Note 2 3 5 5 5" xfId="20541" xr:uid="{00000000-0005-0000-0000-000083600000}"/>
    <cellStyle name="Note 2 3 5 5 50" xfId="37008" xr:uid="{00000000-0005-0000-0000-000084600000}"/>
    <cellStyle name="Note 2 3 5 5 51" xfId="37354" xr:uid="{00000000-0005-0000-0000-000085600000}"/>
    <cellStyle name="Note 2 3 5 5 52" xfId="37700" xr:uid="{00000000-0005-0000-0000-000086600000}"/>
    <cellStyle name="Note 2 3 5 5 53" xfId="37975" xr:uid="{00000000-0005-0000-0000-000087600000}"/>
    <cellStyle name="Note 2 3 5 5 54" xfId="38322" xr:uid="{00000000-0005-0000-0000-000088600000}"/>
    <cellStyle name="Note 2 3 5 5 55" xfId="38668" xr:uid="{00000000-0005-0000-0000-000089600000}"/>
    <cellStyle name="Note 2 3 5 5 56" xfId="39014" xr:uid="{00000000-0005-0000-0000-00008A600000}"/>
    <cellStyle name="Note 2 3 5 5 57" xfId="39360" xr:uid="{00000000-0005-0000-0000-00008B600000}"/>
    <cellStyle name="Note 2 3 5 5 58" xfId="39559" xr:uid="{00000000-0005-0000-0000-00008C600000}"/>
    <cellStyle name="Note 2 3 5 5 59" xfId="39833" xr:uid="{00000000-0005-0000-0000-00008D600000}"/>
    <cellStyle name="Note 2 3 5 5 6" xfId="18783" xr:uid="{00000000-0005-0000-0000-00008E600000}"/>
    <cellStyle name="Note 2 3 5 5 60" xfId="40188" xr:uid="{00000000-0005-0000-0000-00008F600000}"/>
    <cellStyle name="Note 2 3 5 5 61" xfId="40529" xr:uid="{00000000-0005-0000-0000-000090600000}"/>
    <cellStyle name="Note 2 3 5 5 62" xfId="40628" xr:uid="{00000000-0005-0000-0000-000091600000}"/>
    <cellStyle name="Note 2 3 5 5 63" xfId="41651" xr:uid="{00000000-0005-0000-0000-000092600000}"/>
    <cellStyle name="Note 2 3 5 5 64" xfId="41750" xr:uid="{00000000-0005-0000-0000-000093600000}"/>
    <cellStyle name="Note 2 3 5 5 65" xfId="42096" xr:uid="{00000000-0005-0000-0000-000094600000}"/>
    <cellStyle name="Note 2 3 5 5 66" xfId="42442" xr:uid="{00000000-0005-0000-0000-000095600000}"/>
    <cellStyle name="Note 2 3 5 5 67" xfId="41491" xr:uid="{00000000-0005-0000-0000-000096600000}"/>
    <cellStyle name="Note 2 3 5 5 68" xfId="43023" xr:uid="{00000000-0005-0000-0000-000097600000}"/>
    <cellStyle name="Note 2 3 5 5 69" xfId="43364" xr:uid="{00000000-0005-0000-0000-000098600000}"/>
    <cellStyle name="Note 2 3 5 5 7" xfId="21234" xr:uid="{00000000-0005-0000-0000-000099600000}"/>
    <cellStyle name="Note 2 3 5 5 70" xfId="43705" xr:uid="{00000000-0005-0000-0000-00009A600000}"/>
    <cellStyle name="Note 2 3 5 5 71" xfId="44236" xr:uid="{00000000-0005-0000-0000-00009B600000}"/>
    <cellStyle name="Note 2 3 5 5 72" xfId="44473" xr:uid="{00000000-0005-0000-0000-00009C600000}"/>
    <cellStyle name="Note 2 3 5 5 73" xfId="44561" xr:uid="{00000000-0005-0000-0000-00009D600000}"/>
    <cellStyle name="Note 2 3 5 5 74" xfId="44904" xr:uid="{00000000-0005-0000-0000-00009E600000}"/>
    <cellStyle name="Note 2 3 5 5 75" xfId="45179" xr:uid="{00000000-0005-0000-0000-00009F600000}"/>
    <cellStyle name="Note 2 3 5 5 76" xfId="45217" xr:uid="{00000000-0005-0000-0000-0000A0600000}"/>
    <cellStyle name="Note 2 3 5 5 77" xfId="45325" xr:uid="{00000000-0005-0000-0000-0000A1600000}"/>
    <cellStyle name="Note 2 3 5 5 78" xfId="45801" xr:uid="{00000000-0005-0000-0000-0000A2600000}"/>
    <cellStyle name="Note 2 3 5 5 79" xfId="45939" xr:uid="{00000000-0005-0000-0000-0000A3600000}"/>
    <cellStyle name="Note 2 3 5 5 8" xfId="21432" xr:uid="{00000000-0005-0000-0000-0000A4600000}"/>
    <cellStyle name="Note 2 3 5 5 80" xfId="46283" xr:uid="{00000000-0005-0000-0000-0000A5600000}"/>
    <cellStyle name="Note 2 3 5 5 81" xfId="46589" xr:uid="{00000000-0005-0000-0000-0000A6600000}"/>
    <cellStyle name="Note 2 3 5 5 82" xfId="46761" xr:uid="{00000000-0005-0000-0000-0000A7600000}"/>
    <cellStyle name="Note 2 3 5 5 83" xfId="47106" xr:uid="{00000000-0005-0000-0000-0000A8600000}"/>
    <cellStyle name="Note 2 3 5 5 84" xfId="47451" xr:uid="{00000000-0005-0000-0000-0000A9600000}"/>
    <cellStyle name="Note 2 3 5 5 85" xfId="47711" xr:uid="{00000000-0005-0000-0000-0000AA600000}"/>
    <cellStyle name="Note 2 3 5 5 86" xfId="47875" xr:uid="{00000000-0005-0000-0000-0000AB600000}"/>
    <cellStyle name="Note 2 3 5 5 87" xfId="48212" xr:uid="{00000000-0005-0000-0000-0000AC600000}"/>
    <cellStyle name="Note 2 3 5 5 88" xfId="48677" xr:uid="{00000000-0005-0000-0000-0000AD600000}"/>
    <cellStyle name="Note 2 3 5 5 89" xfId="49065" xr:uid="{00000000-0005-0000-0000-0000AE600000}"/>
    <cellStyle name="Note 2 3 5 5 9" xfId="21922" xr:uid="{00000000-0005-0000-0000-0000AF600000}"/>
    <cellStyle name="Note 2 3 5 5 90" xfId="49407" xr:uid="{00000000-0005-0000-0000-0000B0600000}"/>
    <cellStyle name="Note 2 3 5 5 91" xfId="49507" xr:uid="{00000000-0005-0000-0000-0000B1600000}"/>
    <cellStyle name="Note 2 3 5 5 92" xfId="49609" xr:uid="{00000000-0005-0000-0000-0000B2600000}"/>
    <cellStyle name="Note 2 3 5 5 93" xfId="49746" xr:uid="{00000000-0005-0000-0000-0000B3600000}"/>
    <cellStyle name="Note 2 3 5 5 94" xfId="53093" xr:uid="{00000000-0005-0000-0000-0000B4600000}"/>
    <cellStyle name="Note 2 3 5 5 95" xfId="19052" xr:uid="{00000000-0005-0000-0000-0000B5600000}"/>
    <cellStyle name="Note 2 3 5 5 96" xfId="53468" xr:uid="{00000000-0005-0000-0000-0000B6600000}"/>
    <cellStyle name="Note 2 3 5 50" xfId="35074" xr:uid="{00000000-0005-0000-0000-0000B7600000}"/>
    <cellStyle name="Note 2 3 5 51" xfId="35421" xr:uid="{00000000-0005-0000-0000-0000B8600000}"/>
    <cellStyle name="Note 2 3 5 52" xfId="35768" xr:uid="{00000000-0005-0000-0000-0000B9600000}"/>
    <cellStyle name="Note 2 3 5 53" xfId="36114" xr:uid="{00000000-0005-0000-0000-0000BA600000}"/>
    <cellStyle name="Note 2 3 5 54" xfId="36460" xr:uid="{00000000-0005-0000-0000-0000BB600000}"/>
    <cellStyle name="Note 2 3 5 55" xfId="36806" xr:uid="{00000000-0005-0000-0000-0000BC600000}"/>
    <cellStyle name="Note 2 3 5 56" xfId="37152" xr:uid="{00000000-0005-0000-0000-0000BD600000}"/>
    <cellStyle name="Note 2 3 5 57" xfId="37498" xr:uid="{00000000-0005-0000-0000-0000BE600000}"/>
    <cellStyle name="Note 2 3 5 58" xfId="34106" xr:uid="{00000000-0005-0000-0000-0000BF600000}"/>
    <cellStyle name="Note 2 3 5 59" xfId="38120" xr:uid="{00000000-0005-0000-0000-0000C0600000}"/>
    <cellStyle name="Note 2 3 5 6" xfId="1808" xr:uid="{00000000-0005-0000-0000-0000C1600000}"/>
    <cellStyle name="Note 2 3 5 6 2" xfId="6060" xr:uid="{00000000-0005-0000-0000-0000C2600000}"/>
    <cellStyle name="Note 2 3 5 6 3" xfId="10309" xr:uid="{00000000-0005-0000-0000-0000C3600000}"/>
    <cellStyle name="Note 2 3 5 6 4" xfId="14559" xr:uid="{00000000-0005-0000-0000-0000C4600000}"/>
    <cellStyle name="Note 2 3 5 6 5" xfId="18995" xr:uid="{00000000-0005-0000-0000-0000C5600000}"/>
    <cellStyle name="Note 2 3 5 6 6" xfId="53617" xr:uid="{00000000-0005-0000-0000-0000C6600000}"/>
    <cellStyle name="Note 2 3 5 60" xfId="38466" xr:uid="{00000000-0005-0000-0000-0000C7600000}"/>
    <cellStyle name="Note 2 3 5 61" xfId="38812" xr:uid="{00000000-0005-0000-0000-0000C8600000}"/>
    <cellStyle name="Note 2 3 5 62" xfId="39158" xr:uid="{00000000-0005-0000-0000-0000C9600000}"/>
    <cellStyle name="Note 2 3 5 63" xfId="37767" xr:uid="{00000000-0005-0000-0000-0000CA600000}"/>
    <cellStyle name="Note 2 3 5 64" xfId="39679" xr:uid="{00000000-0005-0000-0000-0000CB600000}"/>
    <cellStyle name="Note 2 3 5 65" xfId="39986" xr:uid="{00000000-0005-0000-0000-0000CC600000}"/>
    <cellStyle name="Note 2 3 5 66" xfId="40327" xr:uid="{00000000-0005-0000-0000-0000CD600000}"/>
    <cellStyle name="Note 2 3 5 67" xfId="40690" xr:uid="{00000000-0005-0000-0000-0000CE600000}"/>
    <cellStyle name="Note 2 3 5 68" xfId="41460" xr:uid="{00000000-0005-0000-0000-0000CF600000}"/>
    <cellStyle name="Note 2 3 5 69" xfId="41627" xr:uid="{00000000-0005-0000-0000-0000D0600000}"/>
    <cellStyle name="Note 2 3 5 7" xfId="1855" xr:uid="{00000000-0005-0000-0000-0000D1600000}"/>
    <cellStyle name="Note 2 3 5 7 2" xfId="6107" xr:uid="{00000000-0005-0000-0000-0000D2600000}"/>
    <cellStyle name="Note 2 3 5 7 3" xfId="10356" xr:uid="{00000000-0005-0000-0000-0000D3600000}"/>
    <cellStyle name="Note 2 3 5 7 4" xfId="14606" xr:uid="{00000000-0005-0000-0000-0000D4600000}"/>
    <cellStyle name="Note 2 3 5 7 5" xfId="19205" xr:uid="{00000000-0005-0000-0000-0000D5600000}"/>
    <cellStyle name="Note 2 3 5 7 6" xfId="53240" xr:uid="{00000000-0005-0000-0000-0000D6600000}"/>
    <cellStyle name="Note 2 3 5 70" xfId="41894" xr:uid="{00000000-0005-0000-0000-0000D7600000}"/>
    <cellStyle name="Note 2 3 5 71" xfId="42240" xr:uid="{00000000-0005-0000-0000-0000D8600000}"/>
    <cellStyle name="Note 2 3 5 72" xfId="40981" xr:uid="{00000000-0005-0000-0000-0000D9600000}"/>
    <cellStyle name="Note 2 3 5 73" xfId="42821" xr:uid="{00000000-0005-0000-0000-0000DA600000}"/>
    <cellStyle name="Note 2 3 5 74" xfId="43162" xr:uid="{00000000-0005-0000-0000-0000DB600000}"/>
    <cellStyle name="Note 2 3 5 75" xfId="43503" xr:uid="{00000000-0005-0000-0000-0000DC600000}"/>
    <cellStyle name="Note 2 3 5 76" xfId="44034" xr:uid="{00000000-0005-0000-0000-0000DD600000}"/>
    <cellStyle name="Note 2 3 5 77" xfId="43845" xr:uid="{00000000-0005-0000-0000-0000DE600000}"/>
    <cellStyle name="Note 2 3 5 78" xfId="44453" xr:uid="{00000000-0005-0000-0000-0000DF600000}"/>
    <cellStyle name="Note 2 3 5 79" xfId="44702" xr:uid="{00000000-0005-0000-0000-0000E0600000}"/>
    <cellStyle name="Note 2 3 5 8" xfId="1902" xr:uid="{00000000-0005-0000-0000-0000E1600000}"/>
    <cellStyle name="Note 2 3 5 8 2" xfId="6154" xr:uid="{00000000-0005-0000-0000-0000E2600000}"/>
    <cellStyle name="Note 2 3 5 8 3" xfId="10403" xr:uid="{00000000-0005-0000-0000-0000E3600000}"/>
    <cellStyle name="Note 2 3 5 8 4" xfId="14653" xr:uid="{00000000-0005-0000-0000-0000E4600000}"/>
    <cellStyle name="Note 2 3 5 8 5" xfId="19572" xr:uid="{00000000-0005-0000-0000-0000E5600000}"/>
    <cellStyle name="Note 2 3 5 8 6" xfId="53995" xr:uid="{00000000-0005-0000-0000-0000E6600000}"/>
    <cellStyle name="Note 2 3 5 80" xfId="45030" xr:uid="{00000000-0005-0000-0000-0000E7600000}"/>
    <cellStyle name="Note 2 3 5 81" xfId="43870" xr:uid="{00000000-0005-0000-0000-0000E8600000}"/>
    <cellStyle name="Note 2 3 5 82" xfId="43792" xr:uid="{00000000-0005-0000-0000-0000E9600000}"/>
    <cellStyle name="Note 2 3 5 83" xfId="45540" xr:uid="{00000000-0005-0000-0000-0000EA600000}"/>
    <cellStyle name="Note 2 3 5 84" xfId="45645" xr:uid="{00000000-0005-0000-0000-0000EB600000}"/>
    <cellStyle name="Note 2 3 5 85" xfId="46081" xr:uid="{00000000-0005-0000-0000-0000EC600000}"/>
    <cellStyle name="Note 2 3 5 86" xfId="46420" xr:uid="{00000000-0005-0000-0000-0000ED600000}"/>
    <cellStyle name="Note 2 3 5 87" xfId="46484" xr:uid="{00000000-0005-0000-0000-0000EE600000}"/>
    <cellStyle name="Note 2 3 5 88" xfId="46904" xr:uid="{00000000-0005-0000-0000-0000EF600000}"/>
    <cellStyle name="Note 2 3 5 89" xfId="47249" xr:uid="{00000000-0005-0000-0000-0000F0600000}"/>
    <cellStyle name="Note 2 3 5 9" xfId="1578" xr:uid="{00000000-0005-0000-0000-0000F1600000}"/>
    <cellStyle name="Note 2 3 5 9 2" xfId="5830" xr:uid="{00000000-0005-0000-0000-0000F2600000}"/>
    <cellStyle name="Note 2 3 5 9 3" xfId="10079" xr:uid="{00000000-0005-0000-0000-0000F3600000}"/>
    <cellStyle name="Note 2 3 5 9 4" xfId="14329" xr:uid="{00000000-0005-0000-0000-0000F4600000}"/>
    <cellStyle name="Note 2 3 5 9 5" xfId="19993" xr:uid="{00000000-0005-0000-0000-0000F5600000}"/>
    <cellStyle name="Note 2 3 5 9 6" xfId="54144" xr:uid="{00000000-0005-0000-0000-0000F6600000}"/>
    <cellStyle name="Note 2 3 5 90" xfId="47578" xr:uid="{00000000-0005-0000-0000-0000F7600000}"/>
    <cellStyle name="Note 2 3 5 91" xfId="47629" xr:uid="{00000000-0005-0000-0000-0000F8600000}"/>
    <cellStyle name="Note 2 3 5 92" xfId="48010" xr:uid="{00000000-0005-0000-0000-0000F9600000}"/>
    <cellStyle name="Note 2 3 5 93" xfId="48392" xr:uid="{00000000-0005-0000-0000-0000FA600000}"/>
    <cellStyle name="Note 2 3 5 94" xfId="48863" xr:uid="{00000000-0005-0000-0000-0000FB600000}"/>
    <cellStyle name="Note 2 3 5 95" xfId="49209" xr:uid="{00000000-0005-0000-0000-0000FC600000}"/>
    <cellStyle name="Note 2 3 5 96" xfId="49381" xr:uid="{00000000-0005-0000-0000-0000FD600000}"/>
    <cellStyle name="Note 2 3 5 97" xfId="48497" xr:uid="{00000000-0005-0000-0000-0000FE600000}"/>
    <cellStyle name="Note 2 3 5 98" xfId="48673" xr:uid="{00000000-0005-0000-0000-0000FF600000}"/>
    <cellStyle name="Note 2 3 5 99" xfId="49872" xr:uid="{00000000-0005-0000-0000-000000610000}"/>
    <cellStyle name="Note 2 3 50" xfId="747" xr:uid="{00000000-0005-0000-0000-000001610000}"/>
    <cellStyle name="Note 2 3 50 2" xfId="748" xr:uid="{00000000-0005-0000-0000-000002610000}"/>
    <cellStyle name="Note 2 3 50 2 2" xfId="30310" xr:uid="{00000000-0005-0000-0000-000003610000}"/>
    <cellStyle name="Note 2 3 50 3" xfId="29805" xr:uid="{00000000-0005-0000-0000-000004610000}"/>
    <cellStyle name="Note 2 3 51" xfId="749" xr:uid="{00000000-0005-0000-0000-000005610000}"/>
    <cellStyle name="Note 2 3 51 2" xfId="750" xr:uid="{00000000-0005-0000-0000-000006610000}"/>
    <cellStyle name="Note 2 3 51 2 2" xfId="30371" xr:uid="{00000000-0005-0000-0000-000007610000}"/>
    <cellStyle name="Note 2 3 51 3" xfId="29860" xr:uid="{00000000-0005-0000-0000-000008610000}"/>
    <cellStyle name="Note 2 3 52" xfId="751" xr:uid="{00000000-0005-0000-0000-000009610000}"/>
    <cellStyle name="Note 2 3 52 2" xfId="752" xr:uid="{00000000-0005-0000-0000-00000A610000}"/>
    <cellStyle name="Note 2 3 52 2 2" xfId="30357" xr:uid="{00000000-0005-0000-0000-00000B610000}"/>
    <cellStyle name="Note 2 3 52 3" xfId="29846" xr:uid="{00000000-0005-0000-0000-00000C610000}"/>
    <cellStyle name="Note 2 3 53" xfId="753" xr:uid="{00000000-0005-0000-0000-00000D610000}"/>
    <cellStyle name="Note 2 3 53 2" xfId="29939" xr:uid="{00000000-0005-0000-0000-00000E610000}"/>
    <cellStyle name="Note 2 3 54" xfId="754" xr:uid="{00000000-0005-0000-0000-00000F610000}"/>
    <cellStyle name="Note 2 3 54 2" xfId="29946" xr:uid="{00000000-0005-0000-0000-000010610000}"/>
    <cellStyle name="Note 2 3 55" xfId="755" xr:uid="{00000000-0005-0000-0000-000011610000}"/>
    <cellStyle name="Note 2 3 55 2" xfId="29951" xr:uid="{00000000-0005-0000-0000-000012610000}"/>
    <cellStyle name="Note 2 3 56" xfId="756" xr:uid="{00000000-0005-0000-0000-000013610000}"/>
    <cellStyle name="Note 2 3 56 2" xfId="29938" xr:uid="{00000000-0005-0000-0000-000014610000}"/>
    <cellStyle name="Note 2 3 57" xfId="757" xr:uid="{00000000-0005-0000-0000-000015610000}"/>
    <cellStyle name="Note 2 3 57 2" xfId="29929" xr:uid="{00000000-0005-0000-0000-000016610000}"/>
    <cellStyle name="Note 2 3 58" xfId="1358" xr:uid="{00000000-0005-0000-0000-000017610000}"/>
    <cellStyle name="Note 2 3 58 2" xfId="30466" xr:uid="{00000000-0005-0000-0000-000018610000}"/>
    <cellStyle name="Note 2 3 59" xfId="1314" xr:uid="{00000000-0005-0000-0000-000019610000}"/>
    <cellStyle name="Note 2 3 59 2" xfId="30488" xr:uid="{00000000-0005-0000-0000-00001A610000}"/>
    <cellStyle name="Note 2 3 6" xfId="758" xr:uid="{00000000-0005-0000-0000-00001B610000}"/>
    <cellStyle name="Note 2 3 6 10" xfId="1949" xr:uid="{00000000-0005-0000-0000-00001C610000}"/>
    <cellStyle name="Note 2 3 6 10 2" xfId="6201" xr:uid="{00000000-0005-0000-0000-00001D610000}"/>
    <cellStyle name="Note 2 3 6 10 3" xfId="10450" xr:uid="{00000000-0005-0000-0000-00001E610000}"/>
    <cellStyle name="Note 2 3 6 10 4" xfId="14700" xr:uid="{00000000-0005-0000-0000-00001F610000}"/>
    <cellStyle name="Note 2 3 6 10 5" xfId="20338" xr:uid="{00000000-0005-0000-0000-000020610000}"/>
    <cellStyle name="Note 2 3 6 10 6" xfId="54176" xr:uid="{00000000-0005-0000-0000-000021610000}"/>
    <cellStyle name="Note 2 3 6 100" xfId="50021" xr:uid="{00000000-0005-0000-0000-000022610000}"/>
    <cellStyle name="Note 2 3 6 101" xfId="50170" xr:uid="{00000000-0005-0000-0000-000023610000}"/>
    <cellStyle name="Note 2 3 6 102" xfId="50320" xr:uid="{00000000-0005-0000-0000-000024610000}"/>
    <cellStyle name="Note 2 3 6 103" xfId="50469" xr:uid="{00000000-0005-0000-0000-000025610000}"/>
    <cellStyle name="Note 2 3 6 104" xfId="50618" xr:uid="{00000000-0005-0000-0000-000026610000}"/>
    <cellStyle name="Note 2 3 6 105" xfId="50768" xr:uid="{00000000-0005-0000-0000-000027610000}"/>
    <cellStyle name="Note 2 3 6 106" xfId="50917" xr:uid="{00000000-0005-0000-0000-000028610000}"/>
    <cellStyle name="Note 2 3 6 107" xfId="51082" xr:uid="{00000000-0005-0000-0000-000029610000}"/>
    <cellStyle name="Note 2 3 6 108" xfId="51238" xr:uid="{00000000-0005-0000-0000-00002A610000}"/>
    <cellStyle name="Note 2 3 6 109" xfId="51388" xr:uid="{00000000-0005-0000-0000-00002B610000}"/>
    <cellStyle name="Note 2 3 6 11" xfId="1517" xr:uid="{00000000-0005-0000-0000-00002C610000}"/>
    <cellStyle name="Note 2 3 6 11 2" xfId="5769" xr:uid="{00000000-0005-0000-0000-00002D610000}"/>
    <cellStyle name="Note 2 3 6 11 3" xfId="10018" xr:uid="{00000000-0005-0000-0000-00002E610000}"/>
    <cellStyle name="Note 2 3 6 11 4" xfId="14268" xr:uid="{00000000-0005-0000-0000-00002F610000}"/>
    <cellStyle name="Note 2 3 6 11 5" xfId="20635" xr:uid="{00000000-0005-0000-0000-000030610000}"/>
    <cellStyle name="Note 2 3 6 11 6" xfId="54365" xr:uid="{00000000-0005-0000-0000-000031610000}"/>
    <cellStyle name="Note 2 3 6 110" xfId="51538" xr:uid="{00000000-0005-0000-0000-000032610000}"/>
    <cellStyle name="Note 2 3 6 111" xfId="51688" xr:uid="{00000000-0005-0000-0000-000033610000}"/>
    <cellStyle name="Note 2 3 6 112" xfId="51843" xr:uid="{00000000-0005-0000-0000-000034610000}"/>
    <cellStyle name="Note 2 3 6 113" xfId="51998" xr:uid="{00000000-0005-0000-0000-000035610000}"/>
    <cellStyle name="Note 2 3 6 114" xfId="52148" xr:uid="{00000000-0005-0000-0000-000036610000}"/>
    <cellStyle name="Note 2 3 6 115" xfId="52298" xr:uid="{00000000-0005-0000-0000-000037610000}"/>
    <cellStyle name="Note 2 3 6 116" xfId="52346" xr:uid="{00000000-0005-0000-0000-000038610000}"/>
    <cellStyle name="Note 2 3 6 117" xfId="52401" xr:uid="{00000000-0005-0000-0000-000039610000}"/>
    <cellStyle name="Note 2 3 6 118" xfId="52551" xr:uid="{00000000-0005-0000-0000-00003A610000}"/>
    <cellStyle name="Note 2 3 6 119" xfId="52700" xr:uid="{00000000-0005-0000-0000-00003B610000}"/>
    <cellStyle name="Note 2 3 6 12" xfId="2018" xr:uid="{00000000-0005-0000-0000-00003C610000}"/>
    <cellStyle name="Note 2 3 6 12 2" xfId="6270" xr:uid="{00000000-0005-0000-0000-00003D610000}"/>
    <cellStyle name="Note 2 3 6 12 3" xfId="10519" xr:uid="{00000000-0005-0000-0000-00003E610000}"/>
    <cellStyle name="Note 2 3 6 12 4" xfId="14768" xr:uid="{00000000-0005-0000-0000-00003F610000}"/>
    <cellStyle name="Note 2 3 6 12 5" xfId="21031" xr:uid="{00000000-0005-0000-0000-000040610000}"/>
    <cellStyle name="Note 2 3 6 12 6" xfId="54515" xr:uid="{00000000-0005-0000-0000-000041610000}"/>
    <cellStyle name="Note 2 3 6 120" xfId="52850" xr:uid="{00000000-0005-0000-0000-000042610000}"/>
    <cellStyle name="Note 2 3 6 121" xfId="52985" xr:uid="{00000000-0005-0000-0000-000043610000}"/>
    <cellStyle name="Note 2 3 6 122" xfId="18723" xr:uid="{00000000-0005-0000-0000-000044610000}"/>
    <cellStyle name="Note 2 3 6 123" xfId="53142" xr:uid="{00000000-0005-0000-0000-000045610000}"/>
    <cellStyle name="Note 2 3 6 13" xfId="2170" xr:uid="{00000000-0005-0000-0000-000046610000}"/>
    <cellStyle name="Note 2 3 6 13 2" xfId="6422" xr:uid="{00000000-0005-0000-0000-000047610000}"/>
    <cellStyle name="Note 2 3 6 13 3" xfId="10671" xr:uid="{00000000-0005-0000-0000-000048610000}"/>
    <cellStyle name="Note 2 3 6 13 4" xfId="14920" xr:uid="{00000000-0005-0000-0000-000049610000}"/>
    <cellStyle name="Note 2 3 6 13 5" xfId="19813" xr:uid="{00000000-0005-0000-0000-00004A610000}"/>
    <cellStyle name="Note 2 3 6 13 6" xfId="54664" xr:uid="{00000000-0005-0000-0000-00004B610000}"/>
    <cellStyle name="Note 2 3 6 14" xfId="2320" xr:uid="{00000000-0005-0000-0000-00004C610000}"/>
    <cellStyle name="Note 2 3 6 14 2" xfId="6572" xr:uid="{00000000-0005-0000-0000-00004D610000}"/>
    <cellStyle name="Note 2 3 6 14 3" xfId="10821" xr:uid="{00000000-0005-0000-0000-00004E610000}"/>
    <cellStyle name="Note 2 3 6 14 4" xfId="15070" xr:uid="{00000000-0005-0000-0000-00004F610000}"/>
    <cellStyle name="Note 2 3 6 14 5" xfId="21719" xr:uid="{00000000-0005-0000-0000-000050610000}"/>
    <cellStyle name="Note 2 3 6 14 6" xfId="54819" xr:uid="{00000000-0005-0000-0000-000051610000}"/>
    <cellStyle name="Note 2 3 6 15" xfId="2469" xr:uid="{00000000-0005-0000-0000-000052610000}"/>
    <cellStyle name="Note 2 3 6 15 2" xfId="6721" xr:uid="{00000000-0005-0000-0000-000053610000}"/>
    <cellStyle name="Note 2 3 6 15 3" xfId="10970" xr:uid="{00000000-0005-0000-0000-000054610000}"/>
    <cellStyle name="Note 2 3 6 15 4" xfId="15219" xr:uid="{00000000-0005-0000-0000-000055610000}"/>
    <cellStyle name="Note 2 3 6 15 5" xfId="21954" xr:uid="{00000000-0005-0000-0000-000056610000}"/>
    <cellStyle name="Note 2 3 6 15 6" xfId="54974" xr:uid="{00000000-0005-0000-0000-000057610000}"/>
    <cellStyle name="Note 2 3 6 16" xfId="2619" xr:uid="{00000000-0005-0000-0000-000058610000}"/>
    <cellStyle name="Note 2 3 6 16 2" xfId="6871" xr:uid="{00000000-0005-0000-0000-000059610000}"/>
    <cellStyle name="Note 2 3 6 16 3" xfId="11120" xr:uid="{00000000-0005-0000-0000-00005A610000}"/>
    <cellStyle name="Note 2 3 6 16 4" xfId="15369" xr:uid="{00000000-0005-0000-0000-00005B610000}"/>
    <cellStyle name="Note 2 3 6 16 5" xfId="22167" xr:uid="{00000000-0005-0000-0000-00005C610000}"/>
    <cellStyle name="Note 2 3 6 16 6" xfId="55125" xr:uid="{00000000-0005-0000-0000-00005D610000}"/>
    <cellStyle name="Note 2 3 6 17" xfId="2774" xr:uid="{00000000-0005-0000-0000-00005E610000}"/>
    <cellStyle name="Note 2 3 6 17 2" xfId="7026" xr:uid="{00000000-0005-0000-0000-00005F610000}"/>
    <cellStyle name="Note 2 3 6 17 3" xfId="11275" xr:uid="{00000000-0005-0000-0000-000060610000}"/>
    <cellStyle name="Note 2 3 6 17 4" xfId="15524" xr:uid="{00000000-0005-0000-0000-000061610000}"/>
    <cellStyle name="Note 2 3 6 17 5" xfId="22513" xr:uid="{00000000-0005-0000-0000-000062610000}"/>
    <cellStyle name="Note 2 3 6 17 6" xfId="55274" xr:uid="{00000000-0005-0000-0000-000063610000}"/>
    <cellStyle name="Note 2 3 6 18" xfId="2924" xr:uid="{00000000-0005-0000-0000-000064610000}"/>
    <cellStyle name="Note 2 3 6 18 2" xfId="7176" xr:uid="{00000000-0005-0000-0000-000065610000}"/>
    <cellStyle name="Note 2 3 6 18 3" xfId="11425" xr:uid="{00000000-0005-0000-0000-000066610000}"/>
    <cellStyle name="Note 2 3 6 18 4" xfId="15674" xr:uid="{00000000-0005-0000-0000-000067610000}"/>
    <cellStyle name="Note 2 3 6 18 5" xfId="22859" xr:uid="{00000000-0005-0000-0000-000068610000}"/>
    <cellStyle name="Note 2 3 6 18 6" xfId="55424" xr:uid="{00000000-0005-0000-0000-000069610000}"/>
    <cellStyle name="Note 2 3 6 19" xfId="3074" xr:uid="{00000000-0005-0000-0000-00006A610000}"/>
    <cellStyle name="Note 2 3 6 19 2" xfId="7326" xr:uid="{00000000-0005-0000-0000-00006B610000}"/>
    <cellStyle name="Note 2 3 6 19 3" xfId="11575" xr:uid="{00000000-0005-0000-0000-00006C610000}"/>
    <cellStyle name="Note 2 3 6 19 4" xfId="15824" xr:uid="{00000000-0005-0000-0000-00006D610000}"/>
    <cellStyle name="Note 2 3 6 19 5" xfId="23206" xr:uid="{00000000-0005-0000-0000-00006E610000}"/>
    <cellStyle name="Note 2 3 6 19 6" xfId="55573" xr:uid="{00000000-0005-0000-0000-00006F610000}"/>
    <cellStyle name="Note 2 3 6 2" xfId="759" xr:uid="{00000000-0005-0000-0000-000070610000}"/>
    <cellStyle name="Note 2 3 6 2 10" xfId="3277" xr:uid="{00000000-0005-0000-0000-000071610000}"/>
    <cellStyle name="Note 2 3 6 2 10 2" xfId="7529" xr:uid="{00000000-0005-0000-0000-000072610000}"/>
    <cellStyle name="Note 2 3 6 2 10 3" xfId="11778" xr:uid="{00000000-0005-0000-0000-000073610000}"/>
    <cellStyle name="Note 2 3 6 2 10 4" xfId="16027" xr:uid="{00000000-0005-0000-0000-000074610000}"/>
    <cellStyle name="Note 2 3 6 2 10 5" xfId="19530" xr:uid="{00000000-0005-0000-0000-000075610000}"/>
    <cellStyle name="Note 2 3 6 2 10 6" xfId="54569" xr:uid="{00000000-0005-0000-0000-000076610000}"/>
    <cellStyle name="Note 2 3 6 2 100" xfId="50822" xr:uid="{00000000-0005-0000-0000-000077610000}"/>
    <cellStyle name="Note 2 3 6 2 101" xfId="50971" xr:uid="{00000000-0005-0000-0000-000078610000}"/>
    <cellStyle name="Note 2 3 6 2 102" xfId="51136" xr:uid="{00000000-0005-0000-0000-000079610000}"/>
    <cellStyle name="Note 2 3 6 2 103" xfId="51292" xr:uid="{00000000-0005-0000-0000-00007A610000}"/>
    <cellStyle name="Note 2 3 6 2 104" xfId="51442" xr:uid="{00000000-0005-0000-0000-00007B610000}"/>
    <cellStyle name="Note 2 3 6 2 105" xfId="51592" xr:uid="{00000000-0005-0000-0000-00007C610000}"/>
    <cellStyle name="Note 2 3 6 2 106" xfId="51742" xr:uid="{00000000-0005-0000-0000-00007D610000}"/>
    <cellStyle name="Note 2 3 6 2 107" xfId="51897" xr:uid="{00000000-0005-0000-0000-00007E610000}"/>
    <cellStyle name="Note 2 3 6 2 108" xfId="52052" xr:uid="{00000000-0005-0000-0000-00007F610000}"/>
    <cellStyle name="Note 2 3 6 2 109" xfId="52202" xr:uid="{00000000-0005-0000-0000-000080610000}"/>
    <cellStyle name="Note 2 3 6 2 11" xfId="3426" xr:uid="{00000000-0005-0000-0000-000081610000}"/>
    <cellStyle name="Note 2 3 6 2 11 2" xfId="7678" xr:uid="{00000000-0005-0000-0000-000082610000}"/>
    <cellStyle name="Note 2 3 6 2 11 3" xfId="11927" xr:uid="{00000000-0005-0000-0000-000083610000}"/>
    <cellStyle name="Note 2 3 6 2 11 4" xfId="16176" xr:uid="{00000000-0005-0000-0000-000084610000}"/>
    <cellStyle name="Note 2 3 6 2 11 5" xfId="22217" xr:uid="{00000000-0005-0000-0000-000085610000}"/>
    <cellStyle name="Note 2 3 6 2 11 6" xfId="54718" xr:uid="{00000000-0005-0000-0000-000086610000}"/>
    <cellStyle name="Note 2 3 6 2 110" xfId="52455" xr:uid="{00000000-0005-0000-0000-000087610000}"/>
    <cellStyle name="Note 2 3 6 2 111" xfId="52605" xr:uid="{00000000-0005-0000-0000-000088610000}"/>
    <cellStyle name="Note 2 3 6 2 112" xfId="52754" xr:uid="{00000000-0005-0000-0000-000089610000}"/>
    <cellStyle name="Note 2 3 6 2 113" xfId="52904" xr:uid="{00000000-0005-0000-0000-00008A610000}"/>
    <cellStyle name="Note 2 3 6 2 114" xfId="53057" xr:uid="{00000000-0005-0000-0000-00008B610000}"/>
    <cellStyle name="Note 2 3 6 2 115" xfId="53366" xr:uid="{00000000-0005-0000-0000-00008C610000}"/>
    <cellStyle name="Note 2 3 6 2 12" xfId="3576" xr:uid="{00000000-0005-0000-0000-00008D610000}"/>
    <cellStyle name="Note 2 3 6 2 12 2" xfId="7828" xr:uid="{00000000-0005-0000-0000-00008E610000}"/>
    <cellStyle name="Note 2 3 6 2 12 3" xfId="12077" xr:uid="{00000000-0005-0000-0000-00008F610000}"/>
    <cellStyle name="Note 2 3 6 2 12 4" xfId="16326" xr:uid="{00000000-0005-0000-0000-000090610000}"/>
    <cellStyle name="Note 2 3 6 2 12 5" xfId="22563" xr:uid="{00000000-0005-0000-0000-000091610000}"/>
    <cellStyle name="Note 2 3 6 2 12 6" xfId="54873" xr:uid="{00000000-0005-0000-0000-000092610000}"/>
    <cellStyle name="Note 2 3 6 2 13" xfId="3726" xr:uid="{00000000-0005-0000-0000-000093610000}"/>
    <cellStyle name="Note 2 3 6 2 13 2" xfId="7978" xr:uid="{00000000-0005-0000-0000-000094610000}"/>
    <cellStyle name="Note 2 3 6 2 13 3" xfId="12227" xr:uid="{00000000-0005-0000-0000-000095610000}"/>
    <cellStyle name="Note 2 3 6 2 13 4" xfId="16476" xr:uid="{00000000-0005-0000-0000-000096610000}"/>
    <cellStyle name="Note 2 3 6 2 13 5" xfId="22909" xr:uid="{00000000-0005-0000-0000-000097610000}"/>
    <cellStyle name="Note 2 3 6 2 13 6" xfId="55028" xr:uid="{00000000-0005-0000-0000-000098610000}"/>
    <cellStyle name="Note 2 3 6 2 14" xfId="3875" xr:uid="{00000000-0005-0000-0000-000099610000}"/>
    <cellStyle name="Note 2 3 6 2 14 2" xfId="8127" xr:uid="{00000000-0005-0000-0000-00009A610000}"/>
    <cellStyle name="Note 2 3 6 2 14 3" xfId="12376" xr:uid="{00000000-0005-0000-0000-00009B610000}"/>
    <cellStyle name="Note 2 3 6 2 14 4" xfId="16625" xr:uid="{00000000-0005-0000-0000-00009C610000}"/>
    <cellStyle name="Note 2 3 6 2 14 5" xfId="23256" xr:uid="{00000000-0005-0000-0000-00009D610000}"/>
    <cellStyle name="Note 2 3 6 2 14 6" xfId="55179" xr:uid="{00000000-0005-0000-0000-00009E610000}"/>
    <cellStyle name="Note 2 3 6 2 15" xfId="4024" xr:uid="{00000000-0005-0000-0000-00009F610000}"/>
    <cellStyle name="Note 2 3 6 2 15 2" xfId="8276" xr:uid="{00000000-0005-0000-0000-0000A0610000}"/>
    <cellStyle name="Note 2 3 6 2 15 3" xfId="12525" xr:uid="{00000000-0005-0000-0000-0000A1610000}"/>
    <cellStyle name="Note 2 3 6 2 15 4" xfId="16774" xr:uid="{00000000-0005-0000-0000-0000A2610000}"/>
    <cellStyle name="Note 2 3 6 2 15 5" xfId="23531" xr:uid="{00000000-0005-0000-0000-0000A3610000}"/>
    <cellStyle name="Note 2 3 6 2 15 6" xfId="55328" xr:uid="{00000000-0005-0000-0000-0000A4610000}"/>
    <cellStyle name="Note 2 3 6 2 16" xfId="4224" xr:uid="{00000000-0005-0000-0000-0000A5610000}"/>
    <cellStyle name="Note 2 3 6 2 16 2" xfId="8476" xr:uid="{00000000-0005-0000-0000-0000A6610000}"/>
    <cellStyle name="Note 2 3 6 2 16 3" xfId="12725" xr:uid="{00000000-0005-0000-0000-0000A7610000}"/>
    <cellStyle name="Note 2 3 6 2 16 4" xfId="16974" xr:uid="{00000000-0005-0000-0000-0000A8610000}"/>
    <cellStyle name="Note 2 3 6 2 16 5" xfId="23877" xr:uid="{00000000-0005-0000-0000-0000A9610000}"/>
    <cellStyle name="Note 2 3 6 2 16 6" xfId="55478" xr:uid="{00000000-0005-0000-0000-0000AA610000}"/>
    <cellStyle name="Note 2 3 6 2 17" xfId="4375" xr:uid="{00000000-0005-0000-0000-0000AB610000}"/>
    <cellStyle name="Note 2 3 6 2 17 2" xfId="8627" xr:uid="{00000000-0005-0000-0000-0000AC610000}"/>
    <cellStyle name="Note 2 3 6 2 17 3" xfId="12876" xr:uid="{00000000-0005-0000-0000-0000AD610000}"/>
    <cellStyle name="Note 2 3 6 2 17 4" xfId="17125" xr:uid="{00000000-0005-0000-0000-0000AE610000}"/>
    <cellStyle name="Note 2 3 6 2 17 5" xfId="24227" xr:uid="{00000000-0005-0000-0000-0000AF610000}"/>
    <cellStyle name="Note 2 3 6 2 17 6" xfId="55627" xr:uid="{00000000-0005-0000-0000-0000B0610000}"/>
    <cellStyle name="Note 2 3 6 2 18" xfId="4478" xr:uid="{00000000-0005-0000-0000-0000B1610000}"/>
    <cellStyle name="Note 2 3 6 2 18 2" xfId="8730" xr:uid="{00000000-0005-0000-0000-0000B2610000}"/>
    <cellStyle name="Note 2 3 6 2 18 3" xfId="12979" xr:uid="{00000000-0005-0000-0000-0000B3610000}"/>
    <cellStyle name="Note 2 3 6 2 18 4" xfId="17228" xr:uid="{00000000-0005-0000-0000-0000B4610000}"/>
    <cellStyle name="Note 2 3 6 2 18 5" xfId="24573" xr:uid="{00000000-0005-0000-0000-0000B5610000}"/>
    <cellStyle name="Note 2 3 6 2 18 6" xfId="55849" xr:uid="{00000000-0005-0000-0000-0000B6610000}"/>
    <cellStyle name="Note 2 3 6 2 19" xfId="4592" xr:uid="{00000000-0005-0000-0000-0000B7610000}"/>
    <cellStyle name="Note 2 3 6 2 19 2" xfId="8844" xr:uid="{00000000-0005-0000-0000-0000B8610000}"/>
    <cellStyle name="Note 2 3 6 2 19 3" xfId="13093" xr:uid="{00000000-0005-0000-0000-0000B9610000}"/>
    <cellStyle name="Note 2 3 6 2 19 4" xfId="17342" xr:uid="{00000000-0005-0000-0000-0000BA610000}"/>
    <cellStyle name="Note 2 3 6 2 19 5" xfId="24848" xr:uid="{00000000-0005-0000-0000-0000BB610000}"/>
    <cellStyle name="Note 2 3 6 2 19 6" xfId="56001" xr:uid="{00000000-0005-0000-0000-0000BC610000}"/>
    <cellStyle name="Note 2 3 6 2 2" xfId="2072" xr:uid="{00000000-0005-0000-0000-0000BD610000}"/>
    <cellStyle name="Note 2 3 6 2 2 2" xfId="6324" xr:uid="{00000000-0005-0000-0000-0000BE610000}"/>
    <cellStyle name="Note 2 3 6 2 2 3" xfId="10573" xr:uid="{00000000-0005-0000-0000-0000BF610000}"/>
    <cellStyle name="Note 2 3 6 2 2 4" xfId="14822" xr:uid="{00000000-0005-0000-0000-0000C0610000}"/>
    <cellStyle name="Note 2 3 6 2 2 5" xfId="18627" xr:uid="{00000000-0005-0000-0000-0000C1610000}"/>
    <cellStyle name="Note 2 3 6 2 2 6" xfId="19254" xr:uid="{00000000-0005-0000-0000-0000C2610000}"/>
    <cellStyle name="Note 2 3 6 2 2 7" xfId="53521" xr:uid="{00000000-0005-0000-0000-0000C3610000}"/>
    <cellStyle name="Note 2 3 6 2 20" xfId="4747" xr:uid="{00000000-0005-0000-0000-0000C4610000}"/>
    <cellStyle name="Note 2 3 6 2 20 2" xfId="8999" xr:uid="{00000000-0005-0000-0000-0000C5610000}"/>
    <cellStyle name="Note 2 3 6 2 20 3" xfId="13248" xr:uid="{00000000-0005-0000-0000-0000C6610000}"/>
    <cellStyle name="Note 2 3 6 2 20 4" xfId="17497" xr:uid="{00000000-0005-0000-0000-0000C7610000}"/>
    <cellStyle name="Note 2 3 6 2 20 5" xfId="25376" xr:uid="{00000000-0005-0000-0000-0000C8610000}"/>
    <cellStyle name="Note 2 3 6 2 20 6" xfId="56153" xr:uid="{00000000-0005-0000-0000-0000C9610000}"/>
    <cellStyle name="Note 2 3 6 2 21" xfId="4897" xr:uid="{00000000-0005-0000-0000-0000CA610000}"/>
    <cellStyle name="Note 2 3 6 2 21 2" xfId="9149" xr:uid="{00000000-0005-0000-0000-0000CB610000}"/>
    <cellStyle name="Note 2 3 6 2 21 3" xfId="13398" xr:uid="{00000000-0005-0000-0000-0000CC610000}"/>
    <cellStyle name="Note 2 3 6 2 21 4" xfId="17647" xr:uid="{00000000-0005-0000-0000-0000CD610000}"/>
    <cellStyle name="Note 2 3 6 2 21 5" xfId="25534" xr:uid="{00000000-0005-0000-0000-0000CE610000}"/>
    <cellStyle name="Note 2 3 6 2 21 6" xfId="56302" xr:uid="{00000000-0005-0000-0000-0000CF610000}"/>
    <cellStyle name="Note 2 3 6 2 22" xfId="5089" xr:uid="{00000000-0005-0000-0000-0000D0610000}"/>
    <cellStyle name="Note 2 3 6 2 22 2" xfId="9341" xr:uid="{00000000-0005-0000-0000-0000D1610000}"/>
    <cellStyle name="Note 2 3 6 2 22 3" xfId="13590" xr:uid="{00000000-0005-0000-0000-0000D2610000}"/>
    <cellStyle name="Note 2 3 6 2 22 4" xfId="17839" xr:uid="{00000000-0005-0000-0000-0000D3610000}"/>
    <cellStyle name="Note 2 3 6 2 22 5" xfId="25880" xr:uid="{00000000-0005-0000-0000-0000D4610000}"/>
    <cellStyle name="Note 2 3 6 2 22 6" xfId="56458" xr:uid="{00000000-0005-0000-0000-0000D5610000}"/>
    <cellStyle name="Note 2 3 6 2 23" xfId="5199" xr:uid="{00000000-0005-0000-0000-0000D6610000}"/>
    <cellStyle name="Note 2 3 6 2 23 2" xfId="9451" xr:uid="{00000000-0005-0000-0000-0000D7610000}"/>
    <cellStyle name="Note 2 3 6 2 23 3" xfId="13700" xr:uid="{00000000-0005-0000-0000-0000D8610000}"/>
    <cellStyle name="Note 2 3 6 2 23 4" xfId="17949" xr:uid="{00000000-0005-0000-0000-0000D9610000}"/>
    <cellStyle name="Note 2 3 6 2 23 5" xfId="26226" xr:uid="{00000000-0005-0000-0000-0000DA610000}"/>
    <cellStyle name="Note 2 3 6 2 23 6" xfId="56709" xr:uid="{00000000-0005-0000-0000-0000DB610000}"/>
    <cellStyle name="Note 2 3 6 2 24" xfId="5311" xr:uid="{00000000-0005-0000-0000-0000DC610000}"/>
    <cellStyle name="Note 2 3 6 2 24 2" xfId="9563" xr:uid="{00000000-0005-0000-0000-0000DD610000}"/>
    <cellStyle name="Note 2 3 6 2 24 3" xfId="13812" xr:uid="{00000000-0005-0000-0000-0000DE610000}"/>
    <cellStyle name="Note 2 3 6 2 24 4" xfId="18061" xr:uid="{00000000-0005-0000-0000-0000DF610000}"/>
    <cellStyle name="Note 2 3 6 2 24 5" xfId="25190" xr:uid="{00000000-0005-0000-0000-0000E0610000}"/>
    <cellStyle name="Note 2 3 6 2 24 6" xfId="56868" xr:uid="{00000000-0005-0000-0000-0000E1610000}"/>
    <cellStyle name="Note 2 3 6 2 25" xfId="5462" xr:uid="{00000000-0005-0000-0000-0000E2610000}"/>
    <cellStyle name="Note 2 3 6 2 25 2" xfId="9714" xr:uid="{00000000-0005-0000-0000-0000E3610000}"/>
    <cellStyle name="Note 2 3 6 2 25 3" xfId="13963" xr:uid="{00000000-0005-0000-0000-0000E4610000}"/>
    <cellStyle name="Note 2 3 6 2 25 4" xfId="18212" xr:uid="{00000000-0005-0000-0000-0000E5610000}"/>
    <cellStyle name="Note 2 3 6 2 25 5" xfId="27148" xr:uid="{00000000-0005-0000-0000-0000E6610000}"/>
    <cellStyle name="Note 2 3 6 2 25 6" xfId="57018" xr:uid="{00000000-0005-0000-0000-0000E7610000}"/>
    <cellStyle name="Note 2 3 6 2 26" xfId="5617" xr:uid="{00000000-0005-0000-0000-0000E8610000}"/>
    <cellStyle name="Note 2 3 6 2 26 2" xfId="9869" xr:uid="{00000000-0005-0000-0000-0000E9610000}"/>
    <cellStyle name="Note 2 3 6 2 26 3" xfId="14118" xr:uid="{00000000-0005-0000-0000-0000EA610000}"/>
    <cellStyle name="Note 2 3 6 2 26 4" xfId="18367" xr:uid="{00000000-0005-0000-0000-0000EB610000}"/>
    <cellStyle name="Note 2 3 6 2 26 5" xfId="27279" xr:uid="{00000000-0005-0000-0000-0000EC610000}"/>
    <cellStyle name="Note 2 3 6 2 26 6" xfId="55710" xr:uid="{00000000-0005-0000-0000-0000ED610000}"/>
    <cellStyle name="Note 2 3 6 2 27" xfId="1617" xr:uid="{00000000-0005-0000-0000-0000EE610000}"/>
    <cellStyle name="Note 2 3 6 2 27 2" xfId="27622" xr:uid="{00000000-0005-0000-0000-0000EF610000}"/>
    <cellStyle name="Note 2 3 6 2 27 3" xfId="57286" xr:uid="{00000000-0005-0000-0000-0000F0610000}"/>
    <cellStyle name="Note 2 3 6 2 28" xfId="5869" xr:uid="{00000000-0005-0000-0000-0000F1610000}"/>
    <cellStyle name="Note 2 3 6 2 28 2" xfId="27963" xr:uid="{00000000-0005-0000-0000-0000F2610000}"/>
    <cellStyle name="Note 2 3 6 2 28 3" xfId="57435" xr:uid="{00000000-0005-0000-0000-0000F3610000}"/>
    <cellStyle name="Note 2 3 6 2 29" xfId="10118" xr:uid="{00000000-0005-0000-0000-0000F4610000}"/>
    <cellStyle name="Note 2 3 6 2 29 2" xfId="28304" xr:uid="{00000000-0005-0000-0000-0000F5610000}"/>
    <cellStyle name="Note 2 3 6 2 29 3" xfId="57585" xr:uid="{00000000-0005-0000-0000-0000F6610000}"/>
    <cellStyle name="Note 2 3 6 2 3" xfId="2224" xr:uid="{00000000-0005-0000-0000-0000F7610000}"/>
    <cellStyle name="Note 2 3 6 2 3 2" xfId="6476" xr:uid="{00000000-0005-0000-0000-0000F8610000}"/>
    <cellStyle name="Note 2 3 6 2 3 3" xfId="10725" xr:uid="{00000000-0005-0000-0000-0000F9610000}"/>
    <cellStyle name="Note 2 3 6 2 3 4" xfId="14974" xr:uid="{00000000-0005-0000-0000-0000FA610000}"/>
    <cellStyle name="Note 2 3 6 2 3 5" xfId="18906" xr:uid="{00000000-0005-0000-0000-0000FB610000}"/>
    <cellStyle name="Note 2 3 6 2 3 6" xfId="53670" xr:uid="{00000000-0005-0000-0000-0000FC610000}"/>
    <cellStyle name="Note 2 3 6 2 30" xfId="14368" xr:uid="{00000000-0005-0000-0000-0000FD610000}"/>
    <cellStyle name="Note 2 3 6 2 30 2" xfId="28645" xr:uid="{00000000-0005-0000-0000-0000FE610000}"/>
    <cellStyle name="Note 2 3 6 2 31" xfId="18519" xr:uid="{00000000-0005-0000-0000-0000FF610000}"/>
    <cellStyle name="Note 2 3 6 2 31 2" xfId="28986" xr:uid="{00000000-0005-0000-0000-000000620000}"/>
    <cellStyle name="Note 2 3 6 2 32" xfId="29279" xr:uid="{00000000-0005-0000-0000-000001620000}"/>
    <cellStyle name="Note 2 3 6 2 33" xfId="31362" xr:uid="{00000000-0005-0000-0000-000002620000}"/>
    <cellStyle name="Note 2 3 6 2 34" xfId="31484" xr:uid="{00000000-0005-0000-0000-000003620000}"/>
    <cellStyle name="Note 2 3 6 2 35" xfId="31824" xr:uid="{00000000-0005-0000-0000-000004620000}"/>
    <cellStyle name="Note 2 3 6 2 36" xfId="32046" xr:uid="{00000000-0005-0000-0000-000005620000}"/>
    <cellStyle name="Note 2 3 6 2 37" xfId="32387" xr:uid="{00000000-0005-0000-0000-000006620000}"/>
    <cellStyle name="Note 2 3 6 2 38" xfId="32728" xr:uid="{00000000-0005-0000-0000-000007620000}"/>
    <cellStyle name="Note 2 3 6 2 39" xfId="33152" xr:uid="{00000000-0005-0000-0000-000008620000}"/>
    <cellStyle name="Note 2 3 6 2 4" xfId="2374" xr:uid="{00000000-0005-0000-0000-000009620000}"/>
    <cellStyle name="Note 2 3 6 2 4 2" xfId="6626" xr:uid="{00000000-0005-0000-0000-00000A620000}"/>
    <cellStyle name="Note 2 3 6 2 4 3" xfId="10875" xr:uid="{00000000-0005-0000-0000-00000B620000}"/>
    <cellStyle name="Note 2 3 6 2 4 4" xfId="15124" xr:uid="{00000000-0005-0000-0000-00000C620000}"/>
    <cellStyle name="Note 2 3 6 2 4 5" xfId="20042" xr:uid="{00000000-0005-0000-0000-00000D620000}"/>
    <cellStyle name="Note 2 3 6 2 4 6" xfId="53792" xr:uid="{00000000-0005-0000-0000-00000E620000}"/>
    <cellStyle name="Note 2 3 6 2 40" xfId="33638" xr:uid="{00000000-0005-0000-0000-00000F620000}"/>
    <cellStyle name="Note 2 3 6 2 41" xfId="33984" xr:uid="{00000000-0005-0000-0000-000010620000}"/>
    <cellStyle name="Note 2 3 6 2 42" xfId="34272" xr:uid="{00000000-0005-0000-0000-000011620000}"/>
    <cellStyle name="Note 2 3 6 2 43" xfId="34431" xr:uid="{00000000-0005-0000-0000-000012620000}"/>
    <cellStyle name="Note 2 3 6 2 44" xfId="34777" xr:uid="{00000000-0005-0000-0000-000013620000}"/>
    <cellStyle name="Note 2 3 6 2 45" xfId="35123" xr:uid="{00000000-0005-0000-0000-000014620000}"/>
    <cellStyle name="Note 2 3 6 2 46" xfId="35470" xr:uid="{00000000-0005-0000-0000-000015620000}"/>
    <cellStyle name="Note 2 3 6 2 47" xfId="35817" xr:uid="{00000000-0005-0000-0000-000016620000}"/>
    <cellStyle name="Note 2 3 6 2 48" xfId="36163" xr:uid="{00000000-0005-0000-0000-000017620000}"/>
    <cellStyle name="Note 2 3 6 2 49" xfId="36509" xr:uid="{00000000-0005-0000-0000-000018620000}"/>
    <cellStyle name="Note 2 3 6 2 5" xfId="2523" xr:uid="{00000000-0005-0000-0000-000019620000}"/>
    <cellStyle name="Note 2 3 6 2 5 2" xfId="6775" xr:uid="{00000000-0005-0000-0000-00001A620000}"/>
    <cellStyle name="Note 2 3 6 2 5 3" xfId="11024" xr:uid="{00000000-0005-0000-0000-00001B620000}"/>
    <cellStyle name="Note 2 3 6 2 5 4" xfId="15273" xr:uid="{00000000-0005-0000-0000-00001C620000}"/>
    <cellStyle name="Note 2 3 6 2 5 5" xfId="20388" xr:uid="{00000000-0005-0000-0000-00001D620000}"/>
    <cellStyle name="Note 2 3 6 2 5 6" xfId="53898" xr:uid="{00000000-0005-0000-0000-00001E620000}"/>
    <cellStyle name="Note 2 3 6 2 50" xfId="36855" xr:uid="{00000000-0005-0000-0000-00001F620000}"/>
    <cellStyle name="Note 2 3 6 2 51" xfId="37201" xr:uid="{00000000-0005-0000-0000-000020620000}"/>
    <cellStyle name="Note 2 3 6 2 52" xfId="37547" xr:uid="{00000000-0005-0000-0000-000021620000}"/>
    <cellStyle name="Note 2 3 6 2 53" xfId="37822" xr:uid="{00000000-0005-0000-0000-000022620000}"/>
    <cellStyle name="Note 2 3 6 2 54" xfId="38169" xr:uid="{00000000-0005-0000-0000-000023620000}"/>
    <cellStyle name="Note 2 3 6 2 55" xfId="38515" xr:uid="{00000000-0005-0000-0000-000024620000}"/>
    <cellStyle name="Note 2 3 6 2 56" xfId="38861" xr:uid="{00000000-0005-0000-0000-000025620000}"/>
    <cellStyle name="Note 2 3 6 2 57" xfId="39207" xr:uid="{00000000-0005-0000-0000-000026620000}"/>
    <cellStyle name="Note 2 3 6 2 58" xfId="39731" xr:uid="{00000000-0005-0000-0000-000027620000}"/>
    <cellStyle name="Note 2 3 6 2 59" xfId="39904" xr:uid="{00000000-0005-0000-0000-000028620000}"/>
    <cellStyle name="Note 2 3 6 2 6" xfId="2673" xr:uid="{00000000-0005-0000-0000-000029620000}"/>
    <cellStyle name="Note 2 3 6 2 6 2" xfId="6925" xr:uid="{00000000-0005-0000-0000-00002A620000}"/>
    <cellStyle name="Note 2 3 6 2 6 3" xfId="11174" xr:uid="{00000000-0005-0000-0000-00002B620000}"/>
    <cellStyle name="Note 2 3 6 2 6 4" xfId="15423" xr:uid="{00000000-0005-0000-0000-00002C620000}"/>
    <cellStyle name="Note 2 3 6 2 6 5" xfId="18861" xr:uid="{00000000-0005-0000-0000-00002D620000}"/>
    <cellStyle name="Note 2 3 6 2 6 6" xfId="54048" xr:uid="{00000000-0005-0000-0000-00002E620000}"/>
    <cellStyle name="Note 2 3 6 2 60" xfId="40035" xr:uid="{00000000-0005-0000-0000-00002F620000}"/>
    <cellStyle name="Note 2 3 6 2 61" xfId="40376" xr:uid="{00000000-0005-0000-0000-000030620000}"/>
    <cellStyle name="Note 2 3 6 2 62" xfId="40936" xr:uid="{00000000-0005-0000-0000-000031620000}"/>
    <cellStyle name="Note 2 3 6 2 63" xfId="41508" xr:uid="{00000000-0005-0000-0000-000032620000}"/>
    <cellStyle name="Note 2 3 6 2 64" xfId="41131" xr:uid="{00000000-0005-0000-0000-000033620000}"/>
    <cellStyle name="Note 2 3 6 2 65" xfId="41943" xr:uid="{00000000-0005-0000-0000-000034620000}"/>
    <cellStyle name="Note 2 3 6 2 66" xfId="42289" xr:uid="{00000000-0005-0000-0000-000035620000}"/>
    <cellStyle name="Note 2 3 6 2 67" xfId="42578" xr:uid="{00000000-0005-0000-0000-000036620000}"/>
    <cellStyle name="Note 2 3 6 2 68" xfId="42870" xr:uid="{00000000-0005-0000-0000-000037620000}"/>
    <cellStyle name="Note 2 3 6 2 69" xfId="43211" xr:uid="{00000000-0005-0000-0000-000038620000}"/>
    <cellStyle name="Note 2 3 6 2 7" xfId="2828" xr:uid="{00000000-0005-0000-0000-000039620000}"/>
    <cellStyle name="Note 2 3 6 2 7 2" xfId="7080" xr:uid="{00000000-0005-0000-0000-00003A620000}"/>
    <cellStyle name="Note 2 3 6 2 7 3" xfId="11329" xr:uid="{00000000-0005-0000-0000-00003B620000}"/>
    <cellStyle name="Note 2 3 6 2 7 4" xfId="15578" xr:uid="{00000000-0005-0000-0000-00003C620000}"/>
    <cellStyle name="Note 2 3 6 2 7 5" xfId="21081" xr:uid="{00000000-0005-0000-0000-00003D620000}"/>
    <cellStyle name="Note 2 3 6 2 7 6" xfId="53259" xr:uid="{00000000-0005-0000-0000-00003E620000}"/>
    <cellStyle name="Note 2 3 6 2 70" xfId="43552" xr:uid="{00000000-0005-0000-0000-00003F620000}"/>
    <cellStyle name="Note 2 3 6 2 71" xfId="44083" xr:uid="{00000000-0005-0000-0000-000040620000}"/>
    <cellStyle name="Note 2 3 6 2 72" xfId="44342" xr:uid="{00000000-0005-0000-0000-000041620000}"/>
    <cellStyle name="Note 2 3 6 2 73" xfId="43911" xr:uid="{00000000-0005-0000-0000-000042620000}"/>
    <cellStyle name="Note 2 3 6 2 74" xfId="44751" xr:uid="{00000000-0005-0000-0000-000043620000}"/>
    <cellStyle name="Note 2 3 6 2 75" xfId="45065" xr:uid="{00000000-0005-0000-0000-000044620000}"/>
    <cellStyle name="Note 2 3 6 2 76" xfId="45280" xr:uid="{00000000-0005-0000-0000-000045620000}"/>
    <cellStyle name="Note 2 3 6 2 77" xfId="45260" xr:uid="{00000000-0005-0000-0000-000046620000}"/>
    <cellStyle name="Note 2 3 6 2 78" xfId="45618" xr:uid="{00000000-0005-0000-0000-000047620000}"/>
    <cellStyle name="Note 2 3 6 2 79" xfId="45799" xr:uid="{00000000-0005-0000-0000-000048620000}"/>
    <cellStyle name="Note 2 3 6 2 8" xfId="2978" xr:uid="{00000000-0005-0000-0000-000049620000}"/>
    <cellStyle name="Note 2 3 6 2 8 2" xfId="7230" xr:uid="{00000000-0005-0000-0000-00004A620000}"/>
    <cellStyle name="Note 2 3 6 2 8 3" xfId="11479" xr:uid="{00000000-0005-0000-0000-00004B620000}"/>
    <cellStyle name="Note 2 3 6 2 8 4" xfId="15728" xr:uid="{00000000-0005-0000-0000-00004C620000}"/>
    <cellStyle name="Note 2 3 6 2 8 5" xfId="21611" xr:uid="{00000000-0005-0000-0000-00004D620000}"/>
    <cellStyle name="Note 2 3 6 2 8 6" xfId="54269" xr:uid="{00000000-0005-0000-0000-00004E620000}"/>
    <cellStyle name="Note 2 3 6 2 80" xfId="46130" xr:uid="{00000000-0005-0000-0000-00004F620000}"/>
    <cellStyle name="Note 2 3 6 2 81" xfId="46462" xr:uid="{00000000-0005-0000-0000-000050620000}"/>
    <cellStyle name="Note 2 3 6 2 82" xfId="45552" xr:uid="{00000000-0005-0000-0000-000051620000}"/>
    <cellStyle name="Note 2 3 6 2 83" xfId="46953" xr:uid="{00000000-0005-0000-0000-000052620000}"/>
    <cellStyle name="Note 2 3 6 2 84" xfId="47298" xr:uid="{00000000-0005-0000-0000-000053620000}"/>
    <cellStyle name="Note 2 3 6 2 85" xfId="47609" xr:uid="{00000000-0005-0000-0000-000054620000}"/>
    <cellStyle name="Note 2 3 6 2 86" xfId="46410" xr:uid="{00000000-0005-0000-0000-000055620000}"/>
    <cellStyle name="Note 2 3 6 2 87" xfId="48059" xr:uid="{00000000-0005-0000-0000-000056620000}"/>
    <cellStyle name="Note 2 3 6 2 88" xfId="48477" xr:uid="{00000000-0005-0000-0000-000057620000}"/>
    <cellStyle name="Note 2 3 6 2 89" xfId="48912" xr:uid="{00000000-0005-0000-0000-000058620000}"/>
    <cellStyle name="Note 2 3 6 2 9" xfId="3128" xr:uid="{00000000-0005-0000-0000-000059620000}"/>
    <cellStyle name="Note 2 3 6 2 9 2" xfId="7380" xr:uid="{00000000-0005-0000-0000-00005A620000}"/>
    <cellStyle name="Note 2 3 6 2 9 3" xfId="11629" xr:uid="{00000000-0005-0000-0000-00005B620000}"/>
    <cellStyle name="Note 2 3 6 2 9 4" xfId="15878" xr:uid="{00000000-0005-0000-0000-00005C620000}"/>
    <cellStyle name="Note 2 3 6 2 9 5" xfId="21769" xr:uid="{00000000-0005-0000-0000-00005D620000}"/>
    <cellStyle name="Note 2 3 6 2 9 6" xfId="54419" xr:uid="{00000000-0005-0000-0000-00005E620000}"/>
    <cellStyle name="Note 2 3 6 2 90" xfId="49258" xr:uid="{00000000-0005-0000-0000-00005F620000}"/>
    <cellStyle name="Note 2 3 6 2 91" xfId="48513" xr:uid="{00000000-0005-0000-0000-000060620000}"/>
    <cellStyle name="Note 2 3 6 2 92" xfId="49363" xr:uid="{00000000-0005-0000-0000-000061620000}"/>
    <cellStyle name="Note 2 3 6 2 93" xfId="49813" xr:uid="{00000000-0005-0000-0000-000062620000}"/>
    <cellStyle name="Note 2 3 6 2 94" xfId="49925" xr:uid="{00000000-0005-0000-0000-000063620000}"/>
    <cellStyle name="Note 2 3 6 2 95" xfId="50075" xr:uid="{00000000-0005-0000-0000-000064620000}"/>
    <cellStyle name="Note 2 3 6 2 96" xfId="50224" xr:uid="{00000000-0005-0000-0000-000065620000}"/>
    <cellStyle name="Note 2 3 6 2 97" xfId="50374" xr:uid="{00000000-0005-0000-0000-000066620000}"/>
    <cellStyle name="Note 2 3 6 2 98" xfId="50523" xr:uid="{00000000-0005-0000-0000-000067620000}"/>
    <cellStyle name="Note 2 3 6 2 99" xfId="50672" xr:uid="{00000000-0005-0000-0000-000068620000}"/>
    <cellStyle name="Note 2 3 6 20" xfId="3223" xr:uid="{00000000-0005-0000-0000-000069620000}"/>
    <cellStyle name="Note 2 3 6 20 2" xfId="7475" xr:uid="{00000000-0005-0000-0000-00006A620000}"/>
    <cellStyle name="Note 2 3 6 20 3" xfId="11724" xr:uid="{00000000-0005-0000-0000-00006B620000}"/>
    <cellStyle name="Note 2 3 6 20 4" xfId="15973" xr:uid="{00000000-0005-0000-0000-00006C620000}"/>
    <cellStyle name="Note 2 3 6 20 5" xfId="21689" xr:uid="{00000000-0005-0000-0000-00006D620000}"/>
    <cellStyle name="Note 2 3 6 20 6" xfId="55795" xr:uid="{00000000-0005-0000-0000-00006E620000}"/>
    <cellStyle name="Note 2 3 6 21" xfId="3372" xr:uid="{00000000-0005-0000-0000-00006F620000}"/>
    <cellStyle name="Note 2 3 6 21 2" xfId="7624" xr:uid="{00000000-0005-0000-0000-000070620000}"/>
    <cellStyle name="Note 2 3 6 21 3" xfId="11873" xr:uid="{00000000-0005-0000-0000-000071620000}"/>
    <cellStyle name="Note 2 3 6 21 4" xfId="16122" xr:uid="{00000000-0005-0000-0000-000072620000}"/>
    <cellStyle name="Note 2 3 6 21 5" xfId="23827" xr:uid="{00000000-0005-0000-0000-000073620000}"/>
    <cellStyle name="Note 2 3 6 21 6" xfId="55947" xr:uid="{00000000-0005-0000-0000-000074620000}"/>
    <cellStyle name="Note 2 3 6 22" xfId="3522" xr:uid="{00000000-0005-0000-0000-000075620000}"/>
    <cellStyle name="Note 2 3 6 22 2" xfId="7774" xr:uid="{00000000-0005-0000-0000-000076620000}"/>
    <cellStyle name="Note 2 3 6 22 3" xfId="12023" xr:uid="{00000000-0005-0000-0000-000077620000}"/>
    <cellStyle name="Note 2 3 6 22 4" xfId="16272" xr:uid="{00000000-0005-0000-0000-000078620000}"/>
    <cellStyle name="Note 2 3 6 22 5" xfId="24177" xr:uid="{00000000-0005-0000-0000-000079620000}"/>
    <cellStyle name="Note 2 3 6 22 6" xfId="56099" xr:uid="{00000000-0005-0000-0000-00007A620000}"/>
    <cellStyle name="Note 2 3 6 23" xfId="3672" xr:uid="{00000000-0005-0000-0000-00007B620000}"/>
    <cellStyle name="Note 2 3 6 23 2" xfId="7924" xr:uid="{00000000-0005-0000-0000-00007C620000}"/>
    <cellStyle name="Note 2 3 6 23 3" xfId="12173" xr:uid="{00000000-0005-0000-0000-00007D620000}"/>
    <cellStyle name="Note 2 3 6 23 4" xfId="16422" xr:uid="{00000000-0005-0000-0000-00007E620000}"/>
    <cellStyle name="Note 2 3 6 23 5" xfId="24523" xr:uid="{00000000-0005-0000-0000-00007F620000}"/>
    <cellStyle name="Note 2 3 6 23 6" xfId="56248" xr:uid="{00000000-0005-0000-0000-000080620000}"/>
    <cellStyle name="Note 2 3 6 24" xfId="3821" xr:uid="{00000000-0005-0000-0000-000081620000}"/>
    <cellStyle name="Note 2 3 6 24 2" xfId="8073" xr:uid="{00000000-0005-0000-0000-000082620000}"/>
    <cellStyle name="Note 2 3 6 24 3" xfId="12322" xr:uid="{00000000-0005-0000-0000-000083620000}"/>
    <cellStyle name="Note 2 3 6 24 4" xfId="16571" xr:uid="{00000000-0005-0000-0000-000084620000}"/>
    <cellStyle name="Note 2 3 6 24 5" xfId="22109" xr:uid="{00000000-0005-0000-0000-000085620000}"/>
    <cellStyle name="Note 2 3 6 24 6" xfId="56404" xr:uid="{00000000-0005-0000-0000-000086620000}"/>
    <cellStyle name="Note 2 3 6 25" xfId="3970" xr:uid="{00000000-0005-0000-0000-000087620000}"/>
    <cellStyle name="Note 2 3 6 25 2" xfId="8222" xr:uid="{00000000-0005-0000-0000-000088620000}"/>
    <cellStyle name="Note 2 3 6 25 3" xfId="12471" xr:uid="{00000000-0005-0000-0000-000089620000}"/>
    <cellStyle name="Note 2 3 6 25 4" xfId="16720" xr:uid="{00000000-0005-0000-0000-00008A620000}"/>
    <cellStyle name="Note 2 3 6 25 5" xfId="24118" xr:uid="{00000000-0005-0000-0000-00008B620000}"/>
    <cellStyle name="Note 2 3 6 25 6" xfId="56554" xr:uid="{00000000-0005-0000-0000-00008C620000}"/>
    <cellStyle name="Note 2 3 6 26" xfId="4170" xr:uid="{00000000-0005-0000-0000-00008D620000}"/>
    <cellStyle name="Note 2 3 6 26 2" xfId="8422" xr:uid="{00000000-0005-0000-0000-00008E620000}"/>
    <cellStyle name="Note 2 3 6 26 3" xfId="12671" xr:uid="{00000000-0005-0000-0000-00008F620000}"/>
    <cellStyle name="Note 2 3 6 26 4" xfId="16920" xr:uid="{00000000-0005-0000-0000-000090620000}"/>
    <cellStyle name="Note 2 3 6 26 5" xfId="25484" xr:uid="{00000000-0005-0000-0000-000091620000}"/>
    <cellStyle name="Note 2 3 6 26 6" xfId="56601" xr:uid="{00000000-0005-0000-0000-000092620000}"/>
    <cellStyle name="Note 2 3 6 27" xfId="4321" xr:uid="{00000000-0005-0000-0000-000093620000}"/>
    <cellStyle name="Note 2 3 6 27 2" xfId="8573" xr:uid="{00000000-0005-0000-0000-000094620000}"/>
    <cellStyle name="Note 2 3 6 27 3" xfId="12822" xr:uid="{00000000-0005-0000-0000-000095620000}"/>
    <cellStyle name="Note 2 3 6 27 4" xfId="17071" xr:uid="{00000000-0005-0000-0000-000096620000}"/>
    <cellStyle name="Note 2 3 6 27 5" xfId="25830" xr:uid="{00000000-0005-0000-0000-000097620000}"/>
    <cellStyle name="Note 2 3 6 27 6" xfId="56655" xr:uid="{00000000-0005-0000-0000-000098620000}"/>
    <cellStyle name="Note 2 3 6 28" xfId="4141" xr:uid="{00000000-0005-0000-0000-000099620000}"/>
    <cellStyle name="Note 2 3 6 28 2" xfId="8393" xr:uid="{00000000-0005-0000-0000-00009A620000}"/>
    <cellStyle name="Note 2 3 6 28 3" xfId="12642" xr:uid="{00000000-0005-0000-0000-00009B620000}"/>
    <cellStyle name="Note 2 3 6 28 4" xfId="16891" xr:uid="{00000000-0005-0000-0000-00009C620000}"/>
    <cellStyle name="Note 2 3 6 28 5" xfId="26176" xr:uid="{00000000-0005-0000-0000-00009D620000}"/>
    <cellStyle name="Note 2 3 6 28 6" xfId="56814" xr:uid="{00000000-0005-0000-0000-00009E620000}"/>
    <cellStyle name="Note 2 3 6 29" xfId="4693" xr:uid="{00000000-0005-0000-0000-00009F620000}"/>
    <cellStyle name="Note 2 3 6 29 2" xfId="8945" xr:uid="{00000000-0005-0000-0000-0000A0620000}"/>
    <cellStyle name="Note 2 3 6 29 3" xfId="13194" xr:uid="{00000000-0005-0000-0000-0000A1620000}"/>
    <cellStyle name="Note 2 3 6 29 4" xfId="17443" xr:uid="{00000000-0005-0000-0000-0000A2620000}"/>
    <cellStyle name="Note 2 3 6 29 5" xfId="26120" xr:uid="{00000000-0005-0000-0000-0000A3620000}"/>
    <cellStyle name="Note 2 3 6 29 6" xfId="56964" xr:uid="{00000000-0005-0000-0000-0000A4620000}"/>
    <cellStyle name="Note 2 3 6 3" xfId="1665" xr:uid="{00000000-0005-0000-0000-0000A5620000}"/>
    <cellStyle name="Note 2 3 6 3 10" xfId="3325" xr:uid="{00000000-0005-0000-0000-0000A6620000}"/>
    <cellStyle name="Note 2 3 6 3 10 2" xfId="7577" xr:uid="{00000000-0005-0000-0000-0000A7620000}"/>
    <cellStyle name="Note 2 3 6 3 10 3" xfId="11826" xr:uid="{00000000-0005-0000-0000-0000A8620000}"/>
    <cellStyle name="Note 2 3 6 3 10 4" xfId="16075" xr:uid="{00000000-0005-0000-0000-0000A9620000}"/>
    <cellStyle name="Note 2 3 6 3 10 5" xfId="21721" xr:uid="{00000000-0005-0000-0000-0000AA620000}"/>
    <cellStyle name="Note 2 3 6 3 10 6" xfId="54617" xr:uid="{00000000-0005-0000-0000-0000AB620000}"/>
    <cellStyle name="Note 2 3 6 3 100" xfId="50870" xr:uid="{00000000-0005-0000-0000-0000AC620000}"/>
    <cellStyle name="Note 2 3 6 3 101" xfId="51019" xr:uid="{00000000-0005-0000-0000-0000AD620000}"/>
    <cellStyle name="Note 2 3 6 3 102" xfId="51184" xr:uid="{00000000-0005-0000-0000-0000AE620000}"/>
    <cellStyle name="Note 2 3 6 3 103" xfId="51340" xr:uid="{00000000-0005-0000-0000-0000AF620000}"/>
    <cellStyle name="Note 2 3 6 3 104" xfId="51490" xr:uid="{00000000-0005-0000-0000-0000B0620000}"/>
    <cellStyle name="Note 2 3 6 3 105" xfId="51640" xr:uid="{00000000-0005-0000-0000-0000B1620000}"/>
    <cellStyle name="Note 2 3 6 3 106" xfId="51790" xr:uid="{00000000-0005-0000-0000-0000B2620000}"/>
    <cellStyle name="Note 2 3 6 3 107" xfId="51945" xr:uid="{00000000-0005-0000-0000-0000B3620000}"/>
    <cellStyle name="Note 2 3 6 3 108" xfId="52100" xr:uid="{00000000-0005-0000-0000-0000B4620000}"/>
    <cellStyle name="Note 2 3 6 3 109" xfId="52250" xr:uid="{00000000-0005-0000-0000-0000B5620000}"/>
    <cellStyle name="Note 2 3 6 3 11" xfId="3474" xr:uid="{00000000-0005-0000-0000-0000B6620000}"/>
    <cellStyle name="Note 2 3 6 3 11 2" xfId="7726" xr:uid="{00000000-0005-0000-0000-0000B7620000}"/>
    <cellStyle name="Note 2 3 6 3 11 3" xfId="11975" xr:uid="{00000000-0005-0000-0000-0000B8620000}"/>
    <cellStyle name="Note 2 3 6 3 11 4" xfId="16224" xr:uid="{00000000-0005-0000-0000-0000B9620000}"/>
    <cellStyle name="Note 2 3 6 3 11 5" xfId="22264" xr:uid="{00000000-0005-0000-0000-0000BA620000}"/>
    <cellStyle name="Note 2 3 6 3 11 6" xfId="54766" xr:uid="{00000000-0005-0000-0000-0000BB620000}"/>
    <cellStyle name="Note 2 3 6 3 110" xfId="52503" xr:uid="{00000000-0005-0000-0000-0000BC620000}"/>
    <cellStyle name="Note 2 3 6 3 111" xfId="52653" xr:uid="{00000000-0005-0000-0000-0000BD620000}"/>
    <cellStyle name="Note 2 3 6 3 112" xfId="52802" xr:uid="{00000000-0005-0000-0000-0000BE620000}"/>
    <cellStyle name="Note 2 3 6 3 113" xfId="52952" xr:uid="{00000000-0005-0000-0000-0000BF620000}"/>
    <cellStyle name="Note 2 3 6 3 114" xfId="53105" xr:uid="{00000000-0005-0000-0000-0000C0620000}"/>
    <cellStyle name="Note 2 3 6 3 115" xfId="53414" xr:uid="{00000000-0005-0000-0000-0000C1620000}"/>
    <cellStyle name="Note 2 3 6 3 12" xfId="3624" xr:uid="{00000000-0005-0000-0000-0000C2620000}"/>
    <cellStyle name="Note 2 3 6 3 12 2" xfId="7876" xr:uid="{00000000-0005-0000-0000-0000C3620000}"/>
    <cellStyle name="Note 2 3 6 3 12 3" xfId="12125" xr:uid="{00000000-0005-0000-0000-0000C4620000}"/>
    <cellStyle name="Note 2 3 6 3 12 4" xfId="16374" xr:uid="{00000000-0005-0000-0000-0000C5620000}"/>
    <cellStyle name="Note 2 3 6 3 12 5" xfId="22610" xr:uid="{00000000-0005-0000-0000-0000C6620000}"/>
    <cellStyle name="Note 2 3 6 3 12 6" xfId="54921" xr:uid="{00000000-0005-0000-0000-0000C7620000}"/>
    <cellStyle name="Note 2 3 6 3 13" xfId="3774" xr:uid="{00000000-0005-0000-0000-0000C8620000}"/>
    <cellStyle name="Note 2 3 6 3 13 2" xfId="8026" xr:uid="{00000000-0005-0000-0000-0000C9620000}"/>
    <cellStyle name="Note 2 3 6 3 13 3" xfId="12275" xr:uid="{00000000-0005-0000-0000-0000CA620000}"/>
    <cellStyle name="Note 2 3 6 3 13 4" xfId="16524" xr:uid="{00000000-0005-0000-0000-0000CB620000}"/>
    <cellStyle name="Note 2 3 6 3 13 5" xfId="22956" xr:uid="{00000000-0005-0000-0000-0000CC620000}"/>
    <cellStyle name="Note 2 3 6 3 13 6" xfId="55076" xr:uid="{00000000-0005-0000-0000-0000CD620000}"/>
    <cellStyle name="Note 2 3 6 3 14" xfId="3923" xr:uid="{00000000-0005-0000-0000-0000CE620000}"/>
    <cellStyle name="Note 2 3 6 3 14 2" xfId="8175" xr:uid="{00000000-0005-0000-0000-0000CF620000}"/>
    <cellStyle name="Note 2 3 6 3 14 3" xfId="12424" xr:uid="{00000000-0005-0000-0000-0000D0620000}"/>
    <cellStyle name="Note 2 3 6 3 14 4" xfId="16673" xr:uid="{00000000-0005-0000-0000-0000D1620000}"/>
    <cellStyle name="Note 2 3 6 3 14 5" xfId="23303" xr:uid="{00000000-0005-0000-0000-0000D2620000}"/>
    <cellStyle name="Note 2 3 6 3 14 6" xfId="55227" xr:uid="{00000000-0005-0000-0000-0000D3620000}"/>
    <cellStyle name="Note 2 3 6 3 15" xfId="4072" xr:uid="{00000000-0005-0000-0000-0000D4620000}"/>
    <cellStyle name="Note 2 3 6 3 15 2" xfId="8324" xr:uid="{00000000-0005-0000-0000-0000D5620000}"/>
    <cellStyle name="Note 2 3 6 3 15 3" xfId="12573" xr:uid="{00000000-0005-0000-0000-0000D6620000}"/>
    <cellStyle name="Note 2 3 6 3 15 4" xfId="16822" xr:uid="{00000000-0005-0000-0000-0000D7620000}"/>
    <cellStyle name="Note 2 3 6 3 15 5" xfId="23578" xr:uid="{00000000-0005-0000-0000-0000D8620000}"/>
    <cellStyle name="Note 2 3 6 3 15 6" xfId="55376" xr:uid="{00000000-0005-0000-0000-0000D9620000}"/>
    <cellStyle name="Note 2 3 6 3 16" xfId="4272" xr:uid="{00000000-0005-0000-0000-0000DA620000}"/>
    <cellStyle name="Note 2 3 6 3 16 2" xfId="8524" xr:uid="{00000000-0005-0000-0000-0000DB620000}"/>
    <cellStyle name="Note 2 3 6 3 16 3" xfId="12773" xr:uid="{00000000-0005-0000-0000-0000DC620000}"/>
    <cellStyle name="Note 2 3 6 3 16 4" xfId="17022" xr:uid="{00000000-0005-0000-0000-0000DD620000}"/>
    <cellStyle name="Note 2 3 6 3 16 5" xfId="23924" xr:uid="{00000000-0005-0000-0000-0000DE620000}"/>
    <cellStyle name="Note 2 3 6 3 16 6" xfId="55526" xr:uid="{00000000-0005-0000-0000-0000DF620000}"/>
    <cellStyle name="Note 2 3 6 3 17" xfId="4423" xr:uid="{00000000-0005-0000-0000-0000E0620000}"/>
    <cellStyle name="Note 2 3 6 3 17 2" xfId="8675" xr:uid="{00000000-0005-0000-0000-0000E1620000}"/>
    <cellStyle name="Note 2 3 6 3 17 3" xfId="12924" xr:uid="{00000000-0005-0000-0000-0000E2620000}"/>
    <cellStyle name="Note 2 3 6 3 17 4" xfId="17173" xr:uid="{00000000-0005-0000-0000-0000E3620000}"/>
    <cellStyle name="Note 2 3 6 3 17 5" xfId="24274" xr:uid="{00000000-0005-0000-0000-0000E4620000}"/>
    <cellStyle name="Note 2 3 6 3 17 6" xfId="55675" xr:uid="{00000000-0005-0000-0000-0000E5620000}"/>
    <cellStyle name="Note 2 3 6 3 18" xfId="4526" xr:uid="{00000000-0005-0000-0000-0000E6620000}"/>
    <cellStyle name="Note 2 3 6 3 18 2" xfId="8778" xr:uid="{00000000-0005-0000-0000-0000E7620000}"/>
    <cellStyle name="Note 2 3 6 3 18 3" xfId="13027" xr:uid="{00000000-0005-0000-0000-0000E8620000}"/>
    <cellStyle name="Note 2 3 6 3 18 4" xfId="17276" xr:uid="{00000000-0005-0000-0000-0000E9620000}"/>
    <cellStyle name="Note 2 3 6 3 18 5" xfId="24620" xr:uid="{00000000-0005-0000-0000-0000EA620000}"/>
    <cellStyle name="Note 2 3 6 3 18 6" xfId="55897" xr:uid="{00000000-0005-0000-0000-0000EB620000}"/>
    <cellStyle name="Note 2 3 6 3 19" xfId="4640" xr:uid="{00000000-0005-0000-0000-0000EC620000}"/>
    <cellStyle name="Note 2 3 6 3 19 2" xfId="8892" xr:uid="{00000000-0005-0000-0000-0000ED620000}"/>
    <cellStyle name="Note 2 3 6 3 19 3" xfId="13141" xr:uid="{00000000-0005-0000-0000-0000EE620000}"/>
    <cellStyle name="Note 2 3 6 3 19 4" xfId="17390" xr:uid="{00000000-0005-0000-0000-0000EF620000}"/>
    <cellStyle name="Note 2 3 6 3 19 5" xfId="24895" xr:uid="{00000000-0005-0000-0000-0000F0620000}"/>
    <cellStyle name="Note 2 3 6 3 19 6" xfId="56049" xr:uid="{00000000-0005-0000-0000-0000F1620000}"/>
    <cellStyle name="Note 2 3 6 3 2" xfId="2120" xr:uid="{00000000-0005-0000-0000-0000F2620000}"/>
    <cellStyle name="Note 2 3 6 3 2 2" xfId="6372" xr:uid="{00000000-0005-0000-0000-0000F3620000}"/>
    <cellStyle name="Note 2 3 6 3 2 3" xfId="10621" xr:uid="{00000000-0005-0000-0000-0000F4620000}"/>
    <cellStyle name="Note 2 3 6 3 2 4" xfId="14870" xr:uid="{00000000-0005-0000-0000-0000F5620000}"/>
    <cellStyle name="Note 2 3 6 3 2 5" xfId="19301" xr:uid="{00000000-0005-0000-0000-0000F6620000}"/>
    <cellStyle name="Note 2 3 6 3 2 6" xfId="53569" xr:uid="{00000000-0005-0000-0000-0000F7620000}"/>
    <cellStyle name="Note 2 3 6 3 20" xfId="4795" xr:uid="{00000000-0005-0000-0000-0000F8620000}"/>
    <cellStyle name="Note 2 3 6 3 20 2" xfId="9047" xr:uid="{00000000-0005-0000-0000-0000F9620000}"/>
    <cellStyle name="Note 2 3 6 3 20 3" xfId="13296" xr:uid="{00000000-0005-0000-0000-0000FA620000}"/>
    <cellStyle name="Note 2 3 6 3 20 4" xfId="17545" xr:uid="{00000000-0005-0000-0000-0000FB620000}"/>
    <cellStyle name="Note 2 3 6 3 20 5" xfId="25423" xr:uid="{00000000-0005-0000-0000-0000FC620000}"/>
    <cellStyle name="Note 2 3 6 3 20 6" xfId="56201" xr:uid="{00000000-0005-0000-0000-0000FD620000}"/>
    <cellStyle name="Note 2 3 6 3 21" xfId="4945" xr:uid="{00000000-0005-0000-0000-0000FE620000}"/>
    <cellStyle name="Note 2 3 6 3 21 2" xfId="9197" xr:uid="{00000000-0005-0000-0000-0000FF620000}"/>
    <cellStyle name="Note 2 3 6 3 21 3" xfId="13446" xr:uid="{00000000-0005-0000-0000-000000630000}"/>
    <cellStyle name="Note 2 3 6 3 21 4" xfId="17695" xr:uid="{00000000-0005-0000-0000-000001630000}"/>
    <cellStyle name="Note 2 3 6 3 21 5" xfId="25581" xr:uid="{00000000-0005-0000-0000-000002630000}"/>
    <cellStyle name="Note 2 3 6 3 21 6" xfId="56350" xr:uid="{00000000-0005-0000-0000-000003630000}"/>
    <cellStyle name="Note 2 3 6 3 22" xfId="5137" xr:uid="{00000000-0005-0000-0000-000004630000}"/>
    <cellStyle name="Note 2 3 6 3 22 2" xfId="9389" xr:uid="{00000000-0005-0000-0000-000005630000}"/>
    <cellStyle name="Note 2 3 6 3 22 3" xfId="13638" xr:uid="{00000000-0005-0000-0000-000006630000}"/>
    <cellStyle name="Note 2 3 6 3 22 4" xfId="17887" xr:uid="{00000000-0005-0000-0000-000007630000}"/>
    <cellStyle name="Note 2 3 6 3 22 5" xfId="25927" xr:uid="{00000000-0005-0000-0000-000008630000}"/>
    <cellStyle name="Note 2 3 6 3 22 6" xfId="56506" xr:uid="{00000000-0005-0000-0000-000009630000}"/>
    <cellStyle name="Note 2 3 6 3 23" xfId="5247" xr:uid="{00000000-0005-0000-0000-00000A630000}"/>
    <cellStyle name="Note 2 3 6 3 23 2" xfId="9499" xr:uid="{00000000-0005-0000-0000-00000B630000}"/>
    <cellStyle name="Note 2 3 6 3 23 3" xfId="13748" xr:uid="{00000000-0005-0000-0000-00000C630000}"/>
    <cellStyle name="Note 2 3 6 3 23 4" xfId="17997" xr:uid="{00000000-0005-0000-0000-00000D630000}"/>
    <cellStyle name="Note 2 3 6 3 23 5" xfId="26273" xr:uid="{00000000-0005-0000-0000-00000E630000}"/>
    <cellStyle name="Note 2 3 6 3 23 6" xfId="56757" xr:uid="{00000000-0005-0000-0000-00000F630000}"/>
    <cellStyle name="Note 2 3 6 3 24" xfId="5359" xr:uid="{00000000-0005-0000-0000-000010630000}"/>
    <cellStyle name="Note 2 3 6 3 24 2" xfId="9611" xr:uid="{00000000-0005-0000-0000-000011630000}"/>
    <cellStyle name="Note 2 3 6 3 24 3" xfId="13860" xr:uid="{00000000-0005-0000-0000-000012630000}"/>
    <cellStyle name="Note 2 3 6 3 24 4" xfId="18109" xr:uid="{00000000-0005-0000-0000-000013630000}"/>
    <cellStyle name="Note 2 3 6 3 24 5" xfId="26818" xr:uid="{00000000-0005-0000-0000-000014630000}"/>
    <cellStyle name="Note 2 3 6 3 24 6" xfId="56916" xr:uid="{00000000-0005-0000-0000-000015630000}"/>
    <cellStyle name="Note 2 3 6 3 25" xfId="5510" xr:uid="{00000000-0005-0000-0000-000016630000}"/>
    <cellStyle name="Note 2 3 6 3 25 2" xfId="9762" xr:uid="{00000000-0005-0000-0000-000017630000}"/>
    <cellStyle name="Note 2 3 6 3 25 3" xfId="14011" xr:uid="{00000000-0005-0000-0000-000018630000}"/>
    <cellStyle name="Note 2 3 6 3 25 4" xfId="18260" xr:uid="{00000000-0005-0000-0000-000019630000}"/>
    <cellStyle name="Note 2 3 6 3 25 5" xfId="27173" xr:uid="{00000000-0005-0000-0000-00001A630000}"/>
    <cellStyle name="Note 2 3 6 3 25 6" xfId="57066" xr:uid="{00000000-0005-0000-0000-00001B630000}"/>
    <cellStyle name="Note 2 3 6 3 26" xfId="5665" xr:uid="{00000000-0005-0000-0000-00001C630000}"/>
    <cellStyle name="Note 2 3 6 3 26 2" xfId="9917" xr:uid="{00000000-0005-0000-0000-00001D630000}"/>
    <cellStyle name="Note 2 3 6 3 26 3" xfId="14166" xr:uid="{00000000-0005-0000-0000-00001E630000}"/>
    <cellStyle name="Note 2 3 6 3 26 4" xfId="18415" xr:uid="{00000000-0005-0000-0000-00001F630000}"/>
    <cellStyle name="Note 2 3 6 3 26 5" xfId="27326" xr:uid="{00000000-0005-0000-0000-000020630000}"/>
    <cellStyle name="Note 2 3 6 3 26 6" xfId="57184" xr:uid="{00000000-0005-0000-0000-000021630000}"/>
    <cellStyle name="Note 2 3 6 3 27" xfId="5917" xr:uid="{00000000-0005-0000-0000-000022630000}"/>
    <cellStyle name="Note 2 3 6 3 27 2" xfId="27669" xr:uid="{00000000-0005-0000-0000-000023630000}"/>
    <cellStyle name="Note 2 3 6 3 27 3" xfId="57334" xr:uid="{00000000-0005-0000-0000-000024630000}"/>
    <cellStyle name="Note 2 3 6 3 28" xfId="10166" xr:uid="{00000000-0005-0000-0000-000025630000}"/>
    <cellStyle name="Note 2 3 6 3 28 2" xfId="28010" xr:uid="{00000000-0005-0000-0000-000026630000}"/>
    <cellStyle name="Note 2 3 6 3 28 3" xfId="57483" xr:uid="{00000000-0005-0000-0000-000027630000}"/>
    <cellStyle name="Note 2 3 6 3 29" xfId="14416" xr:uid="{00000000-0005-0000-0000-000028630000}"/>
    <cellStyle name="Note 2 3 6 3 29 2" xfId="28351" xr:uid="{00000000-0005-0000-0000-000029630000}"/>
    <cellStyle name="Note 2 3 6 3 29 3" xfId="57633" xr:uid="{00000000-0005-0000-0000-00002A630000}"/>
    <cellStyle name="Note 2 3 6 3 3" xfId="2272" xr:uid="{00000000-0005-0000-0000-00002B630000}"/>
    <cellStyle name="Note 2 3 6 3 3 2" xfId="6524" xr:uid="{00000000-0005-0000-0000-00002C630000}"/>
    <cellStyle name="Note 2 3 6 3 3 3" xfId="10773" xr:uid="{00000000-0005-0000-0000-00002D630000}"/>
    <cellStyle name="Note 2 3 6 3 3 4" xfId="15022" xr:uid="{00000000-0005-0000-0000-00002E630000}"/>
    <cellStyle name="Note 2 3 6 3 3 5" xfId="19545" xr:uid="{00000000-0005-0000-0000-00002F630000}"/>
    <cellStyle name="Note 2 3 6 3 3 6" xfId="53718" xr:uid="{00000000-0005-0000-0000-000030630000}"/>
    <cellStyle name="Note 2 3 6 3 30" xfId="18675" xr:uid="{00000000-0005-0000-0000-000031630000}"/>
    <cellStyle name="Note 2 3 6 3 30 2" xfId="28692" xr:uid="{00000000-0005-0000-0000-000032630000}"/>
    <cellStyle name="Note 2 3 6 3 31" xfId="29033" xr:uid="{00000000-0005-0000-0000-000033630000}"/>
    <cellStyle name="Note 2 3 6 3 32" xfId="29372" xr:uid="{00000000-0005-0000-0000-000034630000}"/>
    <cellStyle name="Note 2 3 6 3 33" xfId="31018" xr:uid="{00000000-0005-0000-0000-000035630000}"/>
    <cellStyle name="Note 2 3 6 3 34" xfId="31531" xr:uid="{00000000-0005-0000-0000-000036630000}"/>
    <cellStyle name="Note 2 3 6 3 35" xfId="31871" xr:uid="{00000000-0005-0000-0000-000037630000}"/>
    <cellStyle name="Note 2 3 6 3 36" xfId="32093" xr:uid="{00000000-0005-0000-0000-000038630000}"/>
    <cellStyle name="Note 2 3 6 3 37" xfId="32434" xr:uid="{00000000-0005-0000-0000-000039630000}"/>
    <cellStyle name="Note 2 3 6 3 38" xfId="32775" xr:uid="{00000000-0005-0000-0000-00003A630000}"/>
    <cellStyle name="Note 2 3 6 3 39" xfId="32970" xr:uid="{00000000-0005-0000-0000-00003B630000}"/>
    <cellStyle name="Note 2 3 6 3 4" xfId="2422" xr:uid="{00000000-0005-0000-0000-00003C630000}"/>
    <cellStyle name="Note 2 3 6 3 4 2" xfId="6674" xr:uid="{00000000-0005-0000-0000-00003D630000}"/>
    <cellStyle name="Note 2 3 6 3 4 3" xfId="10923" xr:uid="{00000000-0005-0000-0000-00003E630000}"/>
    <cellStyle name="Note 2 3 6 3 4 4" xfId="15172" xr:uid="{00000000-0005-0000-0000-00003F630000}"/>
    <cellStyle name="Note 2 3 6 3 4 5" xfId="20089" xr:uid="{00000000-0005-0000-0000-000040630000}"/>
    <cellStyle name="Note 2 3 6 3 4 6" xfId="53840" xr:uid="{00000000-0005-0000-0000-000041630000}"/>
    <cellStyle name="Note 2 3 6 3 40" xfId="33685" xr:uid="{00000000-0005-0000-0000-000042630000}"/>
    <cellStyle name="Note 2 3 6 3 41" xfId="34031" xr:uid="{00000000-0005-0000-0000-000043630000}"/>
    <cellStyle name="Note 2 3 6 3 42" xfId="34320" xr:uid="{00000000-0005-0000-0000-000044630000}"/>
    <cellStyle name="Note 2 3 6 3 43" xfId="34478" xr:uid="{00000000-0005-0000-0000-000045630000}"/>
    <cellStyle name="Note 2 3 6 3 44" xfId="34824" xr:uid="{00000000-0005-0000-0000-000046630000}"/>
    <cellStyle name="Note 2 3 6 3 45" xfId="35170" xr:uid="{00000000-0005-0000-0000-000047630000}"/>
    <cellStyle name="Note 2 3 6 3 46" xfId="35517" xr:uid="{00000000-0005-0000-0000-000048630000}"/>
    <cellStyle name="Note 2 3 6 3 47" xfId="35864" xr:uid="{00000000-0005-0000-0000-000049630000}"/>
    <cellStyle name="Note 2 3 6 3 48" xfId="36210" xr:uid="{00000000-0005-0000-0000-00004A630000}"/>
    <cellStyle name="Note 2 3 6 3 49" xfId="36556" xr:uid="{00000000-0005-0000-0000-00004B630000}"/>
    <cellStyle name="Note 2 3 6 3 5" xfId="2571" xr:uid="{00000000-0005-0000-0000-00004C630000}"/>
    <cellStyle name="Note 2 3 6 3 5 2" xfId="6823" xr:uid="{00000000-0005-0000-0000-00004D630000}"/>
    <cellStyle name="Note 2 3 6 3 5 3" xfId="11072" xr:uid="{00000000-0005-0000-0000-00004E630000}"/>
    <cellStyle name="Note 2 3 6 3 5 4" xfId="15321" xr:uid="{00000000-0005-0000-0000-00004F630000}"/>
    <cellStyle name="Note 2 3 6 3 5 5" xfId="20435" xr:uid="{00000000-0005-0000-0000-000050630000}"/>
    <cellStyle name="Note 2 3 6 3 5 6" xfId="53946" xr:uid="{00000000-0005-0000-0000-000051630000}"/>
    <cellStyle name="Note 2 3 6 3 50" xfId="36902" xr:uid="{00000000-0005-0000-0000-000052630000}"/>
    <cellStyle name="Note 2 3 6 3 51" xfId="37248" xr:uid="{00000000-0005-0000-0000-000053630000}"/>
    <cellStyle name="Note 2 3 6 3 52" xfId="37594" xr:uid="{00000000-0005-0000-0000-000054630000}"/>
    <cellStyle name="Note 2 3 6 3 53" xfId="37869" xr:uid="{00000000-0005-0000-0000-000055630000}"/>
    <cellStyle name="Note 2 3 6 3 54" xfId="38216" xr:uid="{00000000-0005-0000-0000-000056630000}"/>
    <cellStyle name="Note 2 3 6 3 55" xfId="38562" xr:uid="{00000000-0005-0000-0000-000057630000}"/>
    <cellStyle name="Note 2 3 6 3 56" xfId="38908" xr:uid="{00000000-0005-0000-0000-000058630000}"/>
    <cellStyle name="Note 2 3 6 3 57" xfId="39254" xr:uid="{00000000-0005-0000-0000-000059630000}"/>
    <cellStyle name="Note 2 3 6 3 58" xfId="39777" xr:uid="{00000000-0005-0000-0000-00005A630000}"/>
    <cellStyle name="Note 2 3 6 3 59" xfId="39929" xr:uid="{00000000-0005-0000-0000-00005B630000}"/>
    <cellStyle name="Note 2 3 6 3 6" xfId="2721" xr:uid="{00000000-0005-0000-0000-00005C630000}"/>
    <cellStyle name="Note 2 3 6 3 6 2" xfId="6973" xr:uid="{00000000-0005-0000-0000-00005D630000}"/>
    <cellStyle name="Note 2 3 6 3 6 3" xfId="11222" xr:uid="{00000000-0005-0000-0000-00005E630000}"/>
    <cellStyle name="Note 2 3 6 3 6 4" xfId="15471" xr:uid="{00000000-0005-0000-0000-00005F630000}"/>
    <cellStyle name="Note 2 3 6 3 6 5" xfId="19783" xr:uid="{00000000-0005-0000-0000-000060630000}"/>
    <cellStyle name="Note 2 3 6 3 6 6" xfId="54096" xr:uid="{00000000-0005-0000-0000-000061630000}"/>
    <cellStyle name="Note 2 3 6 3 60" xfId="40082" xr:uid="{00000000-0005-0000-0000-000062630000}"/>
    <cellStyle name="Note 2 3 6 3 61" xfId="40423" xr:uid="{00000000-0005-0000-0000-000063630000}"/>
    <cellStyle name="Note 2 3 6 3 62" xfId="41001" xr:uid="{00000000-0005-0000-0000-000064630000}"/>
    <cellStyle name="Note 2 3 6 3 63" xfId="41552" xr:uid="{00000000-0005-0000-0000-000065630000}"/>
    <cellStyle name="Note 2 3 6 3 64" xfId="41461" xr:uid="{00000000-0005-0000-0000-000066630000}"/>
    <cellStyle name="Note 2 3 6 3 65" xfId="41990" xr:uid="{00000000-0005-0000-0000-000067630000}"/>
    <cellStyle name="Note 2 3 6 3 66" xfId="42336" xr:uid="{00000000-0005-0000-0000-000068630000}"/>
    <cellStyle name="Note 2 3 6 3 67" xfId="41354" xr:uid="{00000000-0005-0000-0000-000069630000}"/>
    <cellStyle name="Note 2 3 6 3 68" xfId="42917" xr:uid="{00000000-0005-0000-0000-00006A630000}"/>
    <cellStyle name="Note 2 3 6 3 69" xfId="43258" xr:uid="{00000000-0005-0000-0000-00006B630000}"/>
    <cellStyle name="Note 2 3 6 3 7" xfId="2876" xr:uid="{00000000-0005-0000-0000-00006C630000}"/>
    <cellStyle name="Note 2 3 6 3 7 2" xfId="7128" xr:uid="{00000000-0005-0000-0000-00006D630000}"/>
    <cellStyle name="Note 2 3 6 3 7 3" xfId="11377" xr:uid="{00000000-0005-0000-0000-00006E630000}"/>
    <cellStyle name="Note 2 3 6 3 7 4" xfId="15626" xr:uid="{00000000-0005-0000-0000-00006F630000}"/>
    <cellStyle name="Note 2 3 6 3 7 5" xfId="21128" xr:uid="{00000000-0005-0000-0000-000070630000}"/>
    <cellStyle name="Note 2 3 6 3 7 6" xfId="54214" xr:uid="{00000000-0005-0000-0000-000071630000}"/>
    <cellStyle name="Note 2 3 6 3 70" xfId="43599" xr:uid="{00000000-0005-0000-0000-000072630000}"/>
    <cellStyle name="Note 2 3 6 3 71" xfId="44130" xr:uid="{00000000-0005-0000-0000-000073630000}"/>
    <cellStyle name="Note 2 3 6 3 72" xfId="44382" xr:uid="{00000000-0005-0000-0000-000074630000}"/>
    <cellStyle name="Note 2 3 6 3 73" xfId="43829" xr:uid="{00000000-0005-0000-0000-000075630000}"/>
    <cellStyle name="Note 2 3 6 3 74" xfId="44798" xr:uid="{00000000-0005-0000-0000-000076630000}"/>
    <cellStyle name="Note 2 3 6 3 75" xfId="45099" xr:uid="{00000000-0005-0000-0000-000077630000}"/>
    <cellStyle name="Note 2 3 6 3 76" xfId="45298" xr:uid="{00000000-0005-0000-0000-000078630000}"/>
    <cellStyle name="Note 2 3 6 3 77" xfId="45114" xr:uid="{00000000-0005-0000-0000-000079630000}"/>
    <cellStyle name="Note 2 3 6 3 78" xfId="45898" xr:uid="{00000000-0005-0000-0000-00007A630000}"/>
    <cellStyle name="Note 2 3 6 3 79" xfId="45539" xr:uid="{00000000-0005-0000-0000-00007B630000}"/>
    <cellStyle name="Note 2 3 6 3 8" xfId="3026" xr:uid="{00000000-0005-0000-0000-00007C630000}"/>
    <cellStyle name="Note 2 3 6 3 8 2" xfId="7278" xr:uid="{00000000-0005-0000-0000-00007D630000}"/>
    <cellStyle name="Note 2 3 6 3 8 3" xfId="11527" xr:uid="{00000000-0005-0000-0000-00007E630000}"/>
    <cellStyle name="Note 2 3 6 3 8 4" xfId="15776" xr:uid="{00000000-0005-0000-0000-00007F630000}"/>
    <cellStyle name="Note 2 3 6 3 8 5" xfId="21659" xr:uid="{00000000-0005-0000-0000-000080630000}"/>
    <cellStyle name="Note 2 3 6 3 8 6" xfId="54317" xr:uid="{00000000-0005-0000-0000-000081630000}"/>
    <cellStyle name="Note 2 3 6 3 80" xfId="46177" xr:uid="{00000000-0005-0000-0000-000082630000}"/>
    <cellStyle name="Note 2 3 6 3 81" xfId="46498" xr:uid="{00000000-0005-0000-0000-000083630000}"/>
    <cellStyle name="Note 2 3 6 3 82" xfId="45819" xr:uid="{00000000-0005-0000-0000-000084630000}"/>
    <cellStyle name="Note 2 3 6 3 83" xfId="47000" xr:uid="{00000000-0005-0000-0000-000085630000}"/>
    <cellStyle name="Note 2 3 6 3 84" xfId="47345" xr:uid="{00000000-0005-0000-0000-000086630000}"/>
    <cellStyle name="Note 2 3 6 3 85" xfId="47640" xr:uid="{00000000-0005-0000-0000-000087630000}"/>
    <cellStyle name="Note 2 3 6 3 86" xfId="46564" xr:uid="{00000000-0005-0000-0000-000088630000}"/>
    <cellStyle name="Note 2 3 6 3 87" xfId="48106" xr:uid="{00000000-0005-0000-0000-000089630000}"/>
    <cellStyle name="Note 2 3 6 3 88" xfId="48780" xr:uid="{00000000-0005-0000-0000-00008A630000}"/>
    <cellStyle name="Note 2 3 6 3 89" xfId="48959" xr:uid="{00000000-0005-0000-0000-00008B630000}"/>
    <cellStyle name="Note 2 3 6 3 9" xfId="3176" xr:uid="{00000000-0005-0000-0000-00008C630000}"/>
    <cellStyle name="Note 2 3 6 3 9 2" xfId="7428" xr:uid="{00000000-0005-0000-0000-00008D630000}"/>
    <cellStyle name="Note 2 3 6 3 9 3" xfId="11677" xr:uid="{00000000-0005-0000-0000-00008E630000}"/>
    <cellStyle name="Note 2 3 6 3 9 4" xfId="15926" xr:uid="{00000000-0005-0000-0000-00008F630000}"/>
    <cellStyle name="Note 2 3 6 3 9 5" xfId="21816" xr:uid="{00000000-0005-0000-0000-000090630000}"/>
    <cellStyle name="Note 2 3 6 3 9 6" xfId="54467" xr:uid="{00000000-0005-0000-0000-000091630000}"/>
    <cellStyle name="Note 2 3 6 3 90" xfId="49305" xr:uid="{00000000-0005-0000-0000-000092630000}"/>
    <cellStyle name="Note 2 3 6 3 91" xfId="49210" xr:uid="{00000000-0005-0000-0000-000093630000}"/>
    <cellStyle name="Note 2 3 6 3 92" xfId="49329" xr:uid="{00000000-0005-0000-0000-000094630000}"/>
    <cellStyle name="Note 2 3 6 3 93" xfId="49835" xr:uid="{00000000-0005-0000-0000-000095630000}"/>
    <cellStyle name="Note 2 3 6 3 94" xfId="49973" xr:uid="{00000000-0005-0000-0000-000096630000}"/>
    <cellStyle name="Note 2 3 6 3 95" xfId="50123" xr:uid="{00000000-0005-0000-0000-000097630000}"/>
    <cellStyle name="Note 2 3 6 3 96" xfId="50272" xr:uid="{00000000-0005-0000-0000-000098630000}"/>
    <cellStyle name="Note 2 3 6 3 97" xfId="50422" xr:uid="{00000000-0005-0000-0000-000099630000}"/>
    <cellStyle name="Note 2 3 6 3 98" xfId="50571" xr:uid="{00000000-0005-0000-0000-00009A630000}"/>
    <cellStyle name="Note 2 3 6 3 99" xfId="50720" xr:uid="{00000000-0005-0000-0000-00009B630000}"/>
    <cellStyle name="Note 2 3 6 30" xfId="4843" xr:uid="{00000000-0005-0000-0000-00009C630000}"/>
    <cellStyle name="Note 2 3 6 30 2" xfId="9095" xr:uid="{00000000-0005-0000-0000-00009D630000}"/>
    <cellStyle name="Note 2 3 6 30 3" xfId="13344" xr:uid="{00000000-0005-0000-0000-00009E630000}"/>
    <cellStyle name="Note 2 3 6 30 4" xfId="17593" xr:uid="{00000000-0005-0000-0000-00009F630000}"/>
    <cellStyle name="Note 2 3 6 30 5" xfId="26625" xr:uid="{00000000-0005-0000-0000-0000A0630000}"/>
    <cellStyle name="Note 2 3 6 30 6" xfId="57115" xr:uid="{00000000-0005-0000-0000-0000A1630000}"/>
    <cellStyle name="Note 2 3 6 31" xfId="5035" xr:uid="{00000000-0005-0000-0000-0000A2630000}"/>
    <cellStyle name="Note 2 3 6 31 2" xfId="9287" xr:uid="{00000000-0005-0000-0000-0000A3630000}"/>
    <cellStyle name="Note 2 3 6 31 3" xfId="13536" xr:uid="{00000000-0005-0000-0000-0000A4630000}"/>
    <cellStyle name="Note 2 3 6 31 4" xfId="17785" xr:uid="{00000000-0005-0000-0000-0000A5630000}"/>
    <cellStyle name="Note 2 3 6 31 5" xfId="27229" xr:uid="{00000000-0005-0000-0000-0000A6630000}"/>
    <cellStyle name="Note 2 3 6 31 6" xfId="57156" xr:uid="{00000000-0005-0000-0000-0000A7630000}"/>
    <cellStyle name="Note 2 3 6 32" xfId="4985" xr:uid="{00000000-0005-0000-0000-0000A8630000}"/>
    <cellStyle name="Note 2 3 6 32 2" xfId="9237" xr:uid="{00000000-0005-0000-0000-0000A9630000}"/>
    <cellStyle name="Note 2 3 6 32 3" xfId="13486" xr:uid="{00000000-0005-0000-0000-0000AA630000}"/>
    <cellStyle name="Note 2 3 6 32 4" xfId="17735" xr:uid="{00000000-0005-0000-0000-0000AB630000}"/>
    <cellStyle name="Note 2 3 6 32 5" xfId="27572" xr:uid="{00000000-0005-0000-0000-0000AC630000}"/>
    <cellStyle name="Note 2 3 6 32 6" xfId="57232" xr:uid="{00000000-0005-0000-0000-0000AD630000}"/>
    <cellStyle name="Note 2 3 6 33" xfId="5408" xr:uid="{00000000-0005-0000-0000-0000AE630000}"/>
    <cellStyle name="Note 2 3 6 33 2" xfId="9660" xr:uid="{00000000-0005-0000-0000-0000AF630000}"/>
    <cellStyle name="Note 2 3 6 33 3" xfId="13909" xr:uid="{00000000-0005-0000-0000-0000B0630000}"/>
    <cellStyle name="Note 2 3 6 33 4" xfId="18158" xr:uid="{00000000-0005-0000-0000-0000B1630000}"/>
    <cellStyle name="Note 2 3 6 33 5" xfId="27913" xr:uid="{00000000-0005-0000-0000-0000B2630000}"/>
    <cellStyle name="Note 2 3 6 33 6" xfId="57381" xr:uid="{00000000-0005-0000-0000-0000B3630000}"/>
    <cellStyle name="Note 2 3 6 34" xfId="5563" xr:uid="{00000000-0005-0000-0000-0000B4630000}"/>
    <cellStyle name="Note 2 3 6 34 2" xfId="9815" xr:uid="{00000000-0005-0000-0000-0000B5630000}"/>
    <cellStyle name="Note 2 3 6 34 3" xfId="14064" xr:uid="{00000000-0005-0000-0000-0000B6630000}"/>
    <cellStyle name="Note 2 3 6 34 4" xfId="18313" xr:uid="{00000000-0005-0000-0000-0000B7630000}"/>
    <cellStyle name="Note 2 3 6 34 5" xfId="28254" xr:uid="{00000000-0005-0000-0000-0000B8630000}"/>
    <cellStyle name="Note 2 3 6 34 6" xfId="57531" xr:uid="{00000000-0005-0000-0000-0000B9630000}"/>
    <cellStyle name="Note 2 3 6 35" xfId="1463" xr:uid="{00000000-0005-0000-0000-0000BA630000}"/>
    <cellStyle name="Note 2 3 6 35 2" xfId="28595" xr:uid="{00000000-0005-0000-0000-0000BB630000}"/>
    <cellStyle name="Note 2 3 6 36" xfId="5715" xr:uid="{00000000-0005-0000-0000-0000BC630000}"/>
    <cellStyle name="Note 2 3 6 36 2" xfId="28936" xr:uid="{00000000-0005-0000-0000-0000BD630000}"/>
    <cellStyle name="Note 2 3 6 37" xfId="9964" xr:uid="{00000000-0005-0000-0000-0000BE630000}"/>
    <cellStyle name="Note 2 3 6 37 2" xfId="29381" xr:uid="{00000000-0005-0000-0000-0000BF630000}"/>
    <cellStyle name="Note 2 3 6 38" xfId="14214" xr:uid="{00000000-0005-0000-0000-0000C0630000}"/>
    <cellStyle name="Note 2 3 6 38 2" xfId="31335" xr:uid="{00000000-0005-0000-0000-0000C1630000}"/>
    <cellStyle name="Note 2 3 6 39" xfId="18470" xr:uid="{00000000-0005-0000-0000-0000C2630000}"/>
    <cellStyle name="Note 2 3 6 39 2" xfId="31434" xr:uid="{00000000-0005-0000-0000-0000C3630000}"/>
    <cellStyle name="Note 2 3 6 4" xfId="1712" xr:uid="{00000000-0005-0000-0000-0000C4630000}"/>
    <cellStyle name="Note 2 3 6 4 10" xfId="21663" xr:uid="{00000000-0005-0000-0000-0000C5630000}"/>
    <cellStyle name="Note 2 3 6 4 11" xfId="22316" xr:uid="{00000000-0005-0000-0000-0000C6630000}"/>
    <cellStyle name="Note 2 3 6 4 12" xfId="22662" xr:uid="{00000000-0005-0000-0000-0000C7630000}"/>
    <cellStyle name="Note 2 3 6 4 13" xfId="23008" xr:uid="{00000000-0005-0000-0000-0000C8630000}"/>
    <cellStyle name="Note 2 3 6 4 14" xfId="23355" xr:uid="{00000000-0005-0000-0000-0000C9630000}"/>
    <cellStyle name="Note 2 3 6 4 15" xfId="23630" xr:uid="{00000000-0005-0000-0000-0000CA630000}"/>
    <cellStyle name="Note 2 3 6 4 16" xfId="23976" xr:uid="{00000000-0005-0000-0000-0000CB630000}"/>
    <cellStyle name="Note 2 3 6 4 17" xfId="24326" xr:uid="{00000000-0005-0000-0000-0000CC630000}"/>
    <cellStyle name="Note 2 3 6 4 18" xfId="24672" xr:uid="{00000000-0005-0000-0000-0000CD630000}"/>
    <cellStyle name="Note 2 3 6 4 19" xfId="24947" xr:uid="{00000000-0005-0000-0000-0000CE630000}"/>
    <cellStyle name="Note 2 3 6 4 2" xfId="5964" xr:uid="{00000000-0005-0000-0000-0000CF630000}"/>
    <cellStyle name="Note 2 3 6 4 2 2" xfId="19353" xr:uid="{00000000-0005-0000-0000-0000D0630000}"/>
    <cellStyle name="Note 2 3 6 4 20" xfId="21710" xr:uid="{00000000-0005-0000-0000-0000D1630000}"/>
    <cellStyle name="Note 2 3 6 4 21" xfId="25633" xr:uid="{00000000-0005-0000-0000-0000D2630000}"/>
    <cellStyle name="Note 2 3 6 4 22" xfId="25979" xr:uid="{00000000-0005-0000-0000-0000D3630000}"/>
    <cellStyle name="Note 2 3 6 4 23" xfId="26325" xr:uid="{00000000-0005-0000-0000-0000D4630000}"/>
    <cellStyle name="Note 2 3 6 4 24" xfId="26870" xr:uid="{00000000-0005-0000-0000-0000D5630000}"/>
    <cellStyle name="Note 2 3 6 4 25" xfId="25329" xr:uid="{00000000-0005-0000-0000-0000D6630000}"/>
    <cellStyle name="Note 2 3 6 4 26" xfId="27378" xr:uid="{00000000-0005-0000-0000-0000D7630000}"/>
    <cellStyle name="Note 2 3 6 4 27" xfId="27721" xr:uid="{00000000-0005-0000-0000-0000D8630000}"/>
    <cellStyle name="Note 2 3 6 4 28" xfId="28062" xr:uid="{00000000-0005-0000-0000-0000D9630000}"/>
    <cellStyle name="Note 2 3 6 4 29" xfId="28403" xr:uid="{00000000-0005-0000-0000-0000DA630000}"/>
    <cellStyle name="Note 2 3 6 4 3" xfId="10213" xr:uid="{00000000-0005-0000-0000-0000DB630000}"/>
    <cellStyle name="Note 2 3 6 4 3 2" xfId="18941" xr:uid="{00000000-0005-0000-0000-0000DC630000}"/>
    <cellStyle name="Note 2 3 6 4 30" xfId="28744" xr:uid="{00000000-0005-0000-0000-0000DD630000}"/>
    <cellStyle name="Note 2 3 6 4 31" xfId="29085" xr:uid="{00000000-0005-0000-0000-0000DE630000}"/>
    <cellStyle name="Note 2 3 6 4 32" xfId="29661" xr:uid="{00000000-0005-0000-0000-0000DF630000}"/>
    <cellStyle name="Note 2 3 6 4 33" xfId="31212" xr:uid="{00000000-0005-0000-0000-0000E0630000}"/>
    <cellStyle name="Note 2 3 6 4 34" xfId="31583" xr:uid="{00000000-0005-0000-0000-0000E1630000}"/>
    <cellStyle name="Note 2 3 6 4 35" xfId="31923" xr:uid="{00000000-0005-0000-0000-0000E2630000}"/>
    <cellStyle name="Note 2 3 6 4 36" xfId="32145" xr:uid="{00000000-0005-0000-0000-0000E3630000}"/>
    <cellStyle name="Note 2 3 6 4 37" xfId="32486" xr:uid="{00000000-0005-0000-0000-0000E4630000}"/>
    <cellStyle name="Note 2 3 6 4 38" xfId="32827" xr:uid="{00000000-0005-0000-0000-0000E5630000}"/>
    <cellStyle name="Note 2 3 6 4 39" xfId="33270" xr:uid="{00000000-0005-0000-0000-0000E6630000}"/>
    <cellStyle name="Note 2 3 6 4 4" xfId="14463" xr:uid="{00000000-0005-0000-0000-0000E7630000}"/>
    <cellStyle name="Note 2 3 6 4 4 2" xfId="20141" xr:uid="{00000000-0005-0000-0000-0000E8630000}"/>
    <cellStyle name="Note 2 3 6 4 40" xfId="33737" xr:uid="{00000000-0005-0000-0000-0000E9630000}"/>
    <cellStyle name="Note 2 3 6 4 41" xfId="34083" xr:uid="{00000000-0005-0000-0000-0000EA630000}"/>
    <cellStyle name="Note 2 3 6 4 42" xfId="34148" xr:uid="{00000000-0005-0000-0000-0000EB630000}"/>
    <cellStyle name="Note 2 3 6 4 43" xfId="34530" xr:uid="{00000000-0005-0000-0000-0000EC630000}"/>
    <cellStyle name="Note 2 3 6 4 44" xfId="34876" xr:uid="{00000000-0005-0000-0000-0000ED630000}"/>
    <cellStyle name="Note 2 3 6 4 45" xfId="35222" xr:uid="{00000000-0005-0000-0000-0000EE630000}"/>
    <cellStyle name="Note 2 3 6 4 46" xfId="35569" xr:uid="{00000000-0005-0000-0000-0000EF630000}"/>
    <cellStyle name="Note 2 3 6 4 47" xfId="35916" xr:uid="{00000000-0005-0000-0000-0000F0630000}"/>
    <cellStyle name="Note 2 3 6 4 48" xfId="36262" xr:uid="{00000000-0005-0000-0000-0000F1630000}"/>
    <cellStyle name="Note 2 3 6 4 49" xfId="36608" xr:uid="{00000000-0005-0000-0000-0000F2630000}"/>
    <cellStyle name="Note 2 3 6 4 5" xfId="18573" xr:uid="{00000000-0005-0000-0000-0000F3630000}"/>
    <cellStyle name="Note 2 3 6 4 5 2" xfId="20487" xr:uid="{00000000-0005-0000-0000-0000F4630000}"/>
    <cellStyle name="Note 2 3 6 4 50" xfId="36954" xr:uid="{00000000-0005-0000-0000-0000F5630000}"/>
    <cellStyle name="Note 2 3 6 4 51" xfId="37300" xr:uid="{00000000-0005-0000-0000-0000F6630000}"/>
    <cellStyle name="Note 2 3 6 4 52" xfId="37646" xr:uid="{00000000-0005-0000-0000-0000F7630000}"/>
    <cellStyle name="Note 2 3 6 4 53" xfId="37921" xr:uid="{00000000-0005-0000-0000-0000F8630000}"/>
    <cellStyle name="Note 2 3 6 4 54" xfId="38268" xr:uid="{00000000-0005-0000-0000-0000F9630000}"/>
    <cellStyle name="Note 2 3 6 4 55" xfId="38614" xr:uid="{00000000-0005-0000-0000-0000FA630000}"/>
    <cellStyle name="Note 2 3 6 4 56" xfId="38960" xr:uid="{00000000-0005-0000-0000-0000FB630000}"/>
    <cellStyle name="Note 2 3 6 4 57" xfId="39306" xr:uid="{00000000-0005-0000-0000-0000FC630000}"/>
    <cellStyle name="Note 2 3 6 4 58" xfId="32983" xr:uid="{00000000-0005-0000-0000-0000FD630000}"/>
    <cellStyle name="Note 2 3 6 4 59" xfId="39601" xr:uid="{00000000-0005-0000-0000-0000FE630000}"/>
    <cellStyle name="Note 2 3 6 4 6" xfId="20948" xr:uid="{00000000-0005-0000-0000-0000FF630000}"/>
    <cellStyle name="Note 2 3 6 4 60" xfId="40134" xr:uid="{00000000-0005-0000-0000-000000640000}"/>
    <cellStyle name="Note 2 3 6 4 61" xfId="40475" xr:uid="{00000000-0005-0000-0000-000001640000}"/>
    <cellStyle name="Note 2 3 6 4 62" xfId="41381" xr:uid="{00000000-0005-0000-0000-000002640000}"/>
    <cellStyle name="Note 2 3 6 4 63" xfId="41603" xr:uid="{00000000-0005-0000-0000-000003640000}"/>
    <cellStyle name="Note 2 3 6 4 64" xfId="41405" xr:uid="{00000000-0005-0000-0000-000004640000}"/>
    <cellStyle name="Note 2 3 6 4 65" xfId="42042" xr:uid="{00000000-0005-0000-0000-000005640000}"/>
    <cellStyle name="Note 2 3 6 4 66" xfId="42388" xr:uid="{00000000-0005-0000-0000-000006640000}"/>
    <cellStyle name="Note 2 3 6 4 67" xfId="42612" xr:uid="{00000000-0005-0000-0000-000007640000}"/>
    <cellStyle name="Note 2 3 6 4 68" xfId="42969" xr:uid="{00000000-0005-0000-0000-000008640000}"/>
    <cellStyle name="Note 2 3 6 4 69" xfId="43310" xr:uid="{00000000-0005-0000-0000-000009640000}"/>
    <cellStyle name="Note 2 3 6 4 7" xfId="21180" xr:uid="{00000000-0005-0000-0000-00000A640000}"/>
    <cellStyle name="Note 2 3 6 4 70" xfId="43651" xr:uid="{00000000-0005-0000-0000-00000B640000}"/>
    <cellStyle name="Note 2 3 6 4 71" xfId="44182" xr:uid="{00000000-0005-0000-0000-00000C640000}"/>
    <cellStyle name="Note 2 3 6 4 72" xfId="44429" xr:uid="{00000000-0005-0000-0000-00000D640000}"/>
    <cellStyle name="Note 2 3 6 4 73" xfId="44271" xr:uid="{00000000-0005-0000-0000-00000E640000}"/>
    <cellStyle name="Note 2 3 6 4 74" xfId="44850" xr:uid="{00000000-0005-0000-0000-00000F640000}"/>
    <cellStyle name="Note 2 3 6 4 75" xfId="45139" xr:uid="{00000000-0005-0000-0000-000010640000}"/>
    <cellStyle name="Note 2 3 6 4 76" xfId="43939" xr:uid="{00000000-0005-0000-0000-000011640000}"/>
    <cellStyle name="Note 2 3 6 4 77" xfId="45185" xr:uid="{00000000-0005-0000-0000-000012640000}"/>
    <cellStyle name="Note 2 3 6 4 78" xfId="45492" xr:uid="{00000000-0005-0000-0000-000013640000}"/>
    <cellStyle name="Note 2 3 6 4 79" xfId="45845" xr:uid="{00000000-0005-0000-0000-000014640000}"/>
    <cellStyle name="Note 2 3 6 4 8" xfId="20697" xr:uid="{00000000-0005-0000-0000-000015640000}"/>
    <cellStyle name="Note 2 3 6 4 80" xfId="46229" xr:uid="{00000000-0005-0000-0000-000016640000}"/>
    <cellStyle name="Note 2 3 6 4 81" xfId="46541" xr:uid="{00000000-0005-0000-0000-000017640000}"/>
    <cellStyle name="Note 2 3 6 4 82" xfId="46707" xr:uid="{00000000-0005-0000-0000-000018640000}"/>
    <cellStyle name="Note 2 3 6 4 83" xfId="47052" xr:uid="{00000000-0005-0000-0000-000019640000}"/>
    <cellStyle name="Note 2 3 6 4 84" xfId="47397" xr:uid="{00000000-0005-0000-0000-00001A640000}"/>
    <cellStyle name="Note 2 3 6 4 85" xfId="47674" xr:uid="{00000000-0005-0000-0000-00001B640000}"/>
    <cellStyle name="Note 2 3 6 4 86" xfId="47821" xr:uid="{00000000-0005-0000-0000-00001C640000}"/>
    <cellStyle name="Note 2 3 6 4 87" xfId="48158" xr:uid="{00000000-0005-0000-0000-00001D640000}"/>
    <cellStyle name="Note 2 3 6 4 88" xfId="48342" xr:uid="{00000000-0005-0000-0000-00001E640000}"/>
    <cellStyle name="Note 2 3 6 4 89" xfId="49011" xr:uid="{00000000-0005-0000-0000-00001F640000}"/>
    <cellStyle name="Note 2 3 6 4 9" xfId="21868" xr:uid="{00000000-0005-0000-0000-000020640000}"/>
    <cellStyle name="Note 2 3 6 4 90" xfId="49354" xr:uid="{00000000-0005-0000-0000-000021640000}"/>
    <cellStyle name="Note 2 3 6 4 91" xfId="49151" xr:uid="{00000000-0005-0000-0000-000022640000}"/>
    <cellStyle name="Note 2 3 6 4 92" xfId="48702" xr:uid="{00000000-0005-0000-0000-000023640000}"/>
    <cellStyle name="Note 2 3 6 4 93" xfId="48603" xr:uid="{00000000-0005-0000-0000-000024640000}"/>
    <cellStyle name="Note 2 3 6 4 94" xfId="53014" xr:uid="{00000000-0005-0000-0000-000025640000}"/>
    <cellStyle name="Note 2 3 6 4 95" xfId="53312" xr:uid="{00000000-0005-0000-0000-000026640000}"/>
    <cellStyle name="Note 2 3 6 40" xfId="31774" xr:uid="{00000000-0005-0000-0000-000027640000}"/>
    <cellStyle name="Note 2 3 6 41" xfId="31001" xr:uid="{00000000-0005-0000-0000-000028640000}"/>
    <cellStyle name="Note 2 3 6 42" xfId="32337" xr:uid="{00000000-0005-0000-0000-000029640000}"/>
    <cellStyle name="Note 2 3 6 43" xfId="32678" xr:uid="{00000000-0005-0000-0000-00002A640000}"/>
    <cellStyle name="Note 2 3 6 44" xfId="33067" xr:uid="{00000000-0005-0000-0000-00002B640000}"/>
    <cellStyle name="Note 2 3 6 45" xfId="33588" xr:uid="{00000000-0005-0000-0000-00002C640000}"/>
    <cellStyle name="Note 2 3 6 46" xfId="33934" xr:uid="{00000000-0005-0000-0000-00002D640000}"/>
    <cellStyle name="Note 2 3 6 47" xfId="33386" xr:uid="{00000000-0005-0000-0000-00002E640000}"/>
    <cellStyle name="Note 2 3 6 48" xfId="34381" xr:uid="{00000000-0005-0000-0000-00002F640000}"/>
    <cellStyle name="Note 2 3 6 49" xfId="34727" xr:uid="{00000000-0005-0000-0000-000030640000}"/>
    <cellStyle name="Note 2 3 6 5" xfId="1759" xr:uid="{00000000-0005-0000-0000-000031640000}"/>
    <cellStyle name="Note 2 3 6 5 10" xfId="22023" xr:uid="{00000000-0005-0000-0000-000032640000}"/>
    <cellStyle name="Note 2 3 6 5 11" xfId="22369" xr:uid="{00000000-0005-0000-0000-000033640000}"/>
    <cellStyle name="Note 2 3 6 5 12" xfId="22715" xr:uid="{00000000-0005-0000-0000-000034640000}"/>
    <cellStyle name="Note 2 3 6 5 13" xfId="23061" xr:uid="{00000000-0005-0000-0000-000035640000}"/>
    <cellStyle name="Note 2 3 6 5 14" xfId="23408" xr:uid="{00000000-0005-0000-0000-000036640000}"/>
    <cellStyle name="Note 2 3 6 5 15" xfId="23683" xr:uid="{00000000-0005-0000-0000-000037640000}"/>
    <cellStyle name="Note 2 3 6 5 16" xfId="24029" xr:uid="{00000000-0005-0000-0000-000038640000}"/>
    <cellStyle name="Note 2 3 6 5 17" xfId="24379" xr:uid="{00000000-0005-0000-0000-000039640000}"/>
    <cellStyle name="Note 2 3 6 5 18" xfId="24725" xr:uid="{00000000-0005-0000-0000-00003A640000}"/>
    <cellStyle name="Note 2 3 6 5 19" xfId="25000" xr:uid="{00000000-0005-0000-0000-00003B640000}"/>
    <cellStyle name="Note 2 3 6 5 2" xfId="6011" xr:uid="{00000000-0005-0000-0000-00003C640000}"/>
    <cellStyle name="Note 2 3 6 5 2 2" xfId="19406" xr:uid="{00000000-0005-0000-0000-00003D640000}"/>
    <cellStyle name="Note 2 3 6 5 20" xfId="25243" xr:uid="{00000000-0005-0000-0000-00003E640000}"/>
    <cellStyle name="Note 2 3 6 5 21" xfId="25686" xr:uid="{00000000-0005-0000-0000-00003F640000}"/>
    <cellStyle name="Note 2 3 6 5 22" xfId="26032" xr:uid="{00000000-0005-0000-0000-000040640000}"/>
    <cellStyle name="Note 2 3 6 5 23" xfId="26378" xr:uid="{00000000-0005-0000-0000-000041640000}"/>
    <cellStyle name="Note 2 3 6 5 24" xfId="26923" xr:uid="{00000000-0005-0000-0000-000042640000}"/>
    <cellStyle name="Note 2 3 6 5 25" xfId="27087" xr:uid="{00000000-0005-0000-0000-000043640000}"/>
    <cellStyle name="Note 2 3 6 5 26" xfId="27431" xr:uid="{00000000-0005-0000-0000-000044640000}"/>
    <cellStyle name="Note 2 3 6 5 27" xfId="27774" xr:uid="{00000000-0005-0000-0000-000045640000}"/>
    <cellStyle name="Note 2 3 6 5 28" xfId="28115" xr:uid="{00000000-0005-0000-0000-000046640000}"/>
    <cellStyle name="Note 2 3 6 5 29" xfId="28456" xr:uid="{00000000-0005-0000-0000-000047640000}"/>
    <cellStyle name="Note 2 3 6 5 3" xfId="10260" xr:uid="{00000000-0005-0000-0000-000048640000}"/>
    <cellStyle name="Note 2 3 6 5 3 2" xfId="19848" xr:uid="{00000000-0005-0000-0000-000049640000}"/>
    <cellStyle name="Note 2 3 6 5 30" xfId="28797" xr:uid="{00000000-0005-0000-0000-00004A640000}"/>
    <cellStyle name="Note 2 3 6 5 31" xfId="29138" xr:uid="{00000000-0005-0000-0000-00004B640000}"/>
    <cellStyle name="Note 2 3 6 5 32" xfId="29448" xr:uid="{00000000-0005-0000-0000-00004C640000}"/>
    <cellStyle name="Note 2 3 6 5 33" xfId="31035" xr:uid="{00000000-0005-0000-0000-00004D640000}"/>
    <cellStyle name="Note 2 3 6 5 34" xfId="31636" xr:uid="{00000000-0005-0000-0000-00004E640000}"/>
    <cellStyle name="Note 2 3 6 5 35" xfId="31976" xr:uid="{00000000-0005-0000-0000-00004F640000}"/>
    <cellStyle name="Note 2 3 6 5 36" xfId="32198" xr:uid="{00000000-0005-0000-0000-000050640000}"/>
    <cellStyle name="Note 2 3 6 5 37" xfId="32539" xr:uid="{00000000-0005-0000-0000-000051640000}"/>
    <cellStyle name="Note 2 3 6 5 38" xfId="32880" xr:uid="{00000000-0005-0000-0000-000052640000}"/>
    <cellStyle name="Note 2 3 6 5 39" xfId="33435" xr:uid="{00000000-0005-0000-0000-000053640000}"/>
    <cellStyle name="Note 2 3 6 5 4" xfId="14510" xr:uid="{00000000-0005-0000-0000-000054640000}"/>
    <cellStyle name="Note 2 3 6 5 4 2" xfId="20194" xr:uid="{00000000-0005-0000-0000-000055640000}"/>
    <cellStyle name="Note 2 3 6 5 40" xfId="33790" xr:uid="{00000000-0005-0000-0000-000056640000}"/>
    <cellStyle name="Note 2 3 6 5 41" xfId="34136" xr:uid="{00000000-0005-0000-0000-000057640000}"/>
    <cellStyle name="Note 2 3 6 5 42" xfId="34146" xr:uid="{00000000-0005-0000-0000-000058640000}"/>
    <cellStyle name="Note 2 3 6 5 43" xfId="34583" xr:uid="{00000000-0005-0000-0000-000059640000}"/>
    <cellStyle name="Note 2 3 6 5 44" xfId="34929" xr:uid="{00000000-0005-0000-0000-00005A640000}"/>
    <cellStyle name="Note 2 3 6 5 45" xfId="35275" xr:uid="{00000000-0005-0000-0000-00005B640000}"/>
    <cellStyle name="Note 2 3 6 5 46" xfId="35622" xr:uid="{00000000-0005-0000-0000-00005C640000}"/>
    <cellStyle name="Note 2 3 6 5 47" xfId="35969" xr:uid="{00000000-0005-0000-0000-00005D640000}"/>
    <cellStyle name="Note 2 3 6 5 48" xfId="36315" xr:uid="{00000000-0005-0000-0000-00005E640000}"/>
    <cellStyle name="Note 2 3 6 5 49" xfId="36661" xr:uid="{00000000-0005-0000-0000-00005F640000}"/>
    <cellStyle name="Note 2 3 6 5 5" xfId="20540" xr:uid="{00000000-0005-0000-0000-000060640000}"/>
    <cellStyle name="Note 2 3 6 5 50" xfId="37007" xr:uid="{00000000-0005-0000-0000-000061640000}"/>
    <cellStyle name="Note 2 3 6 5 51" xfId="37353" xr:uid="{00000000-0005-0000-0000-000062640000}"/>
    <cellStyle name="Note 2 3 6 5 52" xfId="37699" xr:uid="{00000000-0005-0000-0000-000063640000}"/>
    <cellStyle name="Note 2 3 6 5 53" xfId="37974" xr:uid="{00000000-0005-0000-0000-000064640000}"/>
    <cellStyle name="Note 2 3 6 5 54" xfId="38321" xr:uid="{00000000-0005-0000-0000-000065640000}"/>
    <cellStyle name="Note 2 3 6 5 55" xfId="38667" xr:uid="{00000000-0005-0000-0000-000066640000}"/>
    <cellStyle name="Note 2 3 6 5 56" xfId="39013" xr:uid="{00000000-0005-0000-0000-000067640000}"/>
    <cellStyle name="Note 2 3 6 5 57" xfId="39359" xr:uid="{00000000-0005-0000-0000-000068640000}"/>
    <cellStyle name="Note 2 3 6 5 58" xfId="39606" xr:uid="{00000000-0005-0000-0000-000069640000}"/>
    <cellStyle name="Note 2 3 6 5 59" xfId="39850" xr:uid="{00000000-0005-0000-0000-00006A640000}"/>
    <cellStyle name="Note 2 3 6 5 6" xfId="20863" xr:uid="{00000000-0005-0000-0000-00006B640000}"/>
    <cellStyle name="Note 2 3 6 5 60" xfId="40187" xr:uid="{00000000-0005-0000-0000-00006C640000}"/>
    <cellStyle name="Note 2 3 6 5 61" xfId="40528" xr:uid="{00000000-0005-0000-0000-00006D640000}"/>
    <cellStyle name="Note 2 3 6 5 62" xfId="41300" xr:uid="{00000000-0005-0000-0000-00006E640000}"/>
    <cellStyle name="Note 2 3 6 5 63" xfId="41650" xr:uid="{00000000-0005-0000-0000-00006F640000}"/>
    <cellStyle name="Note 2 3 6 5 64" xfId="41749" xr:uid="{00000000-0005-0000-0000-000070640000}"/>
    <cellStyle name="Note 2 3 6 5 65" xfId="42095" xr:uid="{00000000-0005-0000-0000-000071640000}"/>
    <cellStyle name="Note 2 3 6 5 66" xfId="42441" xr:uid="{00000000-0005-0000-0000-000072640000}"/>
    <cellStyle name="Note 2 3 6 5 67" xfId="40970" xr:uid="{00000000-0005-0000-0000-000073640000}"/>
    <cellStyle name="Note 2 3 6 5 68" xfId="43022" xr:uid="{00000000-0005-0000-0000-000074640000}"/>
    <cellStyle name="Note 2 3 6 5 69" xfId="43363" xr:uid="{00000000-0005-0000-0000-000075640000}"/>
    <cellStyle name="Note 2 3 6 5 7" xfId="21233" xr:uid="{00000000-0005-0000-0000-000076640000}"/>
    <cellStyle name="Note 2 3 6 5 70" xfId="43704" xr:uid="{00000000-0005-0000-0000-000077640000}"/>
    <cellStyle name="Note 2 3 6 5 71" xfId="44235" xr:uid="{00000000-0005-0000-0000-000078640000}"/>
    <cellStyle name="Note 2 3 6 5 72" xfId="44472" xr:uid="{00000000-0005-0000-0000-000079640000}"/>
    <cellStyle name="Note 2 3 6 5 73" xfId="44560" xr:uid="{00000000-0005-0000-0000-00007A640000}"/>
    <cellStyle name="Note 2 3 6 5 74" xfId="44903" xr:uid="{00000000-0005-0000-0000-00007B640000}"/>
    <cellStyle name="Note 2 3 6 5 75" xfId="45178" xr:uid="{00000000-0005-0000-0000-00007C640000}"/>
    <cellStyle name="Note 2 3 6 5 76" xfId="44327" xr:uid="{00000000-0005-0000-0000-00007D640000}"/>
    <cellStyle name="Note 2 3 6 5 77" xfId="45324" xr:uid="{00000000-0005-0000-0000-00007E640000}"/>
    <cellStyle name="Note 2 3 6 5 78" xfId="45850" xr:uid="{00000000-0005-0000-0000-00007F640000}"/>
    <cellStyle name="Note 2 3 6 5 79" xfId="45938" xr:uid="{00000000-0005-0000-0000-000080640000}"/>
    <cellStyle name="Note 2 3 6 5 8" xfId="21479" xr:uid="{00000000-0005-0000-0000-000081640000}"/>
    <cellStyle name="Note 2 3 6 5 80" xfId="46282" xr:uid="{00000000-0005-0000-0000-000082640000}"/>
    <cellStyle name="Note 2 3 6 5 81" xfId="46588" xr:uid="{00000000-0005-0000-0000-000083640000}"/>
    <cellStyle name="Note 2 3 6 5 82" xfId="46760" xr:uid="{00000000-0005-0000-0000-000084640000}"/>
    <cellStyle name="Note 2 3 6 5 83" xfId="47105" xr:uid="{00000000-0005-0000-0000-000085640000}"/>
    <cellStyle name="Note 2 3 6 5 84" xfId="47450" xr:uid="{00000000-0005-0000-0000-000086640000}"/>
    <cellStyle name="Note 2 3 6 5 85" xfId="47710" xr:uid="{00000000-0005-0000-0000-000087640000}"/>
    <cellStyle name="Note 2 3 6 5 86" xfId="47874" xr:uid="{00000000-0005-0000-0000-000088640000}"/>
    <cellStyle name="Note 2 3 6 5 87" xfId="48211" xr:uid="{00000000-0005-0000-0000-000089640000}"/>
    <cellStyle name="Note 2 3 6 5 88" xfId="48730" xr:uid="{00000000-0005-0000-0000-00008A640000}"/>
    <cellStyle name="Note 2 3 6 5 89" xfId="49064" xr:uid="{00000000-0005-0000-0000-00008B640000}"/>
    <cellStyle name="Note 2 3 6 5 9" xfId="21921" xr:uid="{00000000-0005-0000-0000-00008C640000}"/>
    <cellStyle name="Note 2 3 6 5 90" xfId="49406" xr:uid="{00000000-0005-0000-0000-00008D640000}"/>
    <cellStyle name="Note 2 3 6 5 91" xfId="49506" xr:uid="{00000000-0005-0000-0000-00008E640000}"/>
    <cellStyle name="Note 2 3 6 5 92" xfId="49608" xr:uid="{00000000-0005-0000-0000-00008F640000}"/>
    <cellStyle name="Note 2 3 6 5 93" xfId="49762" xr:uid="{00000000-0005-0000-0000-000090640000}"/>
    <cellStyle name="Note 2 3 6 5 94" xfId="53096" xr:uid="{00000000-0005-0000-0000-000091640000}"/>
    <cellStyle name="Note 2 3 6 5 95" xfId="19051" xr:uid="{00000000-0005-0000-0000-000092640000}"/>
    <cellStyle name="Note 2 3 6 5 96" xfId="53467" xr:uid="{00000000-0005-0000-0000-000093640000}"/>
    <cellStyle name="Note 2 3 6 50" xfId="35073" xr:uid="{00000000-0005-0000-0000-000094640000}"/>
    <cellStyle name="Note 2 3 6 51" xfId="35420" xr:uid="{00000000-0005-0000-0000-000095640000}"/>
    <cellStyle name="Note 2 3 6 52" xfId="35767" xr:uid="{00000000-0005-0000-0000-000096640000}"/>
    <cellStyle name="Note 2 3 6 53" xfId="36113" xr:uid="{00000000-0005-0000-0000-000097640000}"/>
    <cellStyle name="Note 2 3 6 54" xfId="36459" xr:uid="{00000000-0005-0000-0000-000098640000}"/>
    <cellStyle name="Note 2 3 6 55" xfId="36805" xr:uid="{00000000-0005-0000-0000-000099640000}"/>
    <cellStyle name="Note 2 3 6 56" xfId="37151" xr:uid="{00000000-0005-0000-0000-00009A640000}"/>
    <cellStyle name="Note 2 3 6 57" xfId="37497" xr:uid="{00000000-0005-0000-0000-00009B640000}"/>
    <cellStyle name="Note 2 3 6 58" xfId="34258" xr:uid="{00000000-0005-0000-0000-00009C640000}"/>
    <cellStyle name="Note 2 3 6 59" xfId="38119" xr:uid="{00000000-0005-0000-0000-00009D640000}"/>
    <cellStyle name="Note 2 3 6 6" xfId="1807" xr:uid="{00000000-0005-0000-0000-00009E640000}"/>
    <cellStyle name="Note 2 3 6 6 2" xfId="6059" xr:uid="{00000000-0005-0000-0000-00009F640000}"/>
    <cellStyle name="Note 2 3 6 6 3" xfId="10308" xr:uid="{00000000-0005-0000-0000-0000A0640000}"/>
    <cellStyle name="Note 2 3 6 6 4" xfId="14558" xr:uid="{00000000-0005-0000-0000-0000A1640000}"/>
    <cellStyle name="Note 2 3 6 6 5" xfId="18994" xr:uid="{00000000-0005-0000-0000-0000A2640000}"/>
    <cellStyle name="Note 2 3 6 6 6" xfId="53616" xr:uid="{00000000-0005-0000-0000-0000A3640000}"/>
    <cellStyle name="Note 2 3 6 60" xfId="38465" xr:uid="{00000000-0005-0000-0000-0000A4640000}"/>
    <cellStyle name="Note 2 3 6 61" xfId="38811" xr:uid="{00000000-0005-0000-0000-0000A5640000}"/>
    <cellStyle name="Note 2 3 6 62" xfId="39157" xr:uid="{00000000-0005-0000-0000-0000A6640000}"/>
    <cellStyle name="Note 2 3 6 63" xfId="36401" xr:uid="{00000000-0005-0000-0000-0000A7640000}"/>
    <cellStyle name="Note 2 3 6 64" xfId="39667" xr:uid="{00000000-0005-0000-0000-0000A8640000}"/>
    <cellStyle name="Note 2 3 6 65" xfId="39985" xr:uid="{00000000-0005-0000-0000-0000A9640000}"/>
    <cellStyle name="Note 2 3 6 66" xfId="40326" xr:uid="{00000000-0005-0000-0000-0000AA640000}"/>
    <cellStyle name="Note 2 3 6 67" xfId="40707" xr:uid="{00000000-0005-0000-0000-0000AB640000}"/>
    <cellStyle name="Note 2 3 6 68" xfId="41459" xr:uid="{00000000-0005-0000-0000-0000AC640000}"/>
    <cellStyle name="Note 2 3 6 69" xfId="41683" xr:uid="{00000000-0005-0000-0000-0000AD640000}"/>
    <cellStyle name="Note 2 3 6 7" xfId="1854" xr:uid="{00000000-0005-0000-0000-0000AE640000}"/>
    <cellStyle name="Note 2 3 6 7 2" xfId="6106" xr:uid="{00000000-0005-0000-0000-0000AF640000}"/>
    <cellStyle name="Note 2 3 6 7 3" xfId="10355" xr:uid="{00000000-0005-0000-0000-0000B0640000}"/>
    <cellStyle name="Note 2 3 6 7 4" xfId="14605" xr:uid="{00000000-0005-0000-0000-0000B1640000}"/>
    <cellStyle name="Note 2 3 6 7 5" xfId="19204" xr:uid="{00000000-0005-0000-0000-0000B2640000}"/>
    <cellStyle name="Note 2 3 6 7 6" xfId="53168" xr:uid="{00000000-0005-0000-0000-0000B3640000}"/>
    <cellStyle name="Note 2 3 6 70" xfId="41893" xr:uid="{00000000-0005-0000-0000-0000B4640000}"/>
    <cellStyle name="Note 2 3 6 71" xfId="42239" xr:uid="{00000000-0005-0000-0000-0000B5640000}"/>
    <cellStyle name="Note 2 3 6 72" xfId="40867" xr:uid="{00000000-0005-0000-0000-0000B6640000}"/>
    <cellStyle name="Note 2 3 6 73" xfId="42820" xr:uid="{00000000-0005-0000-0000-0000B7640000}"/>
    <cellStyle name="Note 2 3 6 74" xfId="43161" xr:uid="{00000000-0005-0000-0000-0000B8640000}"/>
    <cellStyle name="Note 2 3 6 75" xfId="43502" xr:uid="{00000000-0005-0000-0000-0000B9640000}"/>
    <cellStyle name="Note 2 3 6 76" xfId="44033" xr:uid="{00000000-0005-0000-0000-0000BA640000}"/>
    <cellStyle name="Note 2 3 6 77" xfId="43972" xr:uid="{00000000-0005-0000-0000-0000BB640000}"/>
    <cellStyle name="Note 2 3 6 78" xfId="44499" xr:uid="{00000000-0005-0000-0000-0000BC640000}"/>
    <cellStyle name="Note 2 3 6 79" xfId="44701" xr:uid="{00000000-0005-0000-0000-0000BD640000}"/>
    <cellStyle name="Note 2 3 6 8" xfId="1901" xr:uid="{00000000-0005-0000-0000-0000BE640000}"/>
    <cellStyle name="Note 2 3 6 8 2" xfId="6153" xr:uid="{00000000-0005-0000-0000-0000BF640000}"/>
    <cellStyle name="Note 2 3 6 8 3" xfId="10402" xr:uid="{00000000-0005-0000-0000-0000C0640000}"/>
    <cellStyle name="Note 2 3 6 8 4" xfId="14652" xr:uid="{00000000-0005-0000-0000-0000C1640000}"/>
    <cellStyle name="Note 2 3 6 8 5" xfId="19622" xr:uid="{00000000-0005-0000-0000-0000C2640000}"/>
    <cellStyle name="Note 2 3 6 8 6" xfId="53994" xr:uid="{00000000-0005-0000-0000-0000C3640000}"/>
    <cellStyle name="Note 2 3 6 80" xfId="45029" xr:uid="{00000000-0005-0000-0000-0000C4640000}"/>
    <cellStyle name="Note 2 3 6 81" xfId="43894" xr:uid="{00000000-0005-0000-0000-0000C5640000}"/>
    <cellStyle name="Note 2 3 6 82" xfId="45082" xr:uid="{00000000-0005-0000-0000-0000C6640000}"/>
    <cellStyle name="Note 2 3 6 83" xfId="45427" xr:uid="{00000000-0005-0000-0000-0000C7640000}"/>
    <cellStyle name="Note 2 3 6 84" xfId="45442" xr:uid="{00000000-0005-0000-0000-0000C8640000}"/>
    <cellStyle name="Note 2 3 6 85" xfId="46080" xr:uid="{00000000-0005-0000-0000-0000C9640000}"/>
    <cellStyle name="Note 2 3 6 86" xfId="46419" xr:uid="{00000000-0005-0000-0000-0000CA640000}"/>
    <cellStyle name="Note 2 3 6 87" xfId="46530" xr:uid="{00000000-0005-0000-0000-0000CB640000}"/>
    <cellStyle name="Note 2 3 6 88" xfId="46903" xr:uid="{00000000-0005-0000-0000-0000CC640000}"/>
    <cellStyle name="Note 2 3 6 89" xfId="47248" xr:uid="{00000000-0005-0000-0000-0000CD640000}"/>
    <cellStyle name="Note 2 3 6 9" xfId="1592" xr:uid="{00000000-0005-0000-0000-0000CE640000}"/>
    <cellStyle name="Note 2 3 6 9 2" xfId="5844" xr:uid="{00000000-0005-0000-0000-0000CF640000}"/>
    <cellStyle name="Note 2 3 6 9 3" xfId="10093" xr:uid="{00000000-0005-0000-0000-0000D0640000}"/>
    <cellStyle name="Note 2 3 6 9 4" xfId="14343" xr:uid="{00000000-0005-0000-0000-0000D1640000}"/>
    <cellStyle name="Note 2 3 6 9 5" xfId="19992" xr:uid="{00000000-0005-0000-0000-0000D2640000}"/>
    <cellStyle name="Note 2 3 6 9 6" xfId="54143" xr:uid="{00000000-0005-0000-0000-0000D3640000}"/>
    <cellStyle name="Note 2 3 6 90" xfId="47577" xr:uid="{00000000-0005-0000-0000-0000D4640000}"/>
    <cellStyle name="Note 2 3 6 91" xfId="47663" xr:uid="{00000000-0005-0000-0000-0000D5640000}"/>
    <cellStyle name="Note 2 3 6 92" xfId="48009" xr:uid="{00000000-0005-0000-0000-0000D6640000}"/>
    <cellStyle name="Note 2 3 6 93" xfId="48269" xr:uid="{00000000-0005-0000-0000-0000D7640000}"/>
    <cellStyle name="Note 2 3 6 94" xfId="48862" xr:uid="{00000000-0005-0000-0000-0000D8640000}"/>
    <cellStyle name="Note 2 3 6 95" xfId="49208" xr:uid="{00000000-0005-0000-0000-0000D9640000}"/>
    <cellStyle name="Note 2 3 6 96" xfId="49438" xr:uid="{00000000-0005-0000-0000-0000DA640000}"/>
    <cellStyle name="Note 2 3 6 97" xfId="49539" xr:uid="{00000000-0005-0000-0000-0000DB640000}"/>
    <cellStyle name="Note 2 3 6 98" xfId="49526" xr:uid="{00000000-0005-0000-0000-0000DC640000}"/>
    <cellStyle name="Note 2 3 6 99" xfId="49871" xr:uid="{00000000-0005-0000-0000-0000DD640000}"/>
    <cellStyle name="Note 2 3 60" xfId="1366" xr:uid="{00000000-0005-0000-0000-0000DE640000}"/>
    <cellStyle name="Note 2 3 60 2" xfId="30446" xr:uid="{00000000-0005-0000-0000-0000DF640000}"/>
    <cellStyle name="Note 2 3 61" xfId="1313" xr:uid="{00000000-0005-0000-0000-0000E0640000}"/>
    <cellStyle name="Note 2 3 61 2" xfId="30472" xr:uid="{00000000-0005-0000-0000-0000E1640000}"/>
    <cellStyle name="Note 2 3 62" xfId="1337" xr:uid="{00000000-0005-0000-0000-0000E2640000}"/>
    <cellStyle name="Note 2 3 62 2" xfId="30461" xr:uid="{00000000-0005-0000-0000-0000E3640000}"/>
    <cellStyle name="Note 2 3 63" xfId="1431" xr:uid="{00000000-0005-0000-0000-0000E4640000}"/>
    <cellStyle name="Note 2 3 63 2" xfId="30474" xr:uid="{00000000-0005-0000-0000-0000E5640000}"/>
    <cellStyle name="Note 2 3 64" xfId="1428" xr:uid="{00000000-0005-0000-0000-0000E6640000}"/>
    <cellStyle name="Note 2 3 64 2" xfId="30491" xr:uid="{00000000-0005-0000-0000-0000E7640000}"/>
    <cellStyle name="Note 2 3 65" xfId="18440" xr:uid="{00000000-0005-0000-0000-0000E8640000}"/>
    <cellStyle name="Note 2 3 65 2" xfId="30487" xr:uid="{00000000-0005-0000-0000-0000E9640000}"/>
    <cellStyle name="Note 2 3 66" xfId="30458" xr:uid="{00000000-0005-0000-0000-0000EA640000}"/>
    <cellStyle name="Note 2 3 67" xfId="30616" xr:uid="{00000000-0005-0000-0000-0000EB640000}"/>
    <cellStyle name="Note 2 3 68" xfId="30558" xr:uid="{00000000-0005-0000-0000-0000EC640000}"/>
    <cellStyle name="Note 2 3 69" xfId="30626" xr:uid="{00000000-0005-0000-0000-0000ED640000}"/>
    <cellStyle name="Note 2 3 7" xfId="760" xr:uid="{00000000-0005-0000-0000-0000EE640000}"/>
    <cellStyle name="Note 2 3 7 10" xfId="1937" xr:uid="{00000000-0005-0000-0000-0000EF640000}"/>
    <cellStyle name="Note 2 3 7 10 2" xfId="6189" xr:uid="{00000000-0005-0000-0000-0000F0640000}"/>
    <cellStyle name="Note 2 3 7 10 3" xfId="10438" xr:uid="{00000000-0005-0000-0000-0000F1640000}"/>
    <cellStyle name="Note 2 3 7 10 4" xfId="14688" xr:uid="{00000000-0005-0000-0000-0000F2640000}"/>
    <cellStyle name="Note 2 3 7 10 5" xfId="20326" xr:uid="{00000000-0005-0000-0000-0000F3640000}"/>
    <cellStyle name="Note 2 3 7 10 6" xfId="54172" xr:uid="{00000000-0005-0000-0000-0000F4640000}"/>
    <cellStyle name="Note 2 3 7 100" xfId="50009" xr:uid="{00000000-0005-0000-0000-0000F5640000}"/>
    <cellStyle name="Note 2 3 7 101" xfId="50158" xr:uid="{00000000-0005-0000-0000-0000F6640000}"/>
    <cellStyle name="Note 2 3 7 102" xfId="50308" xr:uid="{00000000-0005-0000-0000-0000F7640000}"/>
    <cellStyle name="Note 2 3 7 103" xfId="50457" xr:uid="{00000000-0005-0000-0000-0000F8640000}"/>
    <cellStyle name="Note 2 3 7 104" xfId="50606" xr:uid="{00000000-0005-0000-0000-0000F9640000}"/>
    <cellStyle name="Note 2 3 7 105" xfId="50756" xr:uid="{00000000-0005-0000-0000-0000FA640000}"/>
    <cellStyle name="Note 2 3 7 106" xfId="50905" xr:uid="{00000000-0005-0000-0000-0000FB640000}"/>
    <cellStyle name="Note 2 3 7 107" xfId="51070" xr:uid="{00000000-0005-0000-0000-0000FC640000}"/>
    <cellStyle name="Note 2 3 7 108" xfId="51226" xr:uid="{00000000-0005-0000-0000-0000FD640000}"/>
    <cellStyle name="Note 2 3 7 109" xfId="51376" xr:uid="{00000000-0005-0000-0000-0000FE640000}"/>
    <cellStyle name="Note 2 3 7 11" xfId="1505" xr:uid="{00000000-0005-0000-0000-0000FF640000}"/>
    <cellStyle name="Note 2 3 7 11 2" xfId="5757" xr:uid="{00000000-0005-0000-0000-000000650000}"/>
    <cellStyle name="Note 2 3 7 11 3" xfId="10006" xr:uid="{00000000-0005-0000-0000-000001650000}"/>
    <cellStyle name="Note 2 3 7 11 4" xfId="14256" xr:uid="{00000000-0005-0000-0000-000002650000}"/>
    <cellStyle name="Note 2 3 7 11 5" xfId="20762" xr:uid="{00000000-0005-0000-0000-000003650000}"/>
    <cellStyle name="Note 2 3 7 11 6" xfId="54353" xr:uid="{00000000-0005-0000-0000-000004650000}"/>
    <cellStyle name="Note 2 3 7 110" xfId="51526" xr:uid="{00000000-0005-0000-0000-000005650000}"/>
    <cellStyle name="Note 2 3 7 111" xfId="51676" xr:uid="{00000000-0005-0000-0000-000006650000}"/>
    <cellStyle name="Note 2 3 7 112" xfId="51831" xr:uid="{00000000-0005-0000-0000-000007650000}"/>
    <cellStyle name="Note 2 3 7 113" xfId="51986" xr:uid="{00000000-0005-0000-0000-000008650000}"/>
    <cellStyle name="Note 2 3 7 114" xfId="52136" xr:uid="{00000000-0005-0000-0000-000009650000}"/>
    <cellStyle name="Note 2 3 7 115" xfId="52286" xr:uid="{00000000-0005-0000-0000-00000A650000}"/>
    <cellStyle name="Note 2 3 7 116" xfId="52334" xr:uid="{00000000-0005-0000-0000-00000B650000}"/>
    <cellStyle name="Note 2 3 7 117" xfId="52389" xr:uid="{00000000-0005-0000-0000-00000C650000}"/>
    <cellStyle name="Note 2 3 7 118" xfId="52539" xr:uid="{00000000-0005-0000-0000-00000D650000}"/>
    <cellStyle name="Note 2 3 7 119" xfId="52688" xr:uid="{00000000-0005-0000-0000-00000E650000}"/>
    <cellStyle name="Note 2 3 7 12" xfId="2006" xr:uid="{00000000-0005-0000-0000-00000F650000}"/>
    <cellStyle name="Note 2 3 7 12 2" xfId="6258" xr:uid="{00000000-0005-0000-0000-000010650000}"/>
    <cellStyle name="Note 2 3 7 12 3" xfId="10507" xr:uid="{00000000-0005-0000-0000-000011650000}"/>
    <cellStyle name="Note 2 3 7 12 4" xfId="14756" xr:uid="{00000000-0005-0000-0000-000012650000}"/>
    <cellStyle name="Note 2 3 7 12 5" xfId="21019" xr:uid="{00000000-0005-0000-0000-000013650000}"/>
    <cellStyle name="Note 2 3 7 12 6" xfId="54503" xr:uid="{00000000-0005-0000-0000-000014650000}"/>
    <cellStyle name="Note 2 3 7 120" xfId="52838" xr:uid="{00000000-0005-0000-0000-000015650000}"/>
    <cellStyle name="Note 2 3 7 121" xfId="53044" xr:uid="{00000000-0005-0000-0000-000016650000}"/>
    <cellStyle name="Note 2 3 7 122" xfId="18711" xr:uid="{00000000-0005-0000-0000-000017650000}"/>
    <cellStyle name="Note 2 3 7 123" xfId="53130" xr:uid="{00000000-0005-0000-0000-000018650000}"/>
    <cellStyle name="Note 2 3 7 13" xfId="2158" xr:uid="{00000000-0005-0000-0000-000019650000}"/>
    <cellStyle name="Note 2 3 7 13 2" xfId="6410" xr:uid="{00000000-0005-0000-0000-00001A650000}"/>
    <cellStyle name="Note 2 3 7 13 3" xfId="10659" xr:uid="{00000000-0005-0000-0000-00001B650000}"/>
    <cellStyle name="Note 2 3 7 13 4" xfId="14908" xr:uid="{00000000-0005-0000-0000-00001C650000}"/>
    <cellStyle name="Note 2 3 7 13 5" xfId="20835" xr:uid="{00000000-0005-0000-0000-00001D650000}"/>
    <cellStyle name="Note 2 3 7 13 6" xfId="54652" xr:uid="{00000000-0005-0000-0000-00001E650000}"/>
    <cellStyle name="Note 2 3 7 14" xfId="2308" xr:uid="{00000000-0005-0000-0000-00001F650000}"/>
    <cellStyle name="Note 2 3 7 14 2" xfId="6560" xr:uid="{00000000-0005-0000-0000-000020650000}"/>
    <cellStyle name="Note 2 3 7 14 3" xfId="10809" xr:uid="{00000000-0005-0000-0000-000021650000}"/>
    <cellStyle name="Note 2 3 7 14 4" xfId="15058" xr:uid="{00000000-0005-0000-0000-000022650000}"/>
    <cellStyle name="Note 2 3 7 14 5" xfId="21707" xr:uid="{00000000-0005-0000-0000-000023650000}"/>
    <cellStyle name="Note 2 3 7 14 6" xfId="54807" xr:uid="{00000000-0005-0000-0000-000024650000}"/>
    <cellStyle name="Note 2 3 7 15" xfId="2457" xr:uid="{00000000-0005-0000-0000-000025650000}"/>
    <cellStyle name="Note 2 3 7 15 2" xfId="6709" xr:uid="{00000000-0005-0000-0000-000026650000}"/>
    <cellStyle name="Note 2 3 7 15 3" xfId="10958" xr:uid="{00000000-0005-0000-0000-000027650000}"/>
    <cellStyle name="Note 2 3 7 15 4" xfId="15207" xr:uid="{00000000-0005-0000-0000-000028650000}"/>
    <cellStyle name="Note 2 3 7 15 5" xfId="21784" xr:uid="{00000000-0005-0000-0000-000029650000}"/>
    <cellStyle name="Note 2 3 7 15 6" xfId="54962" xr:uid="{00000000-0005-0000-0000-00002A650000}"/>
    <cellStyle name="Note 2 3 7 16" xfId="2607" xr:uid="{00000000-0005-0000-0000-00002B650000}"/>
    <cellStyle name="Note 2 3 7 16 2" xfId="6859" xr:uid="{00000000-0005-0000-0000-00002C650000}"/>
    <cellStyle name="Note 2 3 7 16 3" xfId="11108" xr:uid="{00000000-0005-0000-0000-00002D650000}"/>
    <cellStyle name="Note 2 3 7 16 4" xfId="15357" xr:uid="{00000000-0005-0000-0000-00002E650000}"/>
    <cellStyle name="Note 2 3 7 16 5" xfId="22155" xr:uid="{00000000-0005-0000-0000-00002F650000}"/>
    <cellStyle name="Note 2 3 7 16 6" xfId="55113" xr:uid="{00000000-0005-0000-0000-000030650000}"/>
    <cellStyle name="Note 2 3 7 17" xfId="2762" xr:uid="{00000000-0005-0000-0000-000031650000}"/>
    <cellStyle name="Note 2 3 7 17 2" xfId="7014" xr:uid="{00000000-0005-0000-0000-000032650000}"/>
    <cellStyle name="Note 2 3 7 17 3" xfId="11263" xr:uid="{00000000-0005-0000-0000-000033650000}"/>
    <cellStyle name="Note 2 3 7 17 4" xfId="15512" xr:uid="{00000000-0005-0000-0000-000034650000}"/>
    <cellStyle name="Note 2 3 7 17 5" xfId="22501" xr:uid="{00000000-0005-0000-0000-000035650000}"/>
    <cellStyle name="Note 2 3 7 17 6" xfId="55262" xr:uid="{00000000-0005-0000-0000-000036650000}"/>
    <cellStyle name="Note 2 3 7 18" xfId="2912" xr:uid="{00000000-0005-0000-0000-000037650000}"/>
    <cellStyle name="Note 2 3 7 18 2" xfId="7164" xr:uid="{00000000-0005-0000-0000-000038650000}"/>
    <cellStyle name="Note 2 3 7 18 3" xfId="11413" xr:uid="{00000000-0005-0000-0000-000039650000}"/>
    <cellStyle name="Note 2 3 7 18 4" xfId="15662" xr:uid="{00000000-0005-0000-0000-00003A650000}"/>
    <cellStyle name="Note 2 3 7 18 5" xfId="22847" xr:uid="{00000000-0005-0000-0000-00003B650000}"/>
    <cellStyle name="Note 2 3 7 18 6" xfId="55412" xr:uid="{00000000-0005-0000-0000-00003C650000}"/>
    <cellStyle name="Note 2 3 7 19" xfId="3062" xr:uid="{00000000-0005-0000-0000-00003D650000}"/>
    <cellStyle name="Note 2 3 7 19 2" xfId="7314" xr:uid="{00000000-0005-0000-0000-00003E650000}"/>
    <cellStyle name="Note 2 3 7 19 3" xfId="11563" xr:uid="{00000000-0005-0000-0000-00003F650000}"/>
    <cellStyle name="Note 2 3 7 19 4" xfId="15812" xr:uid="{00000000-0005-0000-0000-000040650000}"/>
    <cellStyle name="Note 2 3 7 19 5" xfId="23194" xr:uid="{00000000-0005-0000-0000-000041650000}"/>
    <cellStyle name="Note 2 3 7 19 6" xfId="55561" xr:uid="{00000000-0005-0000-0000-000042650000}"/>
    <cellStyle name="Note 2 3 7 2" xfId="761" xr:uid="{00000000-0005-0000-0000-000043650000}"/>
    <cellStyle name="Note 2 3 7 2 10" xfId="3265" xr:uid="{00000000-0005-0000-0000-000044650000}"/>
    <cellStyle name="Note 2 3 7 2 10 2" xfId="7517" xr:uid="{00000000-0005-0000-0000-000045650000}"/>
    <cellStyle name="Note 2 3 7 2 10 3" xfId="11766" xr:uid="{00000000-0005-0000-0000-000046650000}"/>
    <cellStyle name="Note 2 3 7 2 10 4" xfId="16015" xr:uid="{00000000-0005-0000-0000-000047650000}"/>
    <cellStyle name="Note 2 3 7 2 10 5" xfId="21417" xr:uid="{00000000-0005-0000-0000-000048650000}"/>
    <cellStyle name="Note 2 3 7 2 10 6" xfId="54557" xr:uid="{00000000-0005-0000-0000-000049650000}"/>
    <cellStyle name="Note 2 3 7 2 100" xfId="50810" xr:uid="{00000000-0005-0000-0000-00004A650000}"/>
    <cellStyle name="Note 2 3 7 2 101" xfId="50959" xr:uid="{00000000-0005-0000-0000-00004B650000}"/>
    <cellStyle name="Note 2 3 7 2 102" xfId="51124" xr:uid="{00000000-0005-0000-0000-00004C650000}"/>
    <cellStyle name="Note 2 3 7 2 103" xfId="51280" xr:uid="{00000000-0005-0000-0000-00004D650000}"/>
    <cellStyle name="Note 2 3 7 2 104" xfId="51430" xr:uid="{00000000-0005-0000-0000-00004E650000}"/>
    <cellStyle name="Note 2 3 7 2 105" xfId="51580" xr:uid="{00000000-0005-0000-0000-00004F650000}"/>
    <cellStyle name="Note 2 3 7 2 106" xfId="51730" xr:uid="{00000000-0005-0000-0000-000050650000}"/>
    <cellStyle name="Note 2 3 7 2 107" xfId="51885" xr:uid="{00000000-0005-0000-0000-000051650000}"/>
    <cellStyle name="Note 2 3 7 2 108" xfId="52040" xr:uid="{00000000-0005-0000-0000-000052650000}"/>
    <cellStyle name="Note 2 3 7 2 109" xfId="52190" xr:uid="{00000000-0005-0000-0000-000053650000}"/>
    <cellStyle name="Note 2 3 7 2 11" xfId="3414" xr:uid="{00000000-0005-0000-0000-000054650000}"/>
    <cellStyle name="Note 2 3 7 2 11 2" xfId="7666" xr:uid="{00000000-0005-0000-0000-000055650000}"/>
    <cellStyle name="Note 2 3 7 2 11 3" xfId="11915" xr:uid="{00000000-0005-0000-0000-000056650000}"/>
    <cellStyle name="Note 2 3 7 2 11 4" xfId="16164" xr:uid="{00000000-0005-0000-0000-000057650000}"/>
    <cellStyle name="Note 2 3 7 2 11 5" xfId="22205" xr:uid="{00000000-0005-0000-0000-000058650000}"/>
    <cellStyle name="Note 2 3 7 2 11 6" xfId="54706" xr:uid="{00000000-0005-0000-0000-000059650000}"/>
    <cellStyle name="Note 2 3 7 2 110" xfId="52443" xr:uid="{00000000-0005-0000-0000-00005A650000}"/>
    <cellStyle name="Note 2 3 7 2 111" xfId="52593" xr:uid="{00000000-0005-0000-0000-00005B650000}"/>
    <cellStyle name="Note 2 3 7 2 112" xfId="52742" xr:uid="{00000000-0005-0000-0000-00005C650000}"/>
    <cellStyle name="Note 2 3 7 2 113" xfId="52892" xr:uid="{00000000-0005-0000-0000-00005D650000}"/>
    <cellStyle name="Note 2 3 7 2 114" xfId="53021" xr:uid="{00000000-0005-0000-0000-00005E650000}"/>
    <cellStyle name="Note 2 3 7 2 115" xfId="53354" xr:uid="{00000000-0005-0000-0000-00005F650000}"/>
    <cellStyle name="Note 2 3 7 2 12" xfId="3564" xr:uid="{00000000-0005-0000-0000-000060650000}"/>
    <cellStyle name="Note 2 3 7 2 12 2" xfId="7816" xr:uid="{00000000-0005-0000-0000-000061650000}"/>
    <cellStyle name="Note 2 3 7 2 12 3" xfId="12065" xr:uid="{00000000-0005-0000-0000-000062650000}"/>
    <cellStyle name="Note 2 3 7 2 12 4" xfId="16314" xr:uid="{00000000-0005-0000-0000-000063650000}"/>
    <cellStyle name="Note 2 3 7 2 12 5" xfId="22551" xr:uid="{00000000-0005-0000-0000-000064650000}"/>
    <cellStyle name="Note 2 3 7 2 12 6" xfId="54861" xr:uid="{00000000-0005-0000-0000-000065650000}"/>
    <cellStyle name="Note 2 3 7 2 13" xfId="3714" xr:uid="{00000000-0005-0000-0000-000066650000}"/>
    <cellStyle name="Note 2 3 7 2 13 2" xfId="7966" xr:uid="{00000000-0005-0000-0000-000067650000}"/>
    <cellStyle name="Note 2 3 7 2 13 3" xfId="12215" xr:uid="{00000000-0005-0000-0000-000068650000}"/>
    <cellStyle name="Note 2 3 7 2 13 4" xfId="16464" xr:uid="{00000000-0005-0000-0000-000069650000}"/>
    <cellStyle name="Note 2 3 7 2 13 5" xfId="22897" xr:uid="{00000000-0005-0000-0000-00006A650000}"/>
    <cellStyle name="Note 2 3 7 2 13 6" xfId="55016" xr:uid="{00000000-0005-0000-0000-00006B650000}"/>
    <cellStyle name="Note 2 3 7 2 14" xfId="3863" xr:uid="{00000000-0005-0000-0000-00006C650000}"/>
    <cellStyle name="Note 2 3 7 2 14 2" xfId="8115" xr:uid="{00000000-0005-0000-0000-00006D650000}"/>
    <cellStyle name="Note 2 3 7 2 14 3" xfId="12364" xr:uid="{00000000-0005-0000-0000-00006E650000}"/>
    <cellStyle name="Note 2 3 7 2 14 4" xfId="16613" xr:uid="{00000000-0005-0000-0000-00006F650000}"/>
    <cellStyle name="Note 2 3 7 2 14 5" xfId="23244" xr:uid="{00000000-0005-0000-0000-000070650000}"/>
    <cellStyle name="Note 2 3 7 2 14 6" xfId="55167" xr:uid="{00000000-0005-0000-0000-000071650000}"/>
    <cellStyle name="Note 2 3 7 2 15" xfId="4012" xr:uid="{00000000-0005-0000-0000-000072650000}"/>
    <cellStyle name="Note 2 3 7 2 15 2" xfId="8264" xr:uid="{00000000-0005-0000-0000-000073650000}"/>
    <cellStyle name="Note 2 3 7 2 15 3" xfId="12513" xr:uid="{00000000-0005-0000-0000-000074650000}"/>
    <cellStyle name="Note 2 3 7 2 15 4" xfId="16762" xr:uid="{00000000-0005-0000-0000-000075650000}"/>
    <cellStyle name="Note 2 3 7 2 15 5" xfId="23519" xr:uid="{00000000-0005-0000-0000-000076650000}"/>
    <cellStyle name="Note 2 3 7 2 15 6" xfId="55316" xr:uid="{00000000-0005-0000-0000-000077650000}"/>
    <cellStyle name="Note 2 3 7 2 16" xfId="4212" xr:uid="{00000000-0005-0000-0000-000078650000}"/>
    <cellStyle name="Note 2 3 7 2 16 2" xfId="8464" xr:uid="{00000000-0005-0000-0000-000079650000}"/>
    <cellStyle name="Note 2 3 7 2 16 3" xfId="12713" xr:uid="{00000000-0005-0000-0000-00007A650000}"/>
    <cellStyle name="Note 2 3 7 2 16 4" xfId="16962" xr:uid="{00000000-0005-0000-0000-00007B650000}"/>
    <cellStyle name="Note 2 3 7 2 16 5" xfId="23865" xr:uid="{00000000-0005-0000-0000-00007C650000}"/>
    <cellStyle name="Note 2 3 7 2 16 6" xfId="55466" xr:uid="{00000000-0005-0000-0000-00007D650000}"/>
    <cellStyle name="Note 2 3 7 2 17" xfId="4363" xr:uid="{00000000-0005-0000-0000-00007E650000}"/>
    <cellStyle name="Note 2 3 7 2 17 2" xfId="8615" xr:uid="{00000000-0005-0000-0000-00007F650000}"/>
    <cellStyle name="Note 2 3 7 2 17 3" xfId="12864" xr:uid="{00000000-0005-0000-0000-000080650000}"/>
    <cellStyle name="Note 2 3 7 2 17 4" xfId="17113" xr:uid="{00000000-0005-0000-0000-000081650000}"/>
    <cellStyle name="Note 2 3 7 2 17 5" xfId="24215" xr:uid="{00000000-0005-0000-0000-000082650000}"/>
    <cellStyle name="Note 2 3 7 2 17 6" xfId="55615" xr:uid="{00000000-0005-0000-0000-000083650000}"/>
    <cellStyle name="Note 2 3 7 2 18" xfId="4466" xr:uid="{00000000-0005-0000-0000-000084650000}"/>
    <cellStyle name="Note 2 3 7 2 18 2" xfId="8718" xr:uid="{00000000-0005-0000-0000-000085650000}"/>
    <cellStyle name="Note 2 3 7 2 18 3" xfId="12967" xr:uid="{00000000-0005-0000-0000-000086650000}"/>
    <cellStyle name="Note 2 3 7 2 18 4" xfId="17216" xr:uid="{00000000-0005-0000-0000-000087650000}"/>
    <cellStyle name="Note 2 3 7 2 18 5" xfId="24561" xr:uid="{00000000-0005-0000-0000-000088650000}"/>
    <cellStyle name="Note 2 3 7 2 18 6" xfId="55837" xr:uid="{00000000-0005-0000-0000-000089650000}"/>
    <cellStyle name="Note 2 3 7 2 19" xfId="4580" xr:uid="{00000000-0005-0000-0000-00008A650000}"/>
    <cellStyle name="Note 2 3 7 2 19 2" xfId="8832" xr:uid="{00000000-0005-0000-0000-00008B650000}"/>
    <cellStyle name="Note 2 3 7 2 19 3" xfId="13081" xr:uid="{00000000-0005-0000-0000-00008C650000}"/>
    <cellStyle name="Note 2 3 7 2 19 4" xfId="17330" xr:uid="{00000000-0005-0000-0000-00008D650000}"/>
    <cellStyle name="Note 2 3 7 2 19 5" xfId="24836" xr:uid="{00000000-0005-0000-0000-00008E650000}"/>
    <cellStyle name="Note 2 3 7 2 19 6" xfId="55989" xr:uid="{00000000-0005-0000-0000-00008F650000}"/>
    <cellStyle name="Note 2 3 7 2 2" xfId="2060" xr:uid="{00000000-0005-0000-0000-000090650000}"/>
    <cellStyle name="Note 2 3 7 2 2 2" xfId="6312" xr:uid="{00000000-0005-0000-0000-000091650000}"/>
    <cellStyle name="Note 2 3 7 2 2 3" xfId="10561" xr:uid="{00000000-0005-0000-0000-000092650000}"/>
    <cellStyle name="Note 2 3 7 2 2 4" xfId="14810" xr:uid="{00000000-0005-0000-0000-000093650000}"/>
    <cellStyle name="Note 2 3 7 2 2 5" xfId="18615" xr:uid="{00000000-0005-0000-0000-000094650000}"/>
    <cellStyle name="Note 2 3 7 2 2 6" xfId="19242" xr:uid="{00000000-0005-0000-0000-000095650000}"/>
    <cellStyle name="Note 2 3 7 2 2 7" xfId="53509" xr:uid="{00000000-0005-0000-0000-000096650000}"/>
    <cellStyle name="Note 2 3 7 2 20" xfId="4735" xr:uid="{00000000-0005-0000-0000-000097650000}"/>
    <cellStyle name="Note 2 3 7 2 20 2" xfId="8987" xr:uid="{00000000-0005-0000-0000-000098650000}"/>
    <cellStyle name="Note 2 3 7 2 20 3" xfId="13236" xr:uid="{00000000-0005-0000-0000-000099650000}"/>
    <cellStyle name="Note 2 3 7 2 20 4" xfId="17485" xr:uid="{00000000-0005-0000-0000-00009A650000}"/>
    <cellStyle name="Note 2 3 7 2 20 5" xfId="24776" xr:uid="{00000000-0005-0000-0000-00009B650000}"/>
    <cellStyle name="Note 2 3 7 2 20 6" xfId="56141" xr:uid="{00000000-0005-0000-0000-00009C650000}"/>
    <cellStyle name="Note 2 3 7 2 21" xfId="4885" xr:uid="{00000000-0005-0000-0000-00009D650000}"/>
    <cellStyle name="Note 2 3 7 2 21 2" xfId="9137" xr:uid="{00000000-0005-0000-0000-00009E650000}"/>
    <cellStyle name="Note 2 3 7 2 21 3" xfId="13386" xr:uid="{00000000-0005-0000-0000-00009F650000}"/>
    <cellStyle name="Note 2 3 7 2 21 4" xfId="17635" xr:uid="{00000000-0005-0000-0000-0000A0650000}"/>
    <cellStyle name="Note 2 3 7 2 21 5" xfId="25522" xr:uid="{00000000-0005-0000-0000-0000A1650000}"/>
    <cellStyle name="Note 2 3 7 2 21 6" xfId="56290" xr:uid="{00000000-0005-0000-0000-0000A2650000}"/>
    <cellStyle name="Note 2 3 7 2 22" xfId="5077" xr:uid="{00000000-0005-0000-0000-0000A3650000}"/>
    <cellStyle name="Note 2 3 7 2 22 2" xfId="9329" xr:uid="{00000000-0005-0000-0000-0000A4650000}"/>
    <cellStyle name="Note 2 3 7 2 22 3" xfId="13578" xr:uid="{00000000-0005-0000-0000-0000A5650000}"/>
    <cellStyle name="Note 2 3 7 2 22 4" xfId="17827" xr:uid="{00000000-0005-0000-0000-0000A6650000}"/>
    <cellStyle name="Note 2 3 7 2 22 5" xfId="25868" xr:uid="{00000000-0005-0000-0000-0000A7650000}"/>
    <cellStyle name="Note 2 3 7 2 22 6" xfId="56446" xr:uid="{00000000-0005-0000-0000-0000A8650000}"/>
    <cellStyle name="Note 2 3 7 2 23" xfId="5187" xr:uid="{00000000-0005-0000-0000-0000A9650000}"/>
    <cellStyle name="Note 2 3 7 2 23 2" xfId="9439" xr:uid="{00000000-0005-0000-0000-0000AA650000}"/>
    <cellStyle name="Note 2 3 7 2 23 3" xfId="13688" xr:uid="{00000000-0005-0000-0000-0000AB650000}"/>
    <cellStyle name="Note 2 3 7 2 23 4" xfId="17937" xr:uid="{00000000-0005-0000-0000-0000AC650000}"/>
    <cellStyle name="Note 2 3 7 2 23 5" xfId="26214" xr:uid="{00000000-0005-0000-0000-0000AD650000}"/>
    <cellStyle name="Note 2 3 7 2 23 6" xfId="56697" xr:uid="{00000000-0005-0000-0000-0000AE650000}"/>
    <cellStyle name="Note 2 3 7 2 24" xfId="5299" xr:uid="{00000000-0005-0000-0000-0000AF650000}"/>
    <cellStyle name="Note 2 3 7 2 24 2" xfId="9551" xr:uid="{00000000-0005-0000-0000-0000B0650000}"/>
    <cellStyle name="Note 2 3 7 2 24 3" xfId="13800" xr:uid="{00000000-0005-0000-0000-0000B1650000}"/>
    <cellStyle name="Note 2 3 7 2 24 4" xfId="18049" xr:uid="{00000000-0005-0000-0000-0000B2650000}"/>
    <cellStyle name="Note 2 3 7 2 24 5" xfId="23445" xr:uid="{00000000-0005-0000-0000-0000B3650000}"/>
    <cellStyle name="Note 2 3 7 2 24 6" xfId="56856" xr:uid="{00000000-0005-0000-0000-0000B4650000}"/>
    <cellStyle name="Note 2 3 7 2 25" xfId="5450" xr:uid="{00000000-0005-0000-0000-0000B5650000}"/>
    <cellStyle name="Note 2 3 7 2 25 2" xfId="9702" xr:uid="{00000000-0005-0000-0000-0000B6650000}"/>
    <cellStyle name="Note 2 3 7 2 25 3" xfId="13951" xr:uid="{00000000-0005-0000-0000-0000B7650000}"/>
    <cellStyle name="Note 2 3 7 2 25 4" xfId="18200" xr:uid="{00000000-0005-0000-0000-0000B8650000}"/>
    <cellStyle name="Note 2 3 7 2 25 5" xfId="26505" xr:uid="{00000000-0005-0000-0000-0000B9650000}"/>
    <cellStyle name="Note 2 3 7 2 25 6" xfId="57006" xr:uid="{00000000-0005-0000-0000-0000BA650000}"/>
    <cellStyle name="Note 2 3 7 2 26" xfId="5605" xr:uid="{00000000-0005-0000-0000-0000BB650000}"/>
    <cellStyle name="Note 2 3 7 2 26 2" xfId="9857" xr:uid="{00000000-0005-0000-0000-0000BC650000}"/>
    <cellStyle name="Note 2 3 7 2 26 3" xfId="14106" xr:uid="{00000000-0005-0000-0000-0000BD650000}"/>
    <cellStyle name="Note 2 3 7 2 26 4" xfId="18355" xr:uid="{00000000-0005-0000-0000-0000BE650000}"/>
    <cellStyle name="Note 2 3 7 2 26 5" xfId="27267" xr:uid="{00000000-0005-0000-0000-0000BF650000}"/>
    <cellStyle name="Note 2 3 7 2 26 6" xfId="55724" xr:uid="{00000000-0005-0000-0000-0000C0650000}"/>
    <cellStyle name="Note 2 3 7 2 27" xfId="1605" xr:uid="{00000000-0005-0000-0000-0000C1650000}"/>
    <cellStyle name="Note 2 3 7 2 27 2" xfId="27610" xr:uid="{00000000-0005-0000-0000-0000C2650000}"/>
    <cellStyle name="Note 2 3 7 2 27 3" xfId="57274" xr:uid="{00000000-0005-0000-0000-0000C3650000}"/>
    <cellStyle name="Note 2 3 7 2 28" xfId="5857" xr:uid="{00000000-0005-0000-0000-0000C4650000}"/>
    <cellStyle name="Note 2 3 7 2 28 2" xfId="27951" xr:uid="{00000000-0005-0000-0000-0000C5650000}"/>
    <cellStyle name="Note 2 3 7 2 28 3" xfId="57423" xr:uid="{00000000-0005-0000-0000-0000C6650000}"/>
    <cellStyle name="Note 2 3 7 2 29" xfId="10106" xr:uid="{00000000-0005-0000-0000-0000C7650000}"/>
    <cellStyle name="Note 2 3 7 2 29 2" xfId="28292" xr:uid="{00000000-0005-0000-0000-0000C8650000}"/>
    <cellStyle name="Note 2 3 7 2 29 3" xfId="57573" xr:uid="{00000000-0005-0000-0000-0000C9650000}"/>
    <cellStyle name="Note 2 3 7 2 3" xfId="2212" xr:uid="{00000000-0005-0000-0000-0000CA650000}"/>
    <cellStyle name="Note 2 3 7 2 3 2" xfId="6464" xr:uid="{00000000-0005-0000-0000-0000CB650000}"/>
    <cellStyle name="Note 2 3 7 2 3 3" xfId="10713" xr:uid="{00000000-0005-0000-0000-0000CC650000}"/>
    <cellStyle name="Note 2 3 7 2 3 4" xfId="14962" xr:uid="{00000000-0005-0000-0000-0000CD650000}"/>
    <cellStyle name="Note 2 3 7 2 3 5" xfId="18778" xr:uid="{00000000-0005-0000-0000-0000CE650000}"/>
    <cellStyle name="Note 2 3 7 2 3 6" xfId="53658" xr:uid="{00000000-0005-0000-0000-0000CF650000}"/>
    <cellStyle name="Note 2 3 7 2 30" xfId="14356" xr:uid="{00000000-0005-0000-0000-0000D0650000}"/>
    <cellStyle name="Note 2 3 7 2 30 2" xfId="28633" xr:uid="{00000000-0005-0000-0000-0000D1650000}"/>
    <cellStyle name="Note 2 3 7 2 31" xfId="18507" xr:uid="{00000000-0005-0000-0000-0000D2650000}"/>
    <cellStyle name="Note 2 3 7 2 31 2" xfId="28974" xr:uid="{00000000-0005-0000-0000-0000D3650000}"/>
    <cellStyle name="Note 2 3 7 2 32" xfId="29660" xr:uid="{00000000-0005-0000-0000-0000D4650000}"/>
    <cellStyle name="Note 2 3 7 2 33" xfId="31090" xr:uid="{00000000-0005-0000-0000-0000D5650000}"/>
    <cellStyle name="Note 2 3 7 2 34" xfId="31472" xr:uid="{00000000-0005-0000-0000-0000D6650000}"/>
    <cellStyle name="Note 2 3 7 2 35" xfId="31812" xr:uid="{00000000-0005-0000-0000-0000D7650000}"/>
    <cellStyle name="Note 2 3 7 2 36" xfId="32034" xr:uid="{00000000-0005-0000-0000-0000D8650000}"/>
    <cellStyle name="Note 2 3 7 2 37" xfId="32375" xr:uid="{00000000-0005-0000-0000-0000D9650000}"/>
    <cellStyle name="Note 2 3 7 2 38" xfId="32716" xr:uid="{00000000-0005-0000-0000-0000DA650000}"/>
    <cellStyle name="Note 2 3 7 2 39" xfId="33296" xr:uid="{00000000-0005-0000-0000-0000DB650000}"/>
    <cellStyle name="Note 2 3 7 2 4" xfId="2362" xr:uid="{00000000-0005-0000-0000-0000DC650000}"/>
    <cellStyle name="Note 2 3 7 2 4 2" xfId="6614" xr:uid="{00000000-0005-0000-0000-0000DD650000}"/>
    <cellStyle name="Note 2 3 7 2 4 3" xfId="10863" xr:uid="{00000000-0005-0000-0000-0000DE650000}"/>
    <cellStyle name="Note 2 3 7 2 4 4" xfId="15112" xr:uid="{00000000-0005-0000-0000-0000DF650000}"/>
    <cellStyle name="Note 2 3 7 2 4 5" xfId="20030" xr:uid="{00000000-0005-0000-0000-0000E0650000}"/>
    <cellStyle name="Note 2 3 7 2 4 6" xfId="53780" xr:uid="{00000000-0005-0000-0000-0000E1650000}"/>
    <cellStyle name="Note 2 3 7 2 40" xfId="33626" xr:uid="{00000000-0005-0000-0000-0000E2650000}"/>
    <cellStyle name="Note 2 3 7 2 41" xfId="33972" xr:uid="{00000000-0005-0000-0000-0000E3650000}"/>
    <cellStyle name="Note 2 3 7 2 42" xfId="33212" xr:uid="{00000000-0005-0000-0000-0000E4650000}"/>
    <cellStyle name="Note 2 3 7 2 43" xfId="34419" xr:uid="{00000000-0005-0000-0000-0000E5650000}"/>
    <cellStyle name="Note 2 3 7 2 44" xfId="34765" xr:uid="{00000000-0005-0000-0000-0000E6650000}"/>
    <cellStyle name="Note 2 3 7 2 45" xfId="35111" xr:uid="{00000000-0005-0000-0000-0000E7650000}"/>
    <cellStyle name="Note 2 3 7 2 46" xfId="35458" xr:uid="{00000000-0005-0000-0000-0000E8650000}"/>
    <cellStyle name="Note 2 3 7 2 47" xfId="35805" xr:uid="{00000000-0005-0000-0000-0000E9650000}"/>
    <cellStyle name="Note 2 3 7 2 48" xfId="36151" xr:uid="{00000000-0005-0000-0000-0000EA650000}"/>
    <cellStyle name="Note 2 3 7 2 49" xfId="36497" xr:uid="{00000000-0005-0000-0000-0000EB650000}"/>
    <cellStyle name="Note 2 3 7 2 5" xfId="2511" xr:uid="{00000000-0005-0000-0000-0000EC650000}"/>
    <cellStyle name="Note 2 3 7 2 5 2" xfId="6763" xr:uid="{00000000-0005-0000-0000-0000ED650000}"/>
    <cellStyle name="Note 2 3 7 2 5 3" xfId="11012" xr:uid="{00000000-0005-0000-0000-0000EE650000}"/>
    <cellStyle name="Note 2 3 7 2 5 4" xfId="15261" xr:uid="{00000000-0005-0000-0000-0000EF650000}"/>
    <cellStyle name="Note 2 3 7 2 5 5" xfId="20376" xr:uid="{00000000-0005-0000-0000-0000F0650000}"/>
    <cellStyle name="Note 2 3 7 2 5 6" xfId="53886" xr:uid="{00000000-0005-0000-0000-0000F1650000}"/>
    <cellStyle name="Note 2 3 7 2 50" xfId="36843" xr:uid="{00000000-0005-0000-0000-0000F2650000}"/>
    <cellStyle name="Note 2 3 7 2 51" xfId="37189" xr:uid="{00000000-0005-0000-0000-0000F3650000}"/>
    <cellStyle name="Note 2 3 7 2 52" xfId="37535" xr:uid="{00000000-0005-0000-0000-0000F4650000}"/>
    <cellStyle name="Note 2 3 7 2 53" xfId="37810" xr:uid="{00000000-0005-0000-0000-0000F5650000}"/>
    <cellStyle name="Note 2 3 7 2 54" xfId="38157" xr:uid="{00000000-0005-0000-0000-0000F6650000}"/>
    <cellStyle name="Note 2 3 7 2 55" xfId="38503" xr:uid="{00000000-0005-0000-0000-0000F7650000}"/>
    <cellStyle name="Note 2 3 7 2 56" xfId="38849" xr:uid="{00000000-0005-0000-0000-0000F8650000}"/>
    <cellStyle name="Note 2 3 7 2 57" xfId="39195" xr:uid="{00000000-0005-0000-0000-0000F9650000}"/>
    <cellStyle name="Note 2 3 7 2 58" xfId="34204" xr:uid="{00000000-0005-0000-0000-0000FA650000}"/>
    <cellStyle name="Note 2 3 7 2 59" xfId="39764" xr:uid="{00000000-0005-0000-0000-0000FB650000}"/>
    <cellStyle name="Note 2 3 7 2 6" xfId="2661" xr:uid="{00000000-0005-0000-0000-0000FC650000}"/>
    <cellStyle name="Note 2 3 7 2 6 2" xfId="6913" xr:uid="{00000000-0005-0000-0000-0000FD650000}"/>
    <cellStyle name="Note 2 3 7 2 6 3" xfId="11162" xr:uid="{00000000-0005-0000-0000-0000FE650000}"/>
    <cellStyle name="Note 2 3 7 2 6 4" xfId="15411" xr:uid="{00000000-0005-0000-0000-0000FF650000}"/>
    <cellStyle name="Note 2 3 7 2 6 5" xfId="20947" xr:uid="{00000000-0005-0000-0000-000000660000}"/>
    <cellStyle name="Note 2 3 7 2 6 6" xfId="54036" xr:uid="{00000000-0005-0000-0000-000001660000}"/>
    <cellStyle name="Note 2 3 7 2 60" xfId="40023" xr:uid="{00000000-0005-0000-0000-000002660000}"/>
    <cellStyle name="Note 2 3 7 2 61" xfId="40364" xr:uid="{00000000-0005-0000-0000-000003660000}"/>
    <cellStyle name="Note 2 3 7 2 62" xfId="41380" xr:uid="{00000000-0005-0000-0000-000004660000}"/>
    <cellStyle name="Note 2 3 7 2 63" xfId="41496" xr:uid="{00000000-0005-0000-0000-000005660000}"/>
    <cellStyle name="Note 2 3 7 2 64" xfId="40700" xr:uid="{00000000-0005-0000-0000-000006660000}"/>
    <cellStyle name="Note 2 3 7 2 65" xfId="41931" xr:uid="{00000000-0005-0000-0000-000007660000}"/>
    <cellStyle name="Note 2 3 7 2 66" xfId="42277" xr:uid="{00000000-0005-0000-0000-000008660000}"/>
    <cellStyle name="Note 2 3 7 2 67" xfId="42613" xr:uid="{00000000-0005-0000-0000-000009660000}"/>
    <cellStyle name="Note 2 3 7 2 68" xfId="42858" xr:uid="{00000000-0005-0000-0000-00000A660000}"/>
    <cellStyle name="Note 2 3 7 2 69" xfId="43199" xr:uid="{00000000-0005-0000-0000-00000B660000}"/>
    <cellStyle name="Note 2 3 7 2 7" xfId="2816" xr:uid="{00000000-0005-0000-0000-00000C660000}"/>
    <cellStyle name="Note 2 3 7 2 7 2" xfId="7068" xr:uid="{00000000-0005-0000-0000-00000D660000}"/>
    <cellStyle name="Note 2 3 7 2 7 3" xfId="11317" xr:uid="{00000000-0005-0000-0000-00000E660000}"/>
    <cellStyle name="Note 2 3 7 2 7 4" xfId="15566" xr:uid="{00000000-0005-0000-0000-00000F660000}"/>
    <cellStyle name="Note 2 3 7 2 7 5" xfId="21069" xr:uid="{00000000-0005-0000-0000-000010660000}"/>
    <cellStyle name="Note 2 3 7 2 7 6" xfId="53208" xr:uid="{00000000-0005-0000-0000-000011660000}"/>
    <cellStyle name="Note 2 3 7 2 70" xfId="43540" xr:uid="{00000000-0005-0000-0000-000012660000}"/>
    <cellStyle name="Note 2 3 7 2 71" xfId="44071" xr:uid="{00000000-0005-0000-0000-000013660000}"/>
    <cellStyle name="Note 2 3 7 2 72" xfId="44333" xr:uid="{00000000-0005-0000-0000-000014660000}"/>
    <cellStyle name="Note 2 3 7 2 73" xfId="43906" xr:uid="{00000000-0005-0000-0000-000015660000}"/>
    <cellStyle name="Note 2 3 7 2 74" xfId="44739" xr:uid="{00000000-0005-0000-0000-000016660000}"/>
    <cellStyle name="Note 2 3 7 2 75" xfId="45057" xr:uid="{00000000-0005-0000-0000-000017660000}"/>
    <cellStyle name="Note 2 3 7 2 76" xfId="45223" xr:uid="{00000000-0005-0000-0000-000018660000}"/>
    <cellStyle name="Note 2 3 7 2 77" xfId="45248" xr:uid="{00000000-0005-0000-0000-000019660000}"/>
    <cellStyle name="Note 2 3 7 2 78" xfId="45511" xr:uid="{00000000-0005-0000-0000-00001A660000}"/>
    <cellStyle name="Note 2 3 7 2 79" xfId="45787" xr:uid="{00000000-0005-0000-0000-00001B660000}"/>
    <cellStyle name="Note 2 3 7 2 8" xfId="2966" xr:uid="{00000000-0005-0000-0000-00001C660000}"/>
    <cellStyle name="Note 2 3 7 2 8 2" xfId="7218" xr:uid="{00000000-0005-0000-0000-00001D660000}"/>
    <cellStyle name="Note 2 3 7 2 8 3" xfId="11467" xr:uid="{00000000-0005-0000-0000-00001E660000}"/>
    <cellStyle name="Note 2 3 7 2 8 4" xfId="15716" xr:uid="{00000000-0005-0000-0000-00001F660000}"/>
    <cellStyle name="Note 2 3 7 2 8 5" xfId="20809" xr:uid="{00000000-0005-0000-0000-000020660000}"/>
    <cellStyle name="Note 2 3 7 2 8 6" xfId="54257" xr:uid="{00000000-0005-0000-0000-000021660000}"/>
    <cellStyle name="Note 2 3 7 2 80" xfId="46118" xr:uid="{00000000-0005-0000-0000-000022660000}"/>
    <cellStyle name="Note 2 3 7 2 81" xfId="46451" xr:uid="{00000000-0005-0000-0000-000023660000}"/>
    <cellStyle name="Note 2 3 7 2 82" xfId="45766" xr:uid="{00000000-0005-0000-0000-000024660000}"/>
    <cellStyle name="Note 2 3 7 2 83" xfId="46941" xr:uid="{00000000-0005-0000-0000-000025660000}"/>
    <cellStyle name="Note 2 3 7 2 84" xfId="47286" xr:uid="{00000000-0005-0000-0000-000026660000}"/>
    <cellStyle name="Note 2 3 7 2 85" xfId="47600" xr:uid="{00000000-0005-0000-0000-000027660000}"/>
    <cellStyle name="Note 2 3 7 2 86" xfId="46403" xr:uid="{00000000-0005-0000-0000-000028660000}"/>
    <cellStyle name="Note 2 3 7 2 87" xfId="48047" xr:uid="{00000000-0005-0000-0000-000029660000}"/>
    <cellStyle name="Note 2 3 7 2 88" xfId="48363" xr:uid="{00000000-0005-0000-0000-00002A660000}"/>
    <cellStyle name="Note 2 3 7 2 89" xfId="48900" xr:uid="{00000000-0005-0000-0000-00002B660000}"/>
    <cellStyle name="Note 2 3 7 2 9" xfId="3116" xr:uid="{00000000-0005-0000-0000-00002C660000}"/>
    <cellStyle name="Note 2 3 7 2 9 2" xfId="7368" xr:uid="{00000000-0005-0000-0000-00002D660000}"/>
    <cellStyle name="Note 2 3 7 2 9 3" xfId="11617" xr:uid="{00000000-0005-0000-0000-00002E660000}"/>
    <cellStyle name="Note 2 3 7 2 9 4" xfId="15866" xr:uid="{00000000-0005-0000-0000-00002F660000}"/>
    <cellStyle name="Note 2 3 7 2 9 5" xfId="21757" xr:uid="{00000000-0005-0000-0000-000030660000}"/>
    <cellStyle name="Note 2 3 7 2 9 6" xfId="54407" xr:uid="{00000000-0005-0000-0000-000031660000}"/>
    <cellStyle name="Note 2 3 7 2 90" xfId="49246" xr:uid="{00000000-0005-0000-0000-000032660000}"/>
    <cellStyle name="Note 2 3 7 2 91" xfId="48750" xr:uid="{00000000-0005-0000-0000-000033660000}"/>
    <cellStyle name="Note 2 3 7 2 92" xfId="49347" xr:uid="{00000000-0005-0000-0000-000034660000}"/>
    <cellStyle name="Note 2 3 7 2 93" xfId="49533" xr:uid="{00000000-0005-0000-0000-000035660000}"/>
    <cellStyle name="Note 2 3 7 2 94" xfId="49913" xr:uid="{00000000-0005-0000-0000-000036660000}"/>
    <cellStyle name="Note 2 3 7 2 95" xfId="50063" xr:uid="{00000000-0005-0000-0000-000037660000}"/>
    <cellStyle name="Note 2 3 7 2 96" xfId="50212" xr:uid="{00000000-0005-0000-0000-000038660000}"/>
    <cellStyle name="Note 2 3 7 2 97" xfId="50362" xr:uid="{00000000-0005-0000-0000-000039660000}"/>
    <cellStyle name="Note 2 3 7 2 98" xfId="50511" xr:uid="{00000000-0005-0000-0000-00003A660000}"/>
    <cellStyle name="Note 2 3 7 2 99" xfId="50660" xr:uid="{00000000-0005-0000-0000-00003B660000}"/>
    <cellStyle name="Note 2 3 7 20" xfId="3211" xr:uid="{00000000-0005-0000-0000-00003C660000}"/>
    <cellStyle name="Note 2 3 7 20 2" xfId="7463" xr:uid="{00000000-0005-0000-0000-00003D660000}"/>
    <cellStyle name="Note 2 3 7 20 3" xfId="11712" xr:uid="{00000000-0005-0000-0000-00003E660000}"/>
    <cellStyle name="Note 2 3 7 20 4" xfId="15961" xr:uid="{00000000-0005-0000-0000-00003F660000}"/>
    <cellStyle name="Note 2 3 7 20 5" xfId="21365" xr:uid="{00000000-0005-0000-0000-000040660000}"/>
    <cellStyle name="Note 2 3 7 20 6" xfId="55783" xr:uid="{00000000-0005-0000-0000-000041660000}"/>
    <cellStyle name="Note 2 3 7 21" xfId="3360" xr:uid="{00000000-0005-0000-0000-000042660000}"/>
    <cellStyle name="Note 2 3 7 21 2" xfId="7612" xr:uid="{00000000-0005-0000-0000-000043660000}"/>
    <cellStyle name="Note 2 3 7 21 3" xfId="11861" xr:uid="{00000000-0005-0000-0000-000044660000}"/>
    <cellStyle name="Note 2 3 7 21 4" xfId="16110" xr:uid="{00000000-0005-0000-0000-000045660000}"/>
    <cellStyle name="Note 2 3 7 21 5" xfId="23815" xr:uid="{00000000-0005-0000-0000-000046660000}"/>
    <cellStyle name="Note 2 3 7 21 6" xfId="55935" xr:uid="{00000000-0005-0000-0000-000047660000}"/>
    <cellStyle name="Note 2 3 7 22" xfId="3510" xr:uid="{00000000-0005-0000-0000-000048660000}"/>
    <cellStyle name="Note 2 3 7 22 2" xfId="7762" xr:uid="{00000000-0005-0000-0000-000049660000}"/>
    <cellStyle name="Note 2 3 7 22 3" xfId="12011" xr:uid="{00000000-0005-0000-0000-00004A660000}"/>
    <cellStyle name="Note 2 3 7 22 4" xfId="16260" xr:uid="{00000000-0005-0000-0000-00004B660000}"/>
    <cellStyle name="Note 2 3 7 22 5" xfId="24165" xr:uid="{00000000-0005-0000-0000-00004C660000}"/>
    <cellStyle name="Note 2 3 7 22 6" xfId="56087" xr:uid="{00000000-0005-0000-0000-00004D660000}"/>
    <cellStyle name="Note 2 3 7 23" xfId="3660" xr:uid="{00000000-0005-0000-0000-00004E660000}"/>
    <cellStyle name="Note 2 3 7 23 2" xfId="7912" xr:uid="{00000000-0005-0000-0000-00004F660000}"/>
    <cellStyle name="Note 2 3 7 23 3" xfId="12161" xr:uid="{00000000-0005-0000-0000-000050660000}"/>
    <cellStyle name="Note 2 3 7 23 4" xfId="16410" xr:uid="{00000000-0005-0000-0000-000051660000}"/>
    <cellStyle name="Note 2 3 7 23 5" xfId="24511" xr:uid="{00000000-0005-0000-0000-000052660000}"/>
    <cellStyle name="Note 2 3 7 23 6" xfId="56236" xr:uid="{00000000-0005-0000-0000-000053660000}"/>
    <cellStyle name="Note 2 3 7 24" xfId="3809" xr:uid="{00000000-0005-0000-0000-000054660000}"/>
    <cellStyle name="Note 2 3 7 24 2" xfId="8061" xr:uid="{00000000-0005-0000-0000-000055660000}"/>
    <cellStyle name="Note 2 3 7 24 3" xfId="12310" xr:uid="{00000000-0005-0000-0000-000056660000}"/>
    <cellStyle name="Note 2 3 7 24 4" xfId="16559" xr:uid="{00000000-0005-0000-0000-000057660000}"/>
    <cellStyle name="Note 2 3 7 24 5" xfId="23450" xr:uid="{00000000-0005-0000-0000-000058660000}"/>
    <cellStyle name="Note 2 3 7 24 6" xfId="56392" xr:uid="{00000000-0005-0000-0000-000059660000}"/>
    <cellStyle name="Note 2 3 7 25" xfId="3958" xr:uid="{00000000-0005-0000-0000-00005A660000}"/>
    <cellStyle name="Note 2 3 7 25 2" xfId="8210" xr:uid="{00000000-0005-0000-0000-00005B660000}"/>
    <cellStyle name="Note 2 3 7 25 3" xfId="12459" xr:uid="{00000000-0005-0000-0000-00005C660000}"/>
    <cellStyle name="Note 2 3 7 25 4" xfId="16708" xr:uid="{00000000-0005-0000-0000-00005D660000}"/>
    <cellStyle name="Note 2 3 7 25 5" xfId="24468" xr:uid="{00000000-0005-0000-0000-00005E660000}"/>
    <cellStyle name="Note 2 3 7 25 6" xfId="56542" xr:uid="{00000000-0005-0000-0000-00005F660000}"/>
    <cellStyle name="Note 2 3 7 26" xfId="4158" xr:uid="{00000000-0005-0000-0000-000060660000}"/>
    <cellStyle name="Note 2 3 7 26 2" xfId="8410" xr:uid="{00000000-0005-0000-0000-000061660000}"/>
    <cellStyle name="Note 2 3 7 26 3" xfId="12659" xr:uid="{00000000-0005-0000-0000-000062660000}"/>
    <cellStyle name="Note 2 3 7 26 4" xfId="16908" xr:uid="{00000000-0005-0000-0000-000063660000}"/>
    <cellStyle name="Note 2 3 7 26 5" xfId="25472" xr:uid="{00000000-0005-0000-0000-000064660000}"/>
    <cellStyle name="Note 2 3 7 26 6" xfId="56589" xr:uid="{00000000-0005-0000-0000-000065660000}"/>
    <cellStyle name="Note 2 3 7 27" xfId="4309" xr:uid="{00000000-0005-0000-0000-000066660000}"/>
    <cellStyle name="Note 2 3 7 27 2" xfId="8561" xr:uid="{00000000-0005-0000-0000-000067660000}"/>
    <cellStyle name="Note 2 3 7 27 3" xfId="12810" xr:uid="{00000000-0005-0000-0000-000068660000}"/>
    <cellStyle name="Note 2 3 7 27 4" xfId="17059" xr:uid="{00000000-0005-0000-0000-000069660000}"/>
    <cellStyle name="Note 2 3 7 27 5" xfId="25818" xr:uid="{00000000-0005-0000-0000-00006A660000}"/>
    <cellStyle name="Note 2 3 7 27 6" xfId="56643" xr:uid="{00000000-0005-0000-0000-00006B660000}"/>
    <cellStyle name="Note 2 3 7 28" xfId="4133" xr:uid="{00000000-0005-0000-0000-00006C660000}"/>
    <cellStyle name="Note 2 3 7 28 2" xfId="8385" xr:uid="{00000000-0005-0000-0000-00006D660000}"/>
    <cellStyle name="Note 2 3 7 28 3" xfId="12634" xr:uid="{00000000-0005-0000-0000-00006E660000}"/>
    <cellStyle name="Note 2 3 7 28 4" xfId="16883" xr:uid="{00000000-0005-0000-0000-00006F660000}"/>
    <cellStyle name="Note 2 3 7 28 5" xfId="26164" xr:uid="{00000000-0005-0000-0000-000070660000}"/>
    <cellStyle name="Note 2 3 7 28 6" xfId="56802" xr:uid="{00000000-0005-0000-0000-000071660000}"/>
    <cellStyle name="Note 2 3 7 29" xfId="4681" xr:uid="{00000000-0005-0000-0000-000072660000}"/>
    <cellStyle name="Note 2 3 7 29 2" xfId="8933" xr:uid="{00000000-0005-0000-0000-000073660000}"/>
    <cellStyle name="Note 2 3 7 29 3" xfId="13182" xr:uid="{00000000-0005-0000-0000-000074660000}"/>
    <cellStyle name="Note 2 3 7 29 4" xfId="17431" xr:uid="{00000000-0005-0000-0000-000075660000}"/>
    <cellStyle name="Note 2 3 7 29 5" xfId="25170" xr:uid="{00000000-0005-0000-0000-000076660000}"/>
    <cellStyle name="Note 2 3 7 29 6" xfId="56952" xr:uid="{00000000-0005-0000-0000-000077660000}"/>
    <cellStyle name="Note 2 3 7 3" xfId="1653" xr:uid="{00000000-0005-0000-0000-000078660000}"/>
    <cellStyle name="Note 2 3 7 3 10" xfId="3313" xr:uid="{00000000-0005-0000-0000-000079660000}"/>
    <cellStyle name="Note 2 3 7 3 10 2" xfId="7565" xr:uid="{00000000-0005-0000-0000-00007A660000}"/>
    <cellStyle name="Note 2 3 7 3 10 3" xfId="11814" xr:uid="{00000000-0005-0000-0000-00007B660000}"/>
    <cellStyle name="Note 2 3 7 3 10 4" xfId="16063" xr:uid="{00000000-0005-0000-0000-00007C660000}"/>
    <cellStyle name="Note 2 3 7 3 10 5" xfId="21839" xr:uid="{00000000-0005-0000-0000-00007D660000}"/>
    <cellStyle name="Note 2 3 7 3 10 6" xfId="54605" xr:uid="{00000000-0005-0000-0000-00007E660000}"/>
    <cellStyle name="Note 2 3 7 3 100" xfId="50858" xr:uid="{00000000-0005-0000-0000-00007F660000}"/>
    <cellStyle name="Note 2 3 7 3 101" xfId="51007" xr:uid="{00000000-0005-0000-0000-000080660000}"/>
    <cellStyle name="Note 2 3 7 3 102" xfId="51172" xr:uid="{00000000-0005-0000-0000-000081660000}"/>
    <cellStyle name="Note 2 3 7 3 103" xfId="51328" xr:uid="{00000000-0005-0000-0000-000082660000}"/>
    <cellStyle name="Note 2 3 7 3 104" xfId="51478" xr:uid="{00000000-0005-0000-0000-000083660000}"/>
    <cellStyle name="Note 2 3 7 3 105" xfId="51628" xr:uid="{00000000-0005-0000-0000-000084660000}"/>
    <cellStyle name="Note 2 3 7 3 106" xfId="51778" xr:uid="{00000000-0005-0000-0000-000085660000}"/>
    <cellStyle name="Note 2 3 7 3 107" xfId="51933" xr:uid="{00000000-0005-0000-0000-000086660000}"/>
    <cellStyle name="Note 2 3 7 3 108" xfId="52088" xr:uid="{00000000-0005-0000-0000-000087660000}"/>
    <cellStyle name="Note 2 3 7 3 109" xfId="52238" xr:uid="{00000000-0005-0000-0000-000088660000}"/>
    <cellStyle name="Note 2 3 7 3 11" xfId="3462" xr:uid="{00000000-0005-0000-0000-000089660000}"/>
    <cellStyle name="Note 2 3 7 3 11 2" xfId="7714" xr:uid="{00000000-0005-0000-0000-00008A660000}"/>
    <cellStyle name="Note 2 3 7 3 11 3" xfId="11963" xr:uid="{00000000-0005-0000-0000-00008B660000}"/>
    <cellStyle name="Note 2 3 7 3 11 4" xfId="16212" xr:uid="{00000000-0005-0000-0000-00008C660000}"/>
    <cellStyle name="Note 2 3 7 3 11 5" xfId="22252" xr:uid="{00000000-0005-0000-0000-00008D660000}"/>
    <cellStyle name="Note 2 3 7 3 11 6" xfId="54754" xr:uid="{00000000-0005-0000-0000-00008E660000}"/>
    <cellStyle name="Note 2 3 7 3 110" xfId="52491" xr:uid="{00000000-0005-0000-0000-00008F660000}"/>
    <cellStyle name="Note 2 3 7 3 111" xfId="52641" xr:uid="{00000000-0005-0000-0000-000090660000}"/>
    <cellStyle name="Note 2 3 7 3 112" xfId="52790" xr:uid="{00000000-0005-0000-0000-000091660000}"/>
    <cellStyle name="Note 2 3 7 3 113" xfId="52940" xr:uid="{00000000-0005-0000-0000-000092660000}"/>
    <cellStyle name="Note 2 3 7 3 114" xfId="53094" xr:uid="{00000000-0005-0000-0000-000093660000}"/>
    <cellStyle name="Note 2 3 7 3 115" xfId="53402" xr:uid="{00000000-0005-0000-0000-000094660000}"/>
    <cellStyle name="Note 2 3 7 3 12" xfId="3612" xr:uid="{00000000-0005-0000-0000-000095660000}"/>
    <cellStyle name="Note 2 3 7 3 12 2" xfId="7864" xr:uid="{00000000-0005-0000-0000-000096660000}"/>
    <cellStyle name="Note 2 3 7 3 12 3" xfId="12113" xr:uid="{00000000-0005-0000-0000-000097660000}"/>
    <cellStyle name="Note 2 3 7 3 12 4" xfId="16362" xr:uid="{00000000-0005-0000-0000-000098660000}"/>
    <cellStyle name="Note 2 3 7 3 12 5" xfId="22598" xr:uid="{00000000-0005-0000-0000-000099660000}"/>
    <cellStyle name="Note 2 3 7 3 12 6" xfId="54909" xr:uid="{00000000-0005-0000-0000-00009A660000}"/>
    <cellStyle name="Note 2 3 7 3 13" xfId="3762" xr:uid="{00000000-0005-0000-0000-00009B660000}"/>
    <cellStyle name="Note 2 3 7 3 13 2" xfId="8014" xr:uid="{00000000-0005-0000-0000-00009C660000}"/>
    <cellStyle name="Note 2 3 7 3 13 3" xfId="12263" xr:uid="{00000000-0005-0000-0000-00009D660000}"/>
    <cellStyle name="Note 2 3 7 3 13 4" xfId="16512" xr:uid="{00000000-0005-0000-0000-00009E660000}"/>
    <cellStyle name="Note 2 3 7 3 13 5" xfId="22944" xr:uid="{00000000-0005-0000-0000-00009F660000}"/>
    <cellStyle name="Note 2 3 7 3 13 6" xfId="55064" xr:uid="{00000000-0005-0000-0000-0000A0660000}"/>
    <cellStyle name="Note 2 3 7 3 14" xfId="3911" xr:uid="{00000000-0005-0000-0000-0000A1660000}"/>
    <cellStyle name="Note 2 3 7 3 14 2" xfId="8163" xr:uid="{00000000-0005-0000-0000-0000A2660000}"/>
    <cellStyle name="Note 2 3 7 3 14 3" xfId="12412" xr:uid="{00000000-0005-0000-0000-0000A3660000}"/>
    <cellStyle name="Note 2 3 7 3 14 4" xfId="16661" xr:uid="{00000000-0005-0000-0000-0000A4660000}"/>
    <cellStyle name="Note 2 3 7 3 14 5" xfId="23291" xr:uid="{00000000-0005-0000-0000-0000A5660000}"/>
    <cellStyle name="Note 2 3 7 3 14 6" xfId="55215" xr:uid="{00000000-0005-0000-0000-0000A6660000}"/>
    <cellStyle name="Note 2 3 7 3 15" xfId="4060" xr:uid="{00000000-0005-0000-0000-0000A7660000}"/>
    <cellStyle name="Note 2 3 7 3 15 2" xfId="8312" xr:uid="{00000000-0005-0000-0000-0000A8660000}"/>
    <cellStyle name="Note 2 3 7 3 15 3" xfId="12561" xr:uid="{00000000-0005-0000-0000-0000A9660000}"/>
    <cellStyle name="Note 2 3 7 3 15 4" xfId="16810" xr:uid="{00000000-0005-0000-0000-0000AA660000}"/>
    <cellStyle name="Note 2 3 7 3 15 5" xfId="23566" xr:uid="{00000000-0005-0000-0000-0000AB660000}"/>
    <cellStyle name="Note 2 3 7 3 15 6" xfId="55364" xr:uid="{00000000-0005-0000-0000-0000AC660000}"/>
    <cellStyle name="Note 2 3 7 3 16" xfId="4260" xr:uid="{00000000-0005-0000-0000-0000AD660000}"/>
    <cellStyle name="Note 2 3 7 3 16 2" xfId="8512" xr:uid="{00000000-0005-0000-0000-0000AE660000}"/>
    <cellStyle name="Note 2 3 7 3 16 3" xfId="12761" xr:uid="{00000000-0005-0000-0000-0000AF660000}"/>
    <cellStyle name="Note 2 3 7 3 16 4" xfId="17010" xr:uid="{00000000-0005-0000-0000-0000B0660000}"/>
    <cellStyle name="Note 2 3 7 3 16 5" xfId="23912" xr:uid="{00000000-0005-0000-0000-0000B1660000}"/>
    <cellStyle name="Note 2 3 7 3 16 6" xfId="55514" xr:uid="{00000000-0005-0000-0000-0000B2660000}"/>
    <cellStyle name="Note 2 3 7 3 17" xfId="4411" xr:uid="{00000000-0005-0000-0000-0000B3660000}"/>
    <cellStyle name="Note 2 3 7 3 17 2" xfId="8663" xr:uid="{00000000-0005-0000-0000-0000B4660000}"/>
    <cellStyle name="Note 2 3 7 3 17 3" xfId="12912" xr:uid="{00000000-0005-0000-0000-0000B5660000}"/>
    <cellStyle name="Note 2 3 7 3 17 4" xfId="17161" xr:uid="{00000000-0005-0000-0000-0000B6660000}"/>
    <cellStyle name="Note 2 3 7 3 17 5" xfId="24262" xr:uid="{00000000-0005-0000-0000-0000B7660000}"/>
    <cellStyle name="Note 2 3 7 3 17 6" xfId="55663" xr:uid="{00000000-0005-0000-0000-0000B8660000}"/>
    <cellStyle name="Note 2 3 7 3 18" xfId="4514" xr:uid="{00000000-0005-0000-0000-0000B9660000}"/>
    <cellStyle name="Note 2 3 7 3 18 2" xfId="8766" xr:uid="{00000000-0005-0000-0000-0000BA660000}"/>
    <cellStyle name="Note 2 3 7 3 18 3" xfId="13015" xr:uid="{00000000-0005-0000-0000-0000BB660000}"/>
    <cellStyle name="Note 2 3 7 3 18 4" xfId="17264" xr:uid="{00000000-0005-0000-0000-0000BC660000}"/>
    <cellStyle name="Note 2 3 7 3 18 5" xfId="24608" xr:uid="{00000000-0005-0000-0000-0000BD660000}"/>
    <cellStyle name="Note 2 3 7 3 18 6" xfId="55885" xr:uid="{00000000-0005-0000-0000-0000BE660000}"/>
    <cellStyle name="Note 2 3 7 3 19" xfId="4628" xr:uid="{00000000-0005-0000-0000-0000BF660000}"/>
    <cellStyle name="Note 2 3 7 3 19 2" xfId="8880" xr:uid="{00000000-0005-0000-0000-0000C0660000}"/>
    <cellStyle name="Note 2 3 7 3 19 3" xfId="13129" xr:uid="{00000000-0005-0000-0000-0000C1660000}"/>
    <cellStyle name="Note 2 3 7 3 19 4" xfId="17378" xr:uid="{00000000-0005-0000-0000-0000C2660000}"/>
    <cellStyle name="Note 2 3 7 3 19 5" xfId="24883" xr:uid="{00000000-0005-0000-0000-0000C3660000}"/>
    <cellStyle name="Note 2 3 7 3 19 6" xfId="56037" xr:uid="{00000000-0005-0000-0000-0000C4660000}"/>
    <cellStyle name="Note 2 3 7 3 2" xfId="2108" xr:uid="{00000000-0005-0000-0000-0000C5660000}"/>
    <cellStyle name="Note 2 3 7 3 2 2" xfId="6360" xr:uid="{00000000-0005-0000-0000-0000C6660000}"/>
    <cellStyle name="Note 2 3 7 3 2 3" xfId="10609" xr:uid="{00000000-0005-0000-0000-0000C7660000}"/>
    <cellStyle name="Note 2 3 7 3 2 4" xfId="14858" xr:uid="{00000000-0005-0000-0000-0000C8660000}"/>
    <cellStyle name="Note 2 3 7 3 2 5" xfId="19289" xr:uid="{00000000-0005-0000-0000-0000C9660000}"/>
    <cellStyle name="Note 2 3 7 3 2 6" xfId="53557" xr:uid="{00000000-0005-0000-0000-0000CA660000}"/>
    <cellStyle name="Note 2 3 7 3 20" xfId="4783" xr:uid="{00000000-0005-0000-0000-0000CB660000}"/>
    <cellStyle name="Note 2 3 7 3 20 2" xfId="9035" xr:uid="{00000000-0005-0000-0000-0000CC660000}"/>
    <cellStyle name="Note 2 3 7 3 20 3" xfId="13284" xr:uid="{00000000-0005-0000-0000-0000CD660000}"/>
    <cellStyle name="Note 2 3 7 3 20 4" xfId="17533" xr:uid="{00000000-0005-0000-0000-0000CE660000}"/>
    <cellStyle name="Note 2 3 7 3 20 5" xfId="25206" xr:uid="{00000000-0005-0000-0000-0000CF660000}"/>
    <cellStyle name="Note 2 3 7 3 20 6" xfId="56189" xr:uid="{00000000-0005-0000-0000-0000D0660000}"/>
    <cellStyle name="Note 2 3 7 3 21" xfId="4933" xr:uid="{00000000-0005-0000-0000-0000D1660000}"/>
    <cellStyle name="Note 2 3 7 3 21 2" xfId="9185" xr:uid="{00000000-0005-0000-0000-0000D2660000}"/>
    <cellStyle name="Note 2 3 7 3 21 3" xfId="13434" xr:uid="{00000000-0005-0000-0000-0000D3660000}"/>
    <cellStyle name="Note 2 3 7 3 21 4" xfId="17683" xr:uid="{00000000-0005-0000-0000-0000D4660000}"/>
    <cellStyle name="Note 2 3 7 3 21 5" xfId="25569" xr:uid="{00000000-0005-0000-0000-0000D5660000}"/>
    <cellStyle name="Note 2 3 7 3 21 6" xfId="56338" xr:uid="{00000000-0005-0000-0000-0000D6660000}"/>
    <cellStyle name="Note 2 3 7 3 22" xfId="5125" xr:uid="{00000000-0005-0000-0000-0000D7660000}"/>
    <cellStyle name="Note 2 3 7 3 22 2" xfId="9377" xr:uid="{00000000-0005-0000-0000-0000D8660000}"/>
    <cellStyle name="Note 2 3 7 3 22 3" xfId="13626" xr:uid="{00000000-0005-0000-0000-0000D9660000}"/>
    <cellStyle name="Note 2 3 7 3 22 4" xfId="17875" xr:uid="{00000000-0005-0000-0000-0000DA660000}"/>
    <cellStyle name="Note 2 3 7 3 22 5" xfId="25915" xr:uid="{00000000-0005-0000-0000-0000DB660000}"/>
    <cellStyle name="Note 2 3 7 3 22 6" xfId="56494" xr:uid="{00000000-0005-0000-0000-0000DC660000}"/>
    <cellStyle name="Note 2 3 7 3 23" xfId="5235" xr:uid="{00000000-0005-0000-0000-0000DD660000}"/>
    <cellStyle name="Note 2 3 7 3 23 2" xfId="9487" xr:uid="{00000000-0005-0000-0000-0000DE660000}"/>
    <cellStyle name="Note 2 3 7 3 23 3" xfId="13736" xr:uid="{00000000-0005-0000-0000-0000DF660000}"/>
    <cellStyle name="Note 2 3 7 3 23 4" xfId="17985" xr:uid="{00000000-0005-0000-0000-0000E0660000}"/>
    <cellStyle name="Note 2 3 7 3 23 5" xfId="26261" xr:uid="{00000000-0005-0000-0000-0000E1660000}"/>
    <cellStyle name="Note 2 3 7 3 23 6" xfId="56745" xr:uid="{00000000-0005-0000-0000-0000E2660000}"/>
    <cellStyle name="Note 2 3 7 3 24" xfId="5347" xr:uid="{00000000-0005-0000-0000-0000E3660000}"/>
    <cellStyle name="Note 2 3 7 3 24 2" xfId="9599" xr:uid="{00000000-0005-0000-0000-0000E4660000}"/>
    <cellStyle name="Note 2 3 7 3 24 3" xfId="13848" xr:uid="{00000000-0005-0000-0000-0000E5660000}"/>
    <cellStyle name="Note 2 3 7 3 24 4" xfId="18097" xr:uid="{00000000-0005-0000-0000-0000E6660000}"/>
    <cellStyle name="Note 2 3 7 3 24 5" xfId="26806" xr:uid="{00000000-0005-0000-0000-0000E7660000}"/>
    <cellStyle name="Note 2 3 7 3 24 6" xfId="56904" xr:uid="{00000000-0005-0000-0000-0000E8660000}"/>
    <cellStyle name="Note 2 3 7 3 25" xfId="5498" xr:uid="{00000000-0005-0000-0000-0000E9660000}"/>
    <cellStyle name="Note 2 3 7 3 25 2" xfId="9750" xr:uid="{00000000-0005-0000-0000-0000EA660000}"/>
    <cellStyle name="Note 2 3 7 3 25 3" xfId="13999" xr:uid="{00000000-0005-0000-0000-0000EB660000}"/>
    <cellStyle name="Note 2 3 7 3 25 4" xfId="18248" xr:uid="{00000000-0005-0000-0000-0000EC660000}"/>
    <cellStyle name="Note 2 3 7 3 25 5" xfId="27073" xr:uid="{00000000-0005-0000-0000-0000ED660000}"/>
    <cellStyle name="Note 2 3 7 3 25 6" xfId="57054" xr:uid="{00000000-0005-0000-0000-0000EE660000}"/>
    <cellStyle name="Note 2 3 7 3 26" xfId="5653" xr:uid="{00000000-0005-0000-0000-0000EF660000}"/>
    <cellStyle name="Note 2 3 7 3 26 2" xfId="9905" xr:uid="{00000000-0005-0000-0000-0000F0660000}"/>
    <cellStyle name="Note 2 3 7 3 26 3" xfId="14154" xr:uid="{00000000-0005-0000-0000-0000F1660000}"/>
    <cellStyle name="Note 2 3 7 3 26 4" xfId="18403" xr:uid="{00000000-0005-0000-0000-0000F2660000}"/>
    <cellStyle name="Note 2 3 7 3 26 5" xfId="27314" xr:uid="{00000000-0005-0000-0000-0000F3660000}"/>
    <cellStyle name="Note 2 3 7 3 26 6" xfId="57172" xr:uid="{00000000-0005-0000-0000-0000F4660000}"/>
    <cellStyle name="Note 2 3 7 3 27" xfId="5905" xr:uid="{00000000-0005-0000-0000-0000F5660000}"/>
    <cellStyle name="Note 2 3 7 3 27 2" xfId="27657" xr:uid="{00000000-0005-0000-0000-0000F6660000}"/>
    <cellStyle name="Note 2 3 7 3 27 3" xfId="57322" xr:uid="{00000000-0005-0000-0000-0000F7660000}"/>
    <cellStyle name="Note 2 3 7 3 28" xfId="10154" xr:uid="{00000000-0005-0000-0000-0000F8660000}"/>
    <cellStyle name="Note 2 3 7 3 28 2" xfId="27998" xr:uid="{00000000-0005-0000-0000-0000F9660000}"/>
    <cellStyle name="Note 2 3 7 3 28 3" xfId="57471" xr:uid="{00000000-0005-0000-0000-0000FA660000}"/>
    <cellStyle name="Note 2 3 7 3 29" xfId="14404" xr:uid="{00000000-0005-0000-0000-0000FB660000}"/>
    <cellStyle name="Note 2 3 7 3 29 2" xfId="28339" xr:uid="{00000000-0005-0000-0000-0000FC660000}"/>
    <cellStyle name="Note 2 3 7 3 29 3" xfId="57621" xr:uid="{00000000-0005-0000-0000-0000FD660000}"/>
    <cellStyle name="Note 2 3 7 3 3" xfId="2260" xr:uid="{00000000-0005-0000-0000-0000FE660000}"/>
    <cellStyle name="Note 2 3 7 3 3 2" xfId="6512" xr:uid="{00000000-0005-0000-0000-0000FF660000}"/>
    <cellStyle name="Note 2 3 7 3 3 3" xfId="10761" xr:uid="{00000000-0005-0000-0000-000000670000}"/>
    <cellStyle name="Note 2 3 7 3 3 4" xfId="15010" xr:uid="{00000000-0005-0000-0000-000001670000}"/>
    <cellStyle name="Note 2 3 7 3 3 5" xfId="19576" xr:uid="{00000000-0005-0000-0000-000002670000}"/>
    <cellStyle name="Note 2 3 7 3 3 6" xfId="53706" xr:uid="{00000000-0005-0000-0000-000003670000}"/>
    <cellStyle name="Note 2 3 7 3 30" xfId="18663" xr:uid="{00000000-0005-0000-0000-000004670000}"/>
    <cellStyle name="Note 2 3 7 3 30 2" xfId="28680" xr:uid="{00000000-0005-0000-0000-000005670000}"/>
    <cellStyle name="Note 2 3 7 3 31" xfId="29021" xr:uid="{00000000-0005-0000-0000-000006670000}"/>
    <cellStyle name="Note 2 3 7 3 32" xfId="29347" xr:uid="{00000000-0005-0000-0000-000007670000}"/>
    <cellStyle name="Note 2 3 7 3 33" xfId="31323" xr:uid="{00000000-0005-0000-0000-000008670000}"/>
    <cellStyle name="Note 2 3 7 3 34" xfId="31519" xr:uid="{00000000-0005-0000-0000-000009670000}"/>
    <cellStyle name="Note 2 3 7 3 35" xfId="31859" xr:uid="{00000000-0005-0000-0000-00000A670000}"/>
    <cellStyle name="Note 2 3 7 3 36" xfId="32081" xr:uid="{00000000-0005-0000-0000-00000B670000}"/>
    <cellStyle name="Note 2 3 7 3 37" xfId="32422" xr:uid="{00000000-0005-0000-0000-00000C670000}"/>
    <cellStyle name="Note 2 3 7 3 38" xfId="32763" xr:uid="{00000000-0005-0000-0000-00000D670000}"/>
    <cellStyle name="Note 2 3 7 3 39" xfId="33410" xr:uid="{00000000-0005-0000-0000-00000E670000}"/>
    <cellStyle name="Note 2 3 7 3 4" xfId="2410" xr:uid="{00000000-0005-0000-0000-00000F670000}"/>
    <cellStyle name="Note 2 3 7 3 4 2" xfId="6662" xr:uid="{00000000-0005-0000-0000-000010670000}"/>
    <cellStyle name="Note 2 3 7 3 4 3" xfId="10911" xr:uid="{00000000-0005-0000-0000-000011670000}"/>
    <cellStyle name="Note 2 3 7 3 4 4" xfId="15160" xr:uid="{00000000-0005-0000-0000-000012670000}"/>
    <cellStyle name="Note 2 3 7 3 4 5" xfId="20077" xr:uid="{00000000-0005-0000-0000-000013670000}"/>
    <cellStyle name="Note 2 3 7 3 4 6" xfId="53828" xr:uid="{00000000-0005-0000-0000-000014670000}"/>
    <cellStyle name="Note 2 3 7 3 40" xfId="33673" xr:uid="{00000000-0005-0000-0000-000015670000}"/>
    <cellStyle name="Note 2 3 7 3 41" xfId="34019" xr:uid="{00000000-0005-0000-0000-000016670000}"/>
    <cellStyle name="Note 2 3 7 3 42" xfId="33887" xr:uid="{00000000-0005-0000-0000-000017670000}"/>
    <cellStyle name="Note 2 3 7 3 43" xfId="34466" xr:uid="{00000000-0005-0000-0000-000018670000}"/>
    <cellStyle name="Note 2 3 7 3 44" xfId="34812" xr:uid="{00000000-0005-0000-0000-000019670000}"/>
    <cellStyle name="Note 2 3 7 3 45" xfId="35158" xr:uid="{00000000-0005-0000-0000-00001A670000}"/>
    <cellStyle name="Note 2 3 7 3 46" xfId="35505" xr:uid="{00000000-0005-0000-0000-00001B670000}"/>
    <cellStyle name="Note 2 3 7 3 47" xfId="35852" xr:uid="{00000000-0005-0000-0000-00001C670000}"/>
    <cellStyle name="Note 2 3 7 3 48" xfId="36198" xr:uid="{00000000-0005-0000-0000-00001D670000}"/>
    <cellStyle name="Note 2 3 7 3 49" xfId="36544" xr:uid="{00000000-0005-0000-0000-00001E670000}"/>
    <cellStyle name="Note 2 3 7 3 5" xfId="2559" xr:uid="{00000000-0005-0000-0000-00001F670000}"/>
    <cellStyle name="Note 2 3 7 3 5 2" xfId="6811" xr:uid="{00000000-0005-0000-0000-000020670000}"/>
    <cellStyle name="Note 2 3 7 3 5 3" xfId="11060" xr:uid="{00000000-0005-0000-0000-000021670000}"/>
    <cellStyle name="Note 2 3 7 3 5 4" xfId="15309" xr:uid="{00000000-0005-0000-0000-000022670000}"/>
    <cellStyle name="Note 2 3 7 3 5 5" xfId="20423" xr:uid="{00000000-0005-0000-0000-000023670000}"/>
    <cellStyle name="Note 2 3 7 3 5 6" xfId="53934" xr:uid="{00000000-0005-0000-0000-000024670000}"/>
    <cellStyle name="Note 2 3 7 3 50" xfId="36890" xr:uid="{00000000-0005-0000-0000-000025670000}"/>
    <cellStyle name="Note 2 3 7 3 51" xfId="37236" xr:uid="{00000000-0005-0000-0000-000026670000}"/>
    <cellStyle name="Note 2 3 7 3 52" xfId="37582" xr:uid="{00000000-0005-0000-0000-000027670000}"/>
    <cellStyle name="Note 2 3 7 3 53" xfId="37857" xr:uid="{00000000-0005-0000-0000-000028670000}"/>
    <cellStyle name="Note 2 3 7 3 54" xfId="38204" xr:uid="{00000000-0005-0000-0000-000029670000}"/>
    <cellStyle name="Note 2 3 7 3 55" xfId="38550" xr:uid="{00000000-0005-0000-0000-00002A670000}"/>
    <cellStyle name="Note 2 3 7 3 56" xfId="38896" xr:uid="{00000000-0005-0000-0000-00002B670000}"/>
    <cellStyle name="Note 2 3 7 3 57" xfId="39242" xr:uid="{00000000-0005-0000-0000-00002C670000}"/>
    <cellStyle name="Note 2 3 7 3 58" xfId="39569" xr:uid="{00000000-0005-0000-0000-00002D670000}"/>
    <cellStyle name="Note 2 3 7 3 59" xfId="39837" xr:uid="{00000000-0005-0000-0000-00002E670000}"/>
    <cellStyle name="Note 2 3 7 3 6" xfId="2709" xr:uid="{00000000-0005-0000-0000-00002F670000}"/>
    <cellStyle name="Note 2 3 7 3 6 2" xfId="6961" xr:uid="{00000000-0005-0000-0000-000030670000}"/>
    <cellStyle name="Note 2 3 7 3 6 3" xfId="11210" xr:uid="{00000000-0005-0000-0000-000031670000}"/>
    <cellStyle name="Note 2 3 7 3 6 4" xfId="15459" xr:uid="{00000000-0005-0000-0000-000032670000}"/>
    <cellStyle name="Note 2 3 7 3 6 5" xfId="19509" xr:uid="{00000000-0005-0000-0000-000033670000}"/>
    <cellStyle name="Note 2 3 7 3 6 6" xfId="54084" xr:uid="{00000000-0005-0000-0000-000034670000}"/>
    <cellStyle name="Note 2 3 7 3 60" xfId="40070" xr:uid="{00000000-0005-0000-0000-000035670000}"/>
    <cellStyle name="Note 2 3 7 3 61" xfId="40411" xr:uid="{00000000-0005-0000-0000-000036670000}"/>
    <cellStyle name="Note 2 3 7 3 62" xfId="41092" xr:uid="{00000000-0005-0000-0000-000037670000}"/>
    <cellStyle name="Note 2 3 7 3 63" xfId="41540" xr:uid="{00000000-0005-0000-0000-000038670000}"/>
    <cellStyle name="Note 2 3 7 3 64" xfId="41574" xr:uid="{00000000-0005-0000-0000-000039670000}"/>
    <cellStyle name="Note 2 3 7 3 65" xfId="41978" xr:uid="{00000000-0005-0000-0000-00003A670000}"/>
    <cellStyle name="Note 2 3 7 3 66" xfId="42324" xr:uid="{00000000-0005-0000-0000-00003B670000}"/>
    <cellStyle name="Note 2 3 7 3 67" xfId="41686" xr:uid="{00000000-0005-0000-0000-00003C670000}"/>
    <cellStyle name="Note 2 3 7 3 68" xfId="42905" xr:uid="{00000000-0005-0000-0000-00003D670000}"/>
    <cellStyle name="Note 2 3 7 3 69" xfId="43246" xr:uid="{00000000-0005-0000-0000-00003E670000}"/>
    <cellStyle name="Note 2 3 7 3 7" xfId="2864" xr:uid="{00000000-0005-0000-0000-00003F670000}"/>
    <cellStyle name="Note 2 3 7 3 7 2" xfId="7116" xr:uid="{00000000-0005-0000-0000-000040670000}"/>
    <cellStyle name="Note 2 3 7 3 7 3" xfId="11365" xr:uid="{00000000-0005-0000-0000-000041670000}"/>
    <cellStyle name="Note 2 3 7 3 7 4" xfId="15614" xr:uid="{00000000-0005-0000-0000-000042670000}"/>
    <cellStyle name="Note 2 3 7 3 7 5" xfId="21116" xr:uid="{00000000-0005-0000-0000-000043670000}"/>
    <cellStyle name="Note 2 3 7 3 7 6" xfId="54202" xr:uid="{00000000-0005-0000-0000-000044670000}"/>
    <cellStyle name="Note 2 3 7 3 70" xfId="43587" xr:uid="{00000000-0005-0000-0000-000045670000}"/>
    <cellStyle name="Note 2 3 7 3 71" xfId="44118" xr:uid="{00000000-0005-0000-0000-000046670000}"/>
    <cellStyle name="Note 2 3 7 3 72" xfId="44371" xr:uid="{00000000-0005-0000-0000-000047670000}"/>
    <cellStyle name="Note 2 3 7 3 73" xfId="44403" xr:uid="{00000000-0005-0000-0000-000048670000}"/>
    <cellStyle name="Note 2 3 7 3 74" xfId="44786" xr:uid="{00000000-0005-0000-0000-000049670000}"/>
    <cellStyle name="Note 2 3 7 3 75" xfId="45088" xr:uid="{00000000-0005-0000-0000-00004A670000}"/>
    <cellStyle name="Note 2 3 7 3 76" xfId="44495" xr:uid="{00000000-0005-0000-0000-00004B670000}"/>
    <cellStyle name="Note 2 3 7 3 77" xfId="44323" xr:uid="{00000000-0005-0000-0000-00004C670000}"/>
    <cellStyle name="Note 2 3 7 3 78" xfId="45805" xr:uid="{00000000-0005-0000-0000-00004D670000}"/>
    <cellStyle name="Note 2 3 7 3 79" xfId="45503" xr:uid="{00000000-0005-0000-0000-00004E670000}"/>
    <cellStyle name="Note 2 3 7 3 8" xfId="3014" xr:uid="{00000000-0005-0000-0000-00004F670000}"/>
    <cellStyle name="Note 2 3 7 3 8 2" xfId="7266" xr:uid="{00000000-0005-0000-0000-000050670000}"/>
    <cellStyle name="Note 2 3 7 3 8 3" xfId="11515" xr:uid="{00000000-0005-0000-0000-000051670000}"/>
    <cellStyle name="Note 2 3 7 3 8 4" xfId="15764" xr:uid="{00000000-0005-0000-0000-000052670000}"/>
    <cellStyle name="Note 2 3 7 3 8 5" xfId="21442" xr:uid="{00000000-0005-0000-0000-000053670000}"/>
    <cellStyle name="Note 2 3 7 3 8 6" xfId="54305" xr:uid="{00000000-0005-0000-0000-000054670000}"/>
    <cellStyle name="Note 2 3 7 3 80" xfId="46165" xr:uid="{00000000-0005-0000-0000-000055670000}"/>
    <cellStyle name="Note 2 3 7 3 81" xfId="46486" xr:uid="{00000000-0005-0000-0000-000056670000}"/>
    <cellStyle name="Note 2 3 7 3 82" xfId="45826" xr:uid="{00000000-0005-0000-0000-000057670000}"/>
    <cellStyle name="Note 2 3 7 3 83" xfId="46988" xr:uid="{00000000-0005-0000-0000-000058670000}"/>
    <cellStyle name="Note 2 3 7 3 84" xfId="47333" xr:uid="{00000000-0005-0000-0000-000059670000}"/>
    <cellStyle name="Note 2 3 7 3 85" xfId="47631" xr:uid="{00000000-0005-0000-0000-00005A670000}"/>
    <cellStyle name="Note 2 3 7 3 86" xfId="46433" xr:uid="{00000000-0005-0000-0000-00005B670000}"/>
    <cellStyle name="Note 2 3 7 3 87" xfId="48094" xr:uid="{00000000-0005-0000-0000-00005C670000}"/>
    <cellStyle name="Note 2 3 7 3 88" xfId="48681" xr:uid="{00000000-0005-0000-0000-00005D670000}"/>
    <cellStyle name="Note 2 3 7 3 89" xfId="48947" xr:uid="{00000000-0005-0000-0000-00005E670000}"/>
    <cellStyle name="Note 2 3 7 3 9" xfId="3164" xr:uid="{00000000-0005-0000-0000-00005F670000}"/>
    <cellStyle name="Note 2 3 7 3 9 2" xfId="7416" xr:uid="{00000000-0005-0000-0000-000060670000}"/>
    <cellStyle name="Note 2 3 7 3 9 3" xfId="11665" xr:uid="{00000000-0005-0000-0000-000061670000}"/>
    <cellStyle name="Note 2 3 7 3 9 4" xfId="15914" xr:uid="{00000000-0005-0000-0000-000062670000}"/>
    <cellStyle name="Note 2 3 7 3 9 5" xfId="21804" xr:uid="{00000000-0005-0000-0000-000063670000}"/>
    <cellStyle name="Note 2 3 7 3 9 6" xfId="54455" xr:uid="{00000000-0005-0000-0000-000064670000}"/>
    <cellStyle name="Note 2 3 7 3 90" xfId="49293" xr:uid="{00000000-0005-0000-0000-000065670000}"/>
    <cellStyle name="Note 2 3 7 3 91" xfId="49326" xr:uid="{00000000-0005-0000-0000-000066670000}"/>
    <cellStyle name="Note 2 3 7 3 92" xfId="49457" xr:uid="{00000000-0005-0000-0000-000067670000}"/>
    <cellStyle name="Note 2 3 7 3 93" xfId="49750" xr:uid="{00000000-0005-0000-0000-000068670000}"/>
    <cellStyle name="Note 2 3 7 3 94" xfId="49961" xr:uid="{00000000-0005-0000-0000-000069670000}"/>
    <cellStyle name="Note 2 3 7 3 95" xfId="50111" xr:uid="{00000000-0005-0000-0000-00006A670000}"/>
    <cellStyle name="Note 2 3 7 3 96" xfId="50260" xr:uid="{00000000-0005-0000-0000-00006B670000}"/>
    <cellStyle name="Note 2 3 7 3 97" xfId="50410" xr:uid="{00000000-0005-0000-0000-00006C670000}"/>
    <cellStyle name="Note 2 3 7 3 98" xfId="50559" xr:uid="{00000000-0005-0000-0000-00006D670000}"/>
    <cellStyle name="Note 2 3 7 3 99" xfId="50708" xr:uid="{00000000-0005-0000-0000-00006E670000}"/>
    <cellStyle name="Note 2 3 7 30" xfId="4831" xr:uid="{00000000-0005-0000-0000-00006F670000}"/>
    <cellStyle name="Note 2 3 7 30 2" xfId="9083" xr:uid="{00000000-0005-0000-0000-000070670000}"/>
    <cellStyle name="Note 2 3 7 30 3" xfId="13332" xr:uid="{00000000-0005-0000-0000-000071670000}"/>
    <cellStyle name="Note 2 3 7 30 4" xfId="17581" xr:uid="{00000000-0005-0000-0000-000072670000}"/>
    <cellStyle name="Note 2 3 7 30 5" xfId="26467" xr:uid="{00000000-0005-0000-0000-000073670000}"/>
    <cellStyle name="Note 2 3 7 30 6" xfId="57103" xr:uid="{00000000-0005-0000-0000-000074670000}"/>
    <cellStyle name="Note 2 3 7 31" xfId="5023" xr:uid="{00000000-0005-0000-0000-000075670000}"/>
    <cellStyle name="Note 2 3 7 31 2" xfId="9275" xr:uid="{00000000-0005-0000-0000-000076670000}"/>
    <cellStyle name="Note 2 3 7 31 3" xfId="13524" xr:uid="{00000000-0005-0000-0000-000077670000}"/>
    <cellStyle name="Note 2 3 7 31 4" xfId="17773" xr:uid="{00000000-0005-0000-0000-000078670000}"/>
    <cellStyle name="Note 2 3 7 31 5" xfId="27217" xr:uid="{00000000-0005-0000-0000-000079670000}"/>
    <cellStyle name="Note 2 3 7 31 6" xfId="55733" xr:uid="{00000000-0005-0000-0000-00007A670000}"/>
    <cellStyle name="Note 2 3 7 32" xfId="4987" xr:uid="{00000000-0005-0000-0000-00007B670000}"/>
    <cellStyle name="Note 2 3 7 32 2" xfId="9239" xr:uid="{00000000-0005-0000-0000-00007C670000}"/>
    <cellStyle name="Note 2 3 7 32 3" xfId="13488" xr:uid="{00000000-0005-0000-0000-00007D670000}"/>
    <cellStyle name="Note 2 3 7 32 4" xfId="17737" xr:uid="{00000000-0005-0000-0000-00007E670000}"/>
    <cellStyle name="Note 2 3 7 32 5" xfId="27560" xr:uid="{00000000-0005-0000-0000-00007F670000}"/>
    <cellStyle name="Note 2 3 7 32 6" xfId="57220" xr:uid="{00000000-0005-0000-0000-000080670000}"/>
    <cellStyle name="Note 2 3 7 33" xfId="5396" xr:uid="{00000000-0005-0000-0000-000081670000}"/>
    <cellStyle name="Note 2 3 7 33 2" xfId="9648" xr:uid="{00000000-0005-0000-0000-000082670000}"/>
    <cellStyle name="Note 2 3 7 33 3" xfId="13897" xr:uid="{00000000-0005-0000-0000-000083670000}"/>
    <cellStyle name="Note 2 3 7 33 4" xfId="18146" xr:uid="{00000000-0005-0000-0000-000084670000}"/>
    <cellStyle name="Note 2 3 7 33 5" xfId="27901" xr:uid="{00000000-0005-0000-0000-000085670000}"/>
    <cellStyle name="Note 2 3 7 33 6" xfId="57369" xr:uid="{00000000-0005-0000-0000-000086670000}"/>
    <cellStyle name="Note 2 3 7 34" xfId="5551" xr:uid="{00000000-0005-0000-0000-000087670000}"/>
    <cellStyle name="Note 2 3 7 34 2" xfId="9803" xr:uid="{00000000-0005-0000-0000-000088670000}"/>
    <cellStyle name="Note 2 3 7 34 3" xfId="14052" xr:uid="{00000000-0005-0000-0000-000089670000}"/>
    <cellStyle name="Note 2 3 7 34 4" xfId="18301" xr:uid="{00000000-0005-0000-0000-00008A670000}"/>
    <cellStyle name="Note 2 3 7 34 5" xfId="28242" xr:uid="{00000000-0005-0000-0000-00008B670000}"/>
    <cellStyle name="Note 2 3 7 34 6" xfId="57519" xr:uid="{00000000-0005-0000-0000-00008C670000}"/>
    <cellStyle name="Note 2 3 7 35" xfId="1451" xr:uid="{00000000-0005-0000-0000-00008D670000}"/>
    <cellStyle name="Note 2 3 7 35 2" xfId="28583" xr:uid="{00000000-0005-0000-0000-00008E670000}"/>
    <cellStyle name="Note 2 3 7 36" xfId="5703" xr:uid="{00000000-0005-0000-0000-00008F670000}"/>
    <cellStyle name="Note 2 3 7 36 2" xfId="28924" xr:uid="{00000000-0005-0000-0000-000090670000}"/>
    <cellStyle name="Note 2 3 7 37" xfId="9952" xr:uid="{00000000-0005-0000-0000-000091670000}"/>
    <cellStyle name="Note 2 3 7 37 2" xfId="29496" xr:uid="{00000000-0005-0000-0000-000092670000}"/>
    <cellStyle name="Note 2 3 7 38" xfId="14202" xr:uid="{00000000-0005-0000-0000-000093670000}"/>
    <cellStyle name="Note 2 3 7 38 2" xfId="31085" xr:uid="{00000000-0005-0000-0000-000094670000}"/>
    <cellStyle name="Note 2 3 7 39" xfId="18458" xr:uid="{00000000-0005-0000-0000-000095670000}"/>
    <cellStyle name="Note 2 3 7 39 2" xfId="31422" xr:uid="{00000000-0005-0000-0000-000096670000}"/>
    <cellStyle name="Note 2 3 7 4" xfId="1700" xr:uid="{00000000-0005-0000-0000-000097670000}"/>
    <cellStyle name="Note 2 3 7 4 10" xfId="21613" xr:uid="{00000000-0005-0000-0000-000098670000}"/>
    <cellStyle name="Note 2 3 7 4 11" xfId="22304" xr:uid="{00000000-0005-0000-0000-000099670000}"/>
    <cellStyle name="Note 2 3 7 4 12" xfId="22650" xr:uid="{00000000-0005-0000-0000-00009A670000}"/>
    <cellStyle name="Note 2 3 7 4 13" xfId="22996" xr:uid="{00000000-0005-0000-0000-00009B670000}"/>
    <cellStyle name="Note 2 3 7 4 14" xfId="23343" xr:uid="{00000000-0005-0000-0000-00009C670000}"/>
    <cellStyle name="Note 2 3 7 4 15" xfId="23618" xr:uid="{00000000-0005-0000-0000-00009D670000}"/>
    <cellStyle name="Note 2 3 7 4 16" xfId="23964" xr:uid="{00000000-0005-0000-0000-00009E670000}"/>
    <cellStyle name="Note 2 3 7 4 17" xfId="24314" xr:uid="{00000000-0005-0000-0000-00009F670000}"/>
    <cellStyle name="Note 2 3 7 4 18" xfId="24660" xr:uid="{00000000-0005-0000-0000-0000A0670000}"/>
    <cellStyle name="Note 2 3 7 4 19" xfId="24935" xr:uid="{00000000-0005-0000-0000-0000A1670000}"/>
    <cellStyle name="Note 2 3 7 4 2" xfId="5952" xr:uid="{00000000-0005-0000-0000-0000A2670000}"/>
    <cellStyle name="Note 2 3 7 4 2 2" xfId="19341" xr:uid="{00000000-0005-0000-0000-0000A3670000}"/>
    <cellStyle name="Note 2 3 7 4 20" xfId="24795" xr:uid="{00000000-0005-0000-0000-0000A4670000}"/>
    <cellStyle name="Note 2 3 7 4 21" xfId="25621" xr:uid="{00000000-0005-0000-0000-0000A5670000}"/>
    <cellStyle name="Note 2 3 7 4 22" xfId="25967" xr:uid="{00000000-0005-0000-0000-0000A6670000}"/>
    <cellStyle name="Note 2 3 7 4 23" xfId="26313" xr:uid="{00000000-0005-0000-0000-0000A7670000}"/>
    <cellStyle name="Note 2 3 7 4 24" xfId="26858" xr:uid="{00000000-0005-0000-0000-0000A8670000}"/>
    <cellStyle name="Note 2 3 7 4 25" xfId="26791" xr:uid="{00000000-0005-0000-0000-0000A9670000}"/>
    <cellStyle name="Note 2 3 7 4 26" xfId="27366" xr:uid="{00000000-0005-0000-0000-0000AA670000}"/>
    <cellStyle name="Note 2 3 7 4 27" xfId="27709" xr:uid="{00000000-0005-0000-0000-0000AB670000}"/>
    <cellStyle name="Note 2 3 7 4 28" xfId="28050" xr:uid="{00000000-0005-0000-0000-0000AC670000}"/>
    <cellStyle name="Note 2 3 7 4 29" xfId="28391" xr:uid="{00000000-0005-0000-0000-0000AD670000}"/>
    <cellStyle name="Note 2 3 7 4 3" xfId="10201" xr:uid="{00000000-0005-0000-0000-0000AE670000}"/>
    <cellStyle name="Note 2 3 7 4 3 2" xfId="18913" xr:uid="{00000000-0005-0000-0000-0000AF670000}"/>
    <cellStyle name="Note 2 3 7 4 30" xfId="28732" xr:uid="{00000000-0005-0000-0000-0000B0670000}"/>
    <cellStyle name="Note 2 3 7 4 31" xfId="29073" xr:uid="{00000000-0005-0000-0000-0000B1670000}"/>
    <cellStyle name="Note 2 3 7 4 32" xfId="29463" xr:uid="{00000000-0005-0000-0000-0000B2670000}"/>
    <cellStyle name="Note 2 3 7 4 33" xfId="31195" xr:uid="{00000000-0005-0000-0000-0000B3670000}"/>
    <cellStyle name="Note 2 3 7 4 34" xfId="31571" xr:uid="{00000000-0005-0000-0000-0000B4670000}"/>
    <cellStyle name="Note 2 3 7 4 35" xfId="31911" xr:uid="{00000000-0005-0000-0000-0000B5670000}"/>
    <cellStyle name="Note 2 3 7 4 36" xfId="32133" xr:uid="{00000000-0005-0000-0000-0000B6670000}"/>
    <cellStyle name="Note 2 3 7 4 37" xfId="32474" xr:uid="{00000000-0005-0000-0000-0000B7670000}"/>
    <cellStyle name="Note 2 3 7 4 38" xfId="32815" xr:uid="{00000000-0005-0000-0000-0000B8670000}"/>
    <cellStyle name="Note 2 3 7 4 39" xfId="33247" xr:uid="{00000000-0005-0000-0000-0000B9670000}"/>
    <cellStyle name="Note 2 3 7 4 4" xfId="14451" xr:uid="{00000000-0005-0000-0000-0000BA670000}"/>
    <cellStyle name="Note 2 3 7 4 4 2" xfId="20129" xr:uid="{00000000-0005-0000-0000-0000BB670000}"/>
    <cellStyle name="Note 2 3 7 4 40" xfId="33725" xr:uid="{00000000-0005-0000-0000-0000BC670000}"/>
    <cellStyle name="Note 2 3 7 4 41" xfId="34071" xr:uid="{00000000-0005-0000-0000-0000BD670000}"/>
    <cellStyle name="Note 2 3 7 4 42" xfId="33927" xr:uid="{00000000-0005-0000-0000-0000BE670000}"/>
    <cellStyle name="Note 2 3 7 4 43" xfId="34518" xr:uid="{00000000-0005-0000-0000-0000BF670000}"/>
    <cellStyle name="Note 2 3 7 4 44" xfId="34864" xr:uid="{00000000-0005-0000-0000-0000C0670000}"/>
    <cellStyle name="Note 2 3 7 4 45" xfId="35210" xr:uid="{00000000-0005-0000-0000-0000C1670000}"/>
    <cellStyle name="Note 2 3 7 4 46" xfId="35557" xr:uid="{00000000-0005-0000-0000-0000C2670000}"/>
    <cellStyle name="Note 2 3 7 4 47" xfId="35904" xr:uid="{00000000-0005-0000-0000-0000C3670000}"/>
    <cellStyle name="Note 2 3 7 4 48" xfId="36250" xr:uid="{00000000-0005-0000-0000-0000C4670000}"/>
    <cellStyle name="Note 2 3 7 4 49" xfId="36596" xr:uid="{00000000-0005-0000-0000-0000C5670000}"/>
    <cellStyle name="Note 2 3 7 4 5" xfId="18561" xr:uid="{00000000-0005-0000-0000-0000C6670000}"/>
    <cellStyle name="Note 2 3 7 4 5 2" xfId="20475" xr:uid="{00000000-0005-0000-0000-0000C7670000}"/>
    <cellStyle name="Note 2 3 7 4 50" xfId="36942" xr:uid="{00000000-0005-0000-0000-0000C8670000}"/>
    <cellStyle name="Note 2 3 7 4 51" xfId="37288" xr:uid="{00000000-0005-0000-0000-0000C9670000}"/>
    <cellStyle name="Note 2 3 7 4 52" xfId="37634" xr:uid="{00000000-0005-0000-0000-0000CA670000}"/>
    <cellStyle name="Note 2 3 7 4 53" xfId="37909" xr:uid="{00000000-0005-0000-0000-0000CB670000}"/>
    <cellStyle name="Note 2 3 7 4 54" xfId="38256" xr:uid="{00000000-0005-0000-0000-0000CC670000}"/>
    <cellStyle name="Note 2 3 7 4 55" xfId="38602" xr:uid="{00000000-0005-0000-0000-0000CD670000}"/>
    <cellStyle name="Note 2 3 7 4 56" xfId="38948" xr:uid="{00000000-0005-0000-0000-0000CE670000}"/>
    <cellStyle name="Note 2 3 7 4 57" xfId="39294" xr:uid="{00000000-0005-0000-0000-0000CF670000}"/>
    <cellStyle name="Note 2 3 7 4 58" xfId="34244" xr:uid="{00000000-0005-0000-0000-0000D0670000}"/>
    <cellStyle name="Note 2 3 7 4 59" xfId="39465" xr:uid="{00000000-0005-0000-0000-0000D1670000}"/>
    <cellStyle name="Note 2 3 7 4 6" xfId="20727" xr:uid="{00000000-0005-0000-0000-0000D2670000}"/>
    <cellStyle name="Note 2 3 7 4 60" xfId="40122" xr:uid="{00000000-0005-0000-0000-0000D3670000}"/>
    <cellStyle name="Note 2 3 7 4 61" xfId="40463" xr:uid="{00000000-0005-0000-0000-0000D4670000}"/>
    <cellStyle name="Note 2 3 7 4 62" xfId="41166" xr:uid="{00000000-0005-0000-0000-0000D5670000}"/>
    <cellStyle name="Note 2 3 7 4 63" xfId="41591" xr:uid="{00000000-0005-0000-0000-0000D6670000}"/>
    <cellStyle name="Note 2 3 7 4 64" xfId="40833" xr:uid="{00000000-0005-0000-0000-0000D7670000}"/>
    <cellStyle name="Note 2 3 7 4 65" xfId="42030" xr:uid="{00000000-0005-0000-0000-0000D8670000}"/>
    <cellStyle name="Note 2 3 7 4 66" xfId="42376" xr:uid="{00000000-0005-0000-0000-0000D9670000}"/>
    <cellStyle name="Note 2 3 7 4 67" xfId="42561" xr:uid="{00000000-0005-0000-0000-0000DA670000}"/>
    <cellStyle name="Note 2 3 7 4 68" xfId="42957" xr:uid="{00000000-0005-0000-0000-0000DB670000}"/>
    <cellStyle name="Note 2 3 7 4 69" xfId="43298" xr:uid="{00000000-0005-0000-0000-0000DC670000}"/>
    <cellStyle name="Note 2 3 7 4 7" xfId="21168" xr:uid="{00000000-0005-0000-0000-0000DD670000}"/>
    <cellStyle name="Note 2 3 7 4 70" xfId="43639" xr:uid="{00000000-0005-0000-0000-0000DE670000}"/>
    <cellStyle name="Note 2 3 7 4 71" xfId="44170" xr:uid="{00000000-0005-0000-0000-0000DF670000}"/>
    <cellStyle name="Note 2 3 7 4 72" xfId="44418" xr:uid="{00000000-0005-0000-0000-0000E0670000}"/>
    <cellStyle name="Note 2 3 7 4 73" xfId="43951" xr:uid="{00000000-0005-0000-0000-0000E1670000}"/>
    <cellStyle name="Note 2 3 7 4 74" xfId="44838" xr:uid="{00000000-0005-0000-0000-0000E2670000}"/>
    <cellStyle name="Note 2 3 7 4 75" xfId="45129" xr:uid="{00000000-0005-0000-0000-0000E3670000}"/>
    <cellStyle name="Note 2 3 7 4 76" xfId="45060" xr:uid="{00000000-0005-0000-0000-0000E4670000}"/>
    <cellStyle name="Note 2 3 7 4 77" xfId="45242" xr:uid="{00000000-0005-0000-0000-0000E5670000}"/>
    <cellStyle name="Note 2 3 7 4 78" xfId="45497" xr:uid="{00000000-0005-0000-0000-0000E6670000}"/>
    <cellStyle name="Note 2 3 7 4 79" xfId="45824" xr:uid="{00000000-0005-0000-0000-0000E7670000}"/>
    <cellStyle name="Note 2 3 7 4 8" xfId="18851" xr:uid="{00000000-0005-0000-0000-0000E8670000}"/>
    <cellStyle name="Note 2 3 7 4 80" xfId="46217" xr:uid="{00000000-0005-0000-0000-0000E9670000}"/>
    <cellStyle name="Note 2 3 7 4 81" xfId="46532" xr:uid="{00000000-0005-0000-0000-0000EA670000}"/>
    <cellStyle name="Note 2 3 7 4 82" xfId="46695" xr:uid="{00000000-0005-0000-0000-0000EB670000}"/>
    <cellStyle name="Note 2 3 7 4 83" xfId="47040" xr:uid="{00000000-0005-0000-0000-0000EC670000}"/>
    <cellStyle name="Note 2 3 7 4 84" xfId="47385" xr:uid="{00000000-0005-0000-0000-0000ED670000}"/>
    <cellStyle name="Note 2 3 7 4 85" xfId="47665" xr:uid="{00000000-0005-0000-0000-0000EE670000}"/>
    <cellStyle name="Note 2 3 7 4 86" xfId="47809" xr:uid="{00000000-0005-0000-0000-0000EF670000}"/>
    <cellStyle name="Note 2 3 7 4 87" xfId="48146" xr:uid="{00000000-0005-0000-0000-0000F0670000}"/>
    <cellStyle name="Note 2 3 7 4 88" xfId="48347" xr:uid="{00000000-0005-0000-0000-0000F1670000}"/>
    <cellStyle name="Note 2 3 7 4 89" xfId="48999" xr:uid="{00000000-0005-0000-0000-0000F2670000}"/>
    <cellStyle name="Note 2 3 7 4 9" xfId="21856" xr:uid="{00000000-0005-0000-0000-0000F3670000}"/>
    <cellStyle name="Note 2 3 7 4 90" xfId="49343" xr:uid="{00000000-0005-0000-0000-0000F4670000}"/>
    <cellStyle name="Note 2 3 7 4 91" xfId="48491" xr:uid="{00000000-0005-0000-0000-0000F5670000}"/>
    <cellStyle name="Note 2 3 7 4 92" xfId="49389" xr:uid="{00000000-0005-0000-0000-0000F6670000}"/>
    <cellStyle name="Note 2 3 7 4 93" xfId="48728" xr:uid="{00000000-0005-0000-0000-0000F7670000}"/>
    <cellStyle name="Note 2 3 7 4 94" xfId="53017" xr:uid="{00000000-0005-0000-0000-0000F8670000}"/>
    <cellStyle name="Note 2 3 7 4 95" xfId="53300" xr:uid="{00000000-0005-0000-0000-0000F9670000}"/>
    <cellStyle name="Note 2 3 7 40" xfId="31762" xr:uid="{00000000-0005-0000-0000-0000FA670000}"/>
    <cellStyle name="Note 2 3 7 41" xfId="31092" xr:uid="{00000000-0005-0000-0000-0000FB670000}"/>
    <cellStyle name="Note 2 3 7 42" xfId="32325" xr:uid="{00000000-0005-0000-0000-0000FC670000}"/>
    <cellStyle name="Note 2 3 7 43" xfId="32666" xr:uid="{00000000-0005-0000-0000-0000FD670000}"/>
    <cellStyle name="Note 2 3 7 44" xfId="33515" xr:uid="{00000000-0005-0000-0000-0000FE670000}"/>
    <cellStyle name="Note 2 3 7 45" xfId="33576" xr:uid="{00000000-0005-0000-0000-0000FF670000}"/>
    <cellStyle name="Note 2 3 7 46" xfId="33922" xr:uid="{00000000-0005-0000-0000-000000680000}"/>
    <cellStyle name="Note 2 3 7 47" xfId="33082" xr:uid="{00000000-0005-0000-0000-000001680000}"/>
    <cellStyle name="Note 2 3 7 48" xfId="34369" xr:uid="{00000000-0005-0000-0000-000002680000}"/>
    <cellStyle name="Note 2 3 7 49" xfId="34715" xr:uid="{00000000-0005-0000-0000-000003680000}"/>
    <cellStyle name="Note 2 3 7 5" xfId="1747" xr:uid="{00000000-0005-0000-0000-000004680000}"/>
    <cellStyle name="Note 2 3 7 5 10" xfId="22011" xr:uid="{00000000-0005-0000-0000-000005680000}"/>
    <cellStyle name="Note 2 3 7 5 11" xfId="22357" xr:uid="{00000000-0005-0000-0000-000006680000}"/>
    <cellStyle name="Note 2 3 7 5 12" xfId="22703" xr:uid="{00000000-0005-0000-0000-000007680000}"/>
    <cellStyle name="Note 2 3 7 5 13" xfId="23049" xr:uid="{00000000-0005-0000-0000-000008680000}"/>
    <cellStyle name="Note 2 3 7 5 14" xfId="23396" xr:uid="{00000000-0005-0000-0000-000009680000}"/>
    <cellStyle name="Note 2 3 7 5 15" xfId="23671" xr:uid="{00000000-0005-0000-0000-00000A680000}"/>
    <cellStyle name="Note 2 3 7 5 16" xfId="24017" xr:uid="{00000000-0005-0000-0000-00000B680000}"/>
    <cellStyle name="Note 2 3 7 5 17" xfId="24367" xr:uid="{00000000-0005-0000-0000-00000C680000}"/>
    <cellStyle name="Note 2 3 7 5 18" xfId="24713" xr:uid="{00000000-0005-0000-0000-00000D680000}"/>
    <cellStyle name="Note 2 3 7 5 19" xfId="24988" xr:uid="{00000000-0005-0000-0000-00000E680000}"/>
    <cellStyle name="Note 2 3 7 5 2" xfId="5999" xr:uid="{00000000-0005-0000-0000-00000F680000}"/>
    <cellStyle name="Note 2 3 7 5 2 2" xfId="19394" xr:uid="{00000000-0005-0000-0000-000010680000}"/>
    <cellStyle name="Note 2 3 7 5 20" xfId="25359" xr:uid="{00000000-0005-0000-0000-000011680000}"/>
    <cellStyle name="Note 2 3 7 5 21" xfId="25674" xr:uid="{00000000-0005-0000-0000-000012680000}"/>
    <cellStyle name="Note 2 3 7 5 22" xfId="26020" xr:uid="{00000000-0005-0000-0000-000013680000}"/>
    <cellStyle name="Note 2 3 7 5 23" xfId="26366" xr:uid="{00000000-0005-0000-0000-000014680000}"/>
    <cellStyle name="Note 2 3 7 5 24" xfId="26911" xr:uid="{00000000-0005-0000-0000-000015680000}"/>
    <cellStyle name="Note 2 3 7 5 25" xfId="27139" xr:uid="{00000000-0005-0000-0000-000016680000}"/>
    <cellStyle name="Note 2 3 7 5 26" xfId="27419" xr:uid="{00000000-0005-0000-0000-000017680000}"/>
    <cellStyle name="Note 2 3 7 5 27" xfId="27762" xr:uid="{00000000-0005-0000-0000-000018680000}"/>
    <cellStyle name="Note 2 3 7 5 28" xfId="28103" xr:uid="{00000000-0005-0000-0000-000019680000}"/>
    <cellStyle name="Note 2 3 7 5 29" xfId="28444" xr:uid="{00000000-0005-0000-0000-00001A680000}"/>
    <cellStyle name="Note 2 3 7 5 3" xfId="10248" xr:uid="{00000000-0005-0000-0000-00001B680000}"/>
    <cellStyle name="Note 2 3 7 5 3 2" xfId="18784" xr:uid="{00000000-0005-0000-0000-00001C680000}"/>
    <cellStyle name="Note 2 3 7 5 30" xfId="28785" xr:uid="{00000000-0005-0000-0000-00001D680000}"/>
    <cellStyle name="Note 2 3 7 5 31" xfId="29126" xr:uid="{00000000-0005-0000-0000-00001E680000}"/>
    <cellStyle name="Note 2 3 7 5 32" xfId="29536" xr:uid="{00000000-0005-0000-0000-00001F680000}"/>
    <cellStyle name="Note 2 3 7 5 33" xfId="31208" xr:uid="{00000000-0005-0000-0000-000020680000}"/>
    <cellStyle name="Note 2 3 7 5 34" xfId="31624" xr:uid="{00000000-0005-0000-0000-000021680000}"/>
    <cellStyle name="Note 2 3 7 5 35" xfId="31964" xr:uid="{00000000-0005-0000-0000-000022680000}"/>
    <cellStyle name="Note 2 3 7 5 36" xfId="32186" xr:uid="{00000000-0005-0000-0000-000023680000}"/>
    <cellStyle name="Note 2 3 7 5 37" xfId="32527" xr:uid="{00000000-0005-0000-0000-000024680000}"/>
    <cellStyle name="Note 2 3 7 5 38" xfId="32868" xr:uid="{00000000-0005-0000-0000-000025680000}"/>
    <cellStyle name="Note 2 3 7 5 39" xfId="33327" xr:uid="{00000000-0005-0000-0000-000026680000}"/>
    <cellStyle name="Note 2 3 7 5 4" xfId="14498" xr:uid="{00000000-0005-0000-0000-000027680000}"/>
    <cellStyle name="Note 2 3 7 5 4 2" xfId="20182" xr:uid="{00000000-0005-0000-0000-000028680000}"/>
    <cellStyle name="Note 2 3 7 5 40" xfId="33778" xr:uid="{00000000-0005-0000-0000-000029680000}"/>
    <cellStyle name="Note 2 3 7 5 41" xfId="34124" xr:uid="{00000000-0005-0000-0000-00002A680000}"/>
    <cellStyle name="Note 2 3 7 5 42" xfId="34255" xr:uid="{00000000-0005-0000-0000-00002B680000}"/>
    <cellStyle name="Note 2 3 7 5 43" xfId="34571" xr:uid="{00000000-0005-0000-0000-00002C680000}"/>
    <cellStyle name="Note 2 3 7 5 44" xfId="34917" xr:uid="{00000000-0005-0000-0000-00002D680000}"/>
    <cellStyle name="Note 2 3 7 5 45" xfId="35263" xr:uid="{00000000-0005-0000-0000-00002E680000}"/>
    <cellStyle name="Note 2 3 7 5 46" xfId="35610" xr:uid="{00000000-0005-0000-0000-00002F680000}"/>
    <cellStyle name="Note 2 3 7 5 47" xfId="35957" xr:uid="{00000000-0005-0000-0000-000030680000}"/>
    <cellStyle name="Note 2 3 7 5 48" xfId="36303" xr:uid="{00000000-0005-0000-0000-000031680000}"/>
    <cellStyle name="Note 2 3 7 5 49" xfId="36649" xr:uid="{00000000-0005-0000-0000-000032680000}"/>
    <cellStyle name="Note 2 3 7 5 5" xfId="20528" xr:uid="{00000000-0005-0000-0000-000033680000}"/>
    <cellStyle name="Note 2 3 7 5 50" xfId="36995" xr:uid="{00000000-0005-0000-0000-000034680000}"/>
    <cellStyle name="Note 2 3 7 5 51" xfId="37341" xr:uid="{00000000-0005-0000-0000-000035680000}"/>
    <cellStyle name="Note 2 3 7 5 52" xfId="37687" xr:uid="{00000000-0005-0000-0000-000036680000}"/>
    <cellStyle name="Note 2 3 7 5 53" xfId="37962" xr:uid="{00000000-0005-0000-0000-000037680000}"/>
    <cellStyle name="Note 2 3 7 5 54" xfId="38309" xr:uid="{00000000-0005-0000-0000-000038680000}"/>
    <cellStyle name="Note 2 3 7 5 55" xfId="38655" xr:uid="{00000000-0005-0000-0000-000039680000}"/>
    <cellStyle name="Note 2 3 7 5 56" xfId="39001" xr:uid="{00000000-0005-0000-0000-00003A680000}"/>
    <cellStyle name="Note 2 3 7 5 57" xfId="39347" xr:uid="{00000000-0005-0000-0000-00003B680000}"/>
    <cellStyle name="Note 2 3 7 5 58" xfId="39714" xr:uid="{00000000-0005-0000-0000-00003C680000}"/>
    <cellStyle name="Note 2 3 7 5 59" xfId="39896" xr:uid="{00000000-0005-0000-0000-00003D680000}"/>
    <cellStyle name="Note 2 3 7 5 6" xfId="20639" xr:uid="{00000000-0005-0000-0000-00003E680000}"/>
    <cellStyle name="Note 2 3 7 5 60" xfId="40175" xr:uid="{00000000-0005-0000-0000-00003F680000}"/>
    <cellStyle name="Note 2 3 7 5 61" xfId="40516" xr:uid="{00000000-0005-0000-0000-000040680000}"/>
    <cellStyle name="Note 2 3 7 5 62" xfId="40759" xr:uid="{00000000-0005-0000-0000-000041680000}"/>
    <cellStyle name="Note 2 3 7 5 63" xfId="41639" xr:uid="{00000000-0005-0000-0000-000042680000}"/>
    <cellStyle name="Note 2 3 7 5 64" xfId="41737" xr:uid="{00000000-0005-0000-0000-000043680000}"/>
    <cellStyle name="Note 2 3 7 5 65" xfId="42083" xr:uid="{00000000-0005-0000-0000-000044680000}"/>
    <cellStyle name="Note 2 3 7 5 66" xfId="42429" xr:uid="{00000000-0005-0000-0000-000045680000}"/>
    <cellStyle name="Note 2 3 7 5 67" xfId="42529" xr:uid="{00000000-0005-0000-0000-000046680000}"/>
    <cellStyle name="Note 2 3 7 5 68" xfId="43010" xr:uid="{00000000-0005-0000-0000-000047680000}"/>
    <cellStyle name="Note 2 3 7 5 69" xfId="43351" xr:uid="{00000000-0005-0000-0000-000048680000}"/>
    <cellStyle name="Note 2 3 7 5 7" xfId="21221" xr:uid="{00000000-0005-0000-0000-000049680000}"/>
    <cellStyle name="Note 2 3 7 5 70" xfId="43692" xr:uid="{00000000-0005-0000-0000-00004A680000}"/>
    <cellStyle name="Note 2 3 7 5 71" xfId="44223" xr:uid="{00000000-0005-0000-0000-00004B680000}"/>
    <cellStyle name="Note 2 3 7 5 72" xfId="44463" xr:uid="{00000000-0005-0000-0000-00004C680000}"/>
    <cellStyle name="Note 2 3 7 5 73" xfId="44548" xr:uid="{00000000-0005-0000-0000-00004D680000}"/>
    <cellStyle name="Note 2 3 7 5 74" xfId="44891" xr:uid="{00000000-0005-0000-0000-00004E680000}"/>
    <cellStyle name="Note 2 3 7 5 75" xfId="45170" xr:uid="{00000000-0005-0000-0000-00004F680000}"/>
    <cellStyle name="Note 2 3 7 5 76" xfId="44990" xr:uid="{00000000-0005-0000-0000-000050680000}"/>
    <cellStyle name="Note 2 3 7 5 77" xfId="45312" xr:uid="{00000000-0005-0000-0000-000051680000}"/>
    <cellStyle name="Note 2 3 7 5 78" xfId="45719" xr:uid="{00000000-0005-0000-0000-000052680000}"/>
    <cellStyle name="Note 2 3 7 5 79" xfId="45926" xr:uid="{00000000-0005-0000-0000-000053680000}"/>
    <cellStyle name="Note 2 3 7 5 8" xfId="21594" xr:uid="{00000000-0005-0000-0000-000054680000}"/>
    <cellStyle name="Note 2 3 7 5 80" xfId="46270" xr:uid="{00000000-0005-0000-0000-000055680000}"/>
    <cellStyle name="Note 2 3 7 5 81" xfId="46576" xr:uid="{00000000-0005-0000-0000-000056680000}"/>
    <cellStyle name="Note 2 3 7 5 82" xfId="46748" xr:uid="{00000000-0005-0000-0000-000057680000}"/>
    <cellStyle name="Note 2 3 7 5 83" xfId="47093" xr:uid="{00000000-0005-0000-0000-000058680000}"/>
    <cellStyle name="Note 2 3 7 5 84" xfId="47438" xr:uid="{00000000-0005-0000-0000-000059680000}"/>
    <cellStyle name="Note 2 3 7 5 85" xfId="47701" xr:uid="{00000000-0005-0000-0000-00005A680000}"/>
    <cellStyle name="Note 2 3 7 5 86" xfId="47862" xr:uid="{00000000-0005-0000-0000-00005B680000}"/>
    <cellStyle name="Note 2 3 7 5 87" xfId="48199" xr:uid="{00000000-0005-0000-0000-00005C680000}"/>
    <cellStyle name="Note 2 3 7 5 88" xfId="48586" xr:uid="{00000000-0005-0000-0000-00005D680000}"/>
    <cellStyle name="Note 2 3 7 5 89" xfId="49052" xr:uid="{00000000-0005-0000-0000-00005E680000}"/>
    <cellStyle name="Note 2 3 7 5 9" xfId="21909" xr:uid="{00000000-0005-0000-0000-00005F680000}"/>
    <cellStyle name="Note 2 3 7 5 90" xfId="49394" xr:uid="{00000000-0005-0000-0000-000060680000}"/>
    <cellStyle name="Note 2 3 7 5 91" xfId="49494" xr:uid="{00000000-0005-0000-0000-000061680000}"/>
    <cellStyle name="Note 2 3 7 5 92" xfId="49596" xr:uid="{00000000-0005-0000-0000-000062680000}"/>
    <cellStyle name="Note 2 3 7 5 93" xfId="49805" xr:uid="{00000000-0005-0000-0000-000063680000}"/>
    <cellStyle name="Note 2 3 7 5 94" xfId="53078" xr:uid="{00000000-0005-0000-0000-000064680000}"/>
    <cellStyle name="Note 2 3 7 5 95" xfId="19039" xr:uid="{00000000-0005-0000-0000-000065680000}"/>
    <cellStyle name="Note 2 3 7 5 96" xfId="53455" xr:uid="{00000000-0005-0000-0000-000066680000}"/>
    <cellStyle name="Note 2 3 7 50" xfId="35061" xr:uid="{00000000-0005-0000-0000-000067680000}"/>
    <cellStyle name="Note 2 3 7 51" xfId="35408" xr:uid="{00000000-0005-0000-0000-000068680000}"/>
    <cellStyle name="Note 2 3 7 52" xfId="35755" xr:uid="{00000000-0005-0000-0000-000069680000}"/>
    <cellStyle name="Note 2 3 7 53" xfId="36101" xr:uid="{00000000-0005-0000-0000-00006A680000}"/>
    <cellStyle name="Note 2 3 7 54" xfId="36447" xr:uid="{00000000-0005-0000-0000-00006B680000}"/>
    <cellStyle name="Note 2 3 7 55" xfId="36793" xr:uid="{00000000-0005-0000-0000-00006C680000}"/>
    <cellStyle name="Note 2 3 7 56" xfId="37139" xr:uid="{00000000-0005-0000-0000-00006D680000}"/>
    <cellStyle name="Note 2 3 7 57" xfId="37485" xr:uid="{00000000-0005-0000-0000-00006E680000}"/>
    <cellStyle name="Note 2 3 7 58" xfId="36054" xr:uid="{00000000-0005-0000-0000-00006F680000}"/>
    <cellStyle name="Note 2 3 7 59" xfId="38107" xr:uid="{00000000-0005-0000-0000-000070680000}"/>
    <cellStyle name="Note 2 3 7 6" xfId="1795" xr:uid="{00000000-0005-0000-0000-000071680000}"/>
    <cellStyle name="Note 2 3 7 6 2" xfId="6047" xr:uid="{00000000-0005-0000-0000-000072680000}"/>
    <cellStyle name="Note 2 3 7 6 3" xfId="10296" xr:uid="{00000000-0005-0000-0000-000073680000}"/>
    <cellStyle name="Note 2 3 7 6 4" xfId="14546" xr:uid="{00000000-0005-0000-0000-000074680000}"/>
    <cellStyle name="Note 2 3 7 6 5" xfId="18982" xr:uid="{00000000-0005-0000-0000-000075680000}"/>
    <cellStyle name="Note 2 3 7 6 6" xfId="53604" xr:uid="{00000000-0005-0000-0000-000076680000}"/>
    <cellStyle name="Note 2 3 7 60" xfId="38453" xr:uid="{00000000-0005-0000-0000-000077680000}"/>
    <cellStyle name="Note 2 3 7 61" xfId="38799" xr:uid="{00000000-0005-0000-0000-000078680000}"/>
    <cellStyle name="Note 2 3 7 62" xfId="39145" xr:uid="{00000000-0005-0000-0000-000079680000}"/>
    <cellStyle name="Note 2 3 7 63" xfId="33882" xr:uid="{00000000-0005-0000-0000-00007A680000}"/>
    <cellStyle name="Note 2 3 7 64" xfId="39533" xr:uid="{00000000-0005-0000-0000-00007B680000}"/>
    <cellStyle name="Note 2 3 7 65" xfId="39973" xr:uid="{00000000-0005-0000-0000-00007C680000}"/>
    <cellStyle name="Note 2 3 7 66" xfId="40314" xr:uid="{00000000-0005-0000-0000-00007D680000}"/>
    <cellStyle name="Note 2 3 7 67" xfId="41201" xr:uid="{00000000-0005-0000-0000-00007E680000}"/>
    <cellStyle name="Note 2 3 7 68" xfId="41447" xr:uid="{00000000-0005-0000-0000-00007F680000}"/>
    <cellStyle name="Note 2 3 7 69" xfId="41522" xr:uid="{00000000-0005-0000-0000-000080680000}"/>
    <cellStyle name="Note 2 3 7 7" xfId="1842" xr:uid="{00000000-0005-0000-0000-000081680000}"/>
    <cellStyle name="Note 2 3 7 7 2" xfId="6094" xr:uid="{00000000-0005-0000-0000-000082680000}"/>
    <cellStyle name="Note 2 3 7 7 3" xfId="10343" xr:uid="{00000000-0005-0000-0000-000083680000}"/>
    <cellStyle name="Note 2 3 7 7 4" xfId="14593" xr:uid="{00000000-0005-0000-0000-000084680000}"/>
    <cellStyle name="Note 2 3 7 7 5" xfId="19192" xr:uid="{00000000-0005-0000-0000-000085680000}"/>
    <cellStyle name="Note 2 3 7 7 6" xfId="53283" xr:uid="{00000000-0005-0000-0000-000086680000}"/>
    <cellStyle name="Note 2 3 7 70" xfId="41881" xr:uid="{00000000-0005-0000-0000-000087680000}"/>
    <cellStyle name="Note 2 3 7 71" xfId="42227" xr:uid="{00000000-0005-0000-0000-000088680000}"/>
    <cellStyle name="Note 2 3 7 72" xfId="41371" xr:uid="{00000000-0005-0000-0000-000089680000}"/>
    <cellStyle name="Note 2 3 7 73" xfId="42808" xr:uid="{00000000-0005-0000-0000-00008A680000}"/>
    <cellStyle name="Note 2 3 7 74" xfId="43149" xr:uid="{00000000-0005-0000-0000-00008B680000}"/>
    <cellStyle name="Note 2 3 7 75" xfId="43490" xr:uid="{00000000-0005-0000-0000-00008C680000}"/>
    <cellStyle name="Note 2 3 7 76" xfId="44021" xr:uid="{00000000-0005-0000-0000-00008D680000}"/>
    <cellStyle name="Note 2 3 7 77" xfId="43969" xr:uid="{00000000-0005-0000-0000-00008E680000}"/>
    <cellStyle name="Note 2 3 7 78" xfId="44355" xr:uid="{00000000-0005-0000-0000-00008F680000}"/>
    <cellStyle name="Note 2 3 7 79" xfId="44689" xr:uid="{00000000-0005-0000-0000-000090680000}"/>
    <cellStyle name="Note 2 3 7 8" xfId="1889" xr:uid="{00000000-0005-0000-0000-000091680000}"/>
    <cellStyle name="Note 2 3 7 8 2" xfId="6141" xr:uid="{00000000-0005-0000-0000-000092680000}"/>
    <cellStyle name="Note 2 3 7 8 3" xfId="10390" xr:uid="{00000000-0005-0000-0000-000093680000}"/>
    <cellStyle name="Note 2 3 7 8 4" xfId="14640" xr:uid="{00000000-0005-0000-0000-000094680000}"/>
    <cellStyle name="Note 2 3 7 8 5" xfId="19684" xr:uid="{00000000-0005-0000-0000-000095680000}"/>
    <cellStyle name="Note 2 3 7 8 6" xfId="53982" xr:uid="{00000000-0005-0000-0000-000096680000}"/>
    <cellStyle name="Note 2 3 7 80" xfId="45020" xr:uid="{00000000-0005-0000-0000-000097680000}"/>
    <cellStyle name="Note 2 3 7 81" xfId="43889" xr:uid="{00000000-0005-0000-0000-000098680000}"/>
    <cellStyle name="Note 2 3 7 82" xfId="45255" xr:uid="{00000000-0005-0000-0000-000099680000}"/>
    <cellStyle name="Note 2 3 7 83" xfId="45576" xr:uid="{00000000-0005-0000-0000-00009A680000}"/>
    <cellStyle name="Note 2 3 7 84" xfId="45784" xr:uid="{00000000-0005-0000-0000-00009B680000}"/>
    <cellStyle name="Note 2 3 7 85" xfId="46068" xr:uid="{00000000-0005-0000-0000-00009C680000}"/>
    <cellStyle name="Note 2 3 7 86" xfId="46408" xr:uid="{00000000-0005-0000-0000-00009D680000}"/>
    <cellStyle name="Note 2 3 7 87" xfId="45891" xr:uid="{00000000-0005-0000-0000-00009E680000}"/>
    <cellStyle name="Note 2 3 7 88" xfId="46891" xr:uid="{00000000-0005-0000-0000-00009F680000}"/>
    <cellStyle name="Note 2 3 7 89" xfId="47236" xr:uid="{00000000-0005-0000-0000-0000A0680000}"/>
    <cellStyle name="Note 2 3 7 9" xfId="1577" xr:uid="{00000000-0005-0000-0000-0000A1680000}"/>
    <cellStyle name="Note 2 3 7 9 2" xfId="5829" xr:uid="{00000000-0005-0000-0000-0000A2680000}"/>
    <cellStyle name="Note 2 3 7 9 3" xfId="10078" xr:uid="{00000000-0005-0000-0000-0000A3680000}"/>
    <cellStyle name="Note 2 3 7 9 4" xfId="14328" xr:uid="{00000000-0005-0000-0000-0000A4680000}"/>
    <cellStyle name="Note 2 3 7 9 5" xfId="19980" xr:uid="{00000000-0005-0000-0000-0000A5680000}"/>
    <cellStyle name="Note 2 3 7 9 6" xfId="54131" xr:uid="{00000000-0005-0000-0000-0000A6680000}"/>
    <cellStyle name="Note 2 3 7 90" xfId="47568" xr:uid="{00000000-0005-0000-0000-0000A7680000}"/>
    <cellStyle name="Note 2 3 7 91" xfId="46023" xr:uid="{00000000-0005-0000-0000-0000A8680000}"/>
    <cellStyle name="Note 2 3 7 92" xfId="47997" xr:uid="{00000000-0005-0000-0000-0000A9680000}"/>
    <cellStyle name="Note 2 3 7 93" xfId="48432" xr:uid="{00000000-0005-0000-0000-0000AA680000}"/>
    <cellStyle name="Note 2 3 7 94" xfId="48850" xr:uid="{00000000-0005-0000-0000-0000AB680000}"/>
    <cellStyle name="Note 2 3 7 95" xfId="49196" xr:uid="{00000000-0005-0000-0000-0000AC680000}"/>
    <cellStyle name="Note 2 3 7 96" xfId="49273" xr:uid="{00000000-0005-0000-0000-0000AD680000}"/>
    <cellStyle name="Note 2 3 7 97" xfId="49163" xr:uid="{00000000-0005-0000-0000-0000AE680000}"/>
    <cellStyle name="Note 2 3 7 98" xfId="49542" xr:uid="{00000000-0005-0000-0000-0000AF680000}"/>
    <cellStyle name="Note 2 3 7 99" xfId="49859" xr:uid="{00000000-0005-0000-0000-0000B0680000}"/>
    <cellStyle name="Note 2 3 70" xfId="30584" xr:uid="{00000000-0005-0000-0000-0000B1680000}"/>
    <cellStyle name="Note 2 3 71" xfId="30590" xr:uid="{00000000-0005-0000-0000-0000B2680000}"/>
    <cellStyle name="Note 2 3 72" xfId="30548" xr:uid="{00000000-0005-0000-0000-0000B3680000}"/>
    <cellStyle name="Note 2 3 73" xfId="30596" xr:uid="{00000000-0005-0000-0000-0000B4680000}"/>
    <cellStyle name="Note 2 3 74" xfId="30542" xr:uid="{00000000-0005-0000-0000-0000B5680000}"/>
    <cellStyle name="Note 2 3 75" xfId="30566" xr:uid="{00000000-0005-0000-0000-0000B6680000}"/>
    <cellStyle name="Note 2 3 76" xfId="30569" xr:uid="{00000000-0005-0000-0000-0000B7680000}"/>
    <cellStyle name="Note 2 3 77" xfId="30617" xr:uid="{00000000-0005-0000-0000-0000B8680000}"/>
    <cellStyle name="Note 2 3 78" xfId="30601" xr:uid="{00000000-0005-0000-0000-0000B9680000}"/>
    <cellStyle name="Note 2 3 79" xfId="30564" xr:uid="{00000000-0005-0000-0000-0000BA680000}"/>
    <cellStyle name="Note 2 3 8" xfId="762" xr:uid="{00000000-0005-0000-0000-0000BB680000}"/>
    <cellStyle name="Note 2 3 8 10" xfId="1956" xr:uid="{00000000-0005-0000-0000-0000BC680000}"/>
    <cellStyle name="Note 2 3 8 10 2" xfId="6208" xr:uid="{00000000-0005-0000-0000-0000BD680000}"/>
    <cellStyle name="Note 2 3 8 10 3" xfId="10457" xr:uid="{00000000-0005-0000-0000-0000BE680000}"/>
    <cellStyle name="Note 2 3 8 10 4" xfId="14707" xr:uid="{00000000-0005-0000-0000-0000BF680000}"/>
    <cellStyle name="Note 2 3 8 10 5" xfId="20345" xr:uid="{00000000-0005-0000-0000-0000C0680000}"/>
    <cellStyle name="Note 2 3 8 10 6" xfId="53753" xr:uid="{00000000-0005-0000-0000-0000C1680000}"/>
    <cellStyle name="Note 2 3 8 100" xfId="50028" xr:uid="{00000000-0005-0000-0000-0000C2680000}"/>
    <cellStyle name="Note 2 3 8 101" xfId="50177" xr:uid="{00000000-0005-0000-0000-0000C3680000}"/>
    <cellStyle name="Note 2 3 8 102" xfId="50327" xr:uid="{00000000-0005-0000-0000-0000C4680000}"/>
    <cellStyle name="Note 2 3 8 103" xfId="50476" xr:uid="{00000000-0005-0000-0000-0000C5680000}"/>
    <cellStyle name="Note 2 3 8 104" xfId="50625" xr:uid="{00000000-0005-0000-0000-0000C6680000}"/>
    <cellStyle name="Note 2 3 8 105" xfId="50775" xr:uid="{00000000-0005-0000-0000-0000C7680000}"/>
    <cellStyle name="Note 2 3 8 106" xfId="50924" xr:uid="{00000000-0005-0000-0000-0000C8680000}"/>
    <cellStyle name="Note 2 3 8 107" xfId="51089" xr:uid="{00000000-0005-0000-0000-0000C9680000}"/>
    <cellStyle name="Note 2 3 8 108" xfId="51245" xr:uid="{00000000-0005-0000-0000-0000CA680000}"/>
    <cellStyle name="Note 2 3 8 109" xfId="51395" xr:uid="{00000000-0005-0000-0000-0000CB680000}"/>
    <cellStyle name="Note 2 3 8 11" xfId="1524" xr:uid="{00000000-0005-0000-0000-0000CC680000}"/>
    <cellStyle name="Note 2 3 8 11 2" xfId="5776" xr:uid="{00000000-0005-0000-0000-0000CD680000}"/>
    <cellStyle name="Note 2 3 8 11 3" xfId="10025" xr:uid="{00000000-0005-0000-0000-0000CE680000}"/>
    <cellStyle name="Note 2 3 8 11 4" xfId="14275" xr:uid="{00000000-0005-0000-0000-0000CF680000}"/>
    <cellStyle name="Note 2 3 8 11 5" xfId="20718" xr:uid="{00000000-0005-0000-0000-0000D0680000}"/>
    <cellStyle name="Note 2 3 8 11 6" xfId="54372" xr:uid="{00000000-0005-0000-0000-0000D1680000}"/>
    <cellStyle name="Note 2 3 8 110" xfId="51545" xr:uid="{00000000-0005-0000-0000-0000D2680000}"/>
    <cellStyle name="Note 2 3 8 111" xfId="51695" xr:uid="{00000000-0005-0000-0000-0000D3680000}"/>
    <cellStyle name="Note 2 3 8 112" xfId="51850" xr:uid="{00000000-0005-0000-0000-0000D4680000}"/>
    <cellStyle name="Note 2 3 8 113" xfId="52005" xr:uid="{00000000-0005-0000-0000-0000D5680000}"/>
    <cellStyle name="Note 2 3 8 114" xfId="52155" xr:uid="{00000000-0005-0000-0000-0000D6680000}"/>
    <cellStyle name="Note 2 3 8 115" xfId="52305" xr:uid="{00000000-0005-0000-0000-0000D7680000}"/>
    <cellStyle name="Note 2 3 8 116" xfId="52353" xr:uid="{00000000-0005-0000-0000-0000D8680000}"/>
    <cellStyle name="Note 2 3 8 117" xfId="52408" xr:uid="{00000000-0005-0000-0000-0000D9680000}"/>
    <cellStyle name="Note 2 3 8 118" xfId="52558" xr:uid="{00000000-0005-0000-0000-0000DA680000}"/>
    <cellStyle name="Note 2 3 8 119" xfId="52707" xr:uid="{00000000-0005-0000-0000-0000DB680000}"/>
    <cellStyle name="Note 2 3 8 12" xfId="2025" xr:uid="{00000000-0005-0000-0000-0000DC680000}"/>
    <cellStyle name="Note 2 3 8 12 2" xfId="6277" xr:uid="{00000000-0005-0000-0000-0000DD680000}"/>
    <cellStyle name="Note 2 3 8 12 3" xfId="10526" xr:uid="{00000000-0005-0000-0000-0000DE680000}"/>
    <cellStyle name="Note 2 3 8 12 4" xfId="14775" xr:uid="{00000000-0005-0000-0000-0000DF680000}"/>
    <cellStyle name="Note 2 3 8 12 5" xfId="21038" xr:uid="{00000000-0005-0000-0000-0000E0680000}"/>
    <cellStyle name="Note 2 3 8 12 6" xfId="54522" xr:uid="{00000000-0005-0000-0000-0000E1680000}"/>
    <cellStyle name="Note 2 3 8 120" xfId="52857" xr:uid="{00000000-0005-0000-0000-0000E2680000}"/>
    <cellStyle name="Note 2 3 8 121" xfId="53025" xr:uid="{00000000-0005-0000-0000-0000E3680000}"/>
    <cellStyle name="Note 2 3 8 122" xfId="18730" xr:uid="{00000000-0005-0000-0000-0000E4680000}"/>
    <cellStyle name="Note 2 3 8 123" xfId="53149" xr:uid="{00000000-0005-0000-0000-0000E5680000}"/>
    <cellStyle name="Note 2 3 8 13" xfId="2177" xr:uid="{00000000-0005-0000-0000-0000E6680000}"/>
    <cellStyle name="Note 2 3 8 13 2" xfId="6429" xr:uid="{00000000-0005-0000-0000-0000E7680000}"/>
    <cellStyle name="Note 2 3 8 13 3" xfId="10678" xr:uid="{00000000-0005-0000-0000-0000E8680000}"/>
    <cellStyle name="Note 2 3 8 13 4" xfId="14927" xr:uid="{00000000-0005-0000-0000-0000E9680000}"/>
    <cellStyle name="Note 2 3 8 13 5" xfId="19718" xr:uid="{00000000-0005-0000-0000-0000EA680000}"/>
    <cellStyle name="Note 2 3 8 13 6" xfId="54671" xr:uid="{00000000-0005-0000-0000-0000EB680000}"/>
    <cellStyle name="Note 2 3 8 14" xfId="2327" xr:uid="{00000000-0005-0000-0000-0000EC680000}"/>
    <cellStyle name="Note 2 3 8 14 2" xfId="6579" xr:uid="{00000000-0005-0000-0000-0000ED680000}"/>
    <cellStyle name="Note 2 3 8 14 3" xfId="10828" xr:uid="{00000000-0005-0000-0000-0000EE680000}"/>
    <cellStyle name="Note 2 3 8 14 4" xfId="15077" xr:uid="{00000000-0005-0000-0000-0000EF680000}"/>
    <cellStyle name="Note 2 3 8 14 5" xfId="21726" xr:uid="{00000000-0005-0000-0000-0000F0680000}"/>
    <cellStyle name="Note 2 3 8 14 6" xfId="54826" xr:uid="{00000000-0005-0000-0000-0000F1680000}"/>
    <cellStyle name="Note 2 3 8 15" xfId="2476" xr:uid="{00000000-0005-0000-0000-0000F2680000}"/>
    <cellStyle name="Note 2 3 8 15 2" xfId="6728" xr:uid="{00000000-0005-0000-0000-0000F3680000}"/>
    <cellStyle name="Note 2 3 8 15 3" xfId="10977" xr:uid="{00000000-0005-0000-0000-0000F4680000}"/>
    <cellStyle name="Note 2 3 8 15 4" xfId="15226" xr:uid="{00000000-0005-0000-0000-0000F5680000}"/>
    <cellStyle name="Note 2 3 8 15 5" xfId="21974" xr:uid="{00000000-0005-0000-0000-0000F6680000}"/>
    <cellStyle name="Note 2 3 8 15 6" xfId="54981" xr:uid="{00000000-0005-0000-0000-0000F7680000}"/>
    <cellStyle name="Note 2 3 8 16" xfId="2626" xr:uid="{00000000-0005-0000-0000-0000F8680000}"/>
    <cellStyle name="Note 2 3 8 16 2" xfId="6878" xr:uid="{00000000-0005-0000-0000-0000F9680000}"/>
    <cellStyle name="Note 2 3 8 16 3" xfId="11127" xr:uid="{00000000-0005-0000-0000-0000FA680000}"/>
    <cellStyle name="Note 2 3 8 16 4" xfId="15376" xr:uid="{00000000-0005-0000-0000-0000FB680000}"/>
    <cellStyle name="Note 2 3 8 16 5" xfId="22174" xr:uid="{00000000-0005-0000-0000-0000FC680000}"/>
    <cellStyle name="Note 2 3 8 16 6" xfId="55132" xr:uid="{00000000-0005-0000-0000-0000FD680000}"/>
    <cellStyle name="Note 2 3 8 17" xfId="2781" xr:uid="{00000000-0005-0000-0000-0000FE680000}"/>
    <cellStyle name="Note 2 3 8 17 2" xfId="7033" xr:uid="{00000000-0005-0000-0000-0000FF680000}"/>
    <cellStyle name="Note 2 3 8 17 3" xfId="11282" xr:uid="{00000000-0005-0000-0000-000000690000}"/>
    <cellStyle name="Note 2 3 8 17 4" xfId="15531" xr:uid="{00000000-0005-0000-0000-000001690000}"/>
    <cellStyle name="Note 2 3 8 17 5" xfId="22520" xr:uid="{00000000-0005-0000-0000-000002690000}"/>
    <cellStyle name="Note 2 3 8 17 6" xfId="55281" xr:uid="{00000000-0005-0000-0000-000003690000}"/>
    <cellStyle name="Note 2 3 8 18" xfId="2931" xr:uid="{00000000-0005-0000-0000-000004690000}"/>
    <cellStyle name="Note 2 3 8 18 2" xfId="7183" xr:uid="{00000000-0005-0000-0000-000005690000}"/>
    <cellStyle name="Note 2 3 8 18 3" xfId="11432" xr:uid="{00000000-0005-0000-0000-000006690000}"/>
    <cellStyle name="Note 2 3 8 18 4" xfId="15681" xr:uid="{00000000-0005-0000-0000-000007690000}"/>
    <cellStyle name="Note 2 3 8 18 5" xfId="22866" xr:uid="{00000000-0005-0000-0000-000008690000}"/>
    <cellStyle name="Note 2 3 8 18 6" xfId="55431" xr:uid="{00000000-0005-0000-0000-000009690000}"/>
    <cellStyle name="Note 2 3 8 19" xfId="3081" xr:uid="{00000000-0005-0000-0000-00000A690000}"/>
    <cellStyle name="Note 2 3 8 19 2" xfId="7333" xr:uid="{00000000-0005-0000-0000-00000B690000}"/>
    <cellStyle name="Note 2 3 8 19 3" xfId="11582" xr:uid="{00000000-0005-0000-0000-00000C690000}"/>
    <cellStyle name="Note 2 3 8 19 4" xfId="15831" xr:uid="{00000000-0005-0000-0000-00000D690000}"/>
    <cellStyle name="Note 2 3 8 19 5" xfId="23213" xr:uid="{00000000-0005-0000-0000-00000E690000}"/>
    <cellStyle name="Note 2 3 8 19 6" xfId="55580" xr:uid="{00000000-0005-0000-0000-00000F690000}"/>
    <cellStyle name="Note 2 3 8 2" xfId="763" xr:uid="{00000000-0005-0000-0000-000010690000}"/>
    <cellStyle name="Note 2 3 8 2 10" xfId="3284" xr:uid="{00000000-0005-0000-0000-000011690000}"/>
    <cellStyle name="Note 2 3 8 2 10 2" xfId="7536" xr:uid="{00000000-0005-0000-0000-000012690000}"/>
    <cellStyle name="Note 2 3 8 2 10 3" xfId="11785" xr:uid="{00000000-0005-0000-0000-000013690000}"/>
    <cellStyle name="Note 2 3 8 2 10 4" xfId="16034" xr:uid="{00000000-0005-0000-0000-000014690000}"/>
    <cellStyle name="Note 2 3 8 2 10 5" xfId="21637" xr:uid="{00000000-0005-0000-0000-000015690000}"/>
    <cellStyle name="Note 2 3 8 2 10 6" xfId="54576" xr:uid="{00000000-0005-0000-0000-000016690000}"/>
    <cellStyle name="Note 2 3 8 2 100" xfId="50829" xr:uid="{00000000-0005-0000-0000-000017690000}"/>
    <cellStyle name="Note 2 3 8 2 101" xfId="50978" xr:uid="{00000000-0005-0000-0000-000018690000}"/>
    <cellStyle name="Note 2 3 8 2 102" xfId="51143" xr:uid="{00000000-0005-0000-0000-000019690000}"/>
    <cellStyle name="Note 2 3 8 2 103" xfId="51299" xr:uid="{00000000-0005-0000-0000-00001A690000}"/>
    <cellStyle name="Note 2 3 8 2 104" xfId="51449" xr:uid="{00000000-0005-0000-0000-00001B690000}"/>
    <cellStyle name="Note 2 3 8 2 105" xfId="51599" xr:uid="{00000000-0005-0000-0000-00001C690000}"/>
    <cellStyle name="Note 2 3 8 2 106" xfId="51749" xr:uid="{00000000-0005-0000-0000-00001D690000}"/>
    <cellStyle name="Note 2 3 8 2 107" xfId="51904" xr:uid="{00000000-0005-0000-0000-00001E690000}"/>
    <cellStyle name="Note 2 3 8 2 108" xfId="52059" xr:uid="{00000000-0005-0000-0000-00001F690000}"/>
    <cellStyle name="Note 2 3 8 2 109" xfId="52209" xr:uid="{00000000-0005-0000-0000-000020690000}"/>
    <cellStyle name="Note 2 3 8 2 11" xfId="3433" xr:uid="{00000000-0005-0000-0000-000021690000}"/>
    <cellStyle name="Note 2 3 8 2 11 2" xfId="7685" xr:uid="{00000000-0005-0000-0000-000022690000}"/>
    <cellStyle name="Note 2 3 8 2 11 3" xfId="11934" xr:uid="{00000000-0005-0000-0000-000023690000}"/>
    <cellStyle name="Note 2 3 8 2 11 4" xfId="16183" xr:uid="{00000000-0005-0000-0000-000024690000}"/>
    <cellStyle name="Note 2 3 8 2 11 5" xfId="22224" xr:uid="{00000000-0005-0000-0000-000025690000}"/>
    <cellStyle name="Note 2 3 8 2 11 6" xfId="54725" xr:uid="{00000000-0005-0000-0000-000026690000}"/>
    <cellStyle name="Note 2 3 8 2 110" xfId="52462" xr:uid="{00000000-0005-0000-0000-000027690000}"/>
    <cellStyle name="Note 2 3 8 2 111" xfId="52612" xr:uid="{00000000-0005-0000-0000-000028690000}"/>
    <cellStyle name="Note 2 3 8 2 112" xfId="52761" xr:uid="{00000000-0005-0000-0000-000029690000}"/>
    <cellStyle name="Note 2 3 8 2 113" xfId="52911" xr:uid="{00000000-0005-0000-0000-00002A690000}"/>
    <cellStyle name="Note 2 3 8 2 114" xfId="53060" xr:uid="{00000000-0005-0000-0000-00002B690000}"/>
    <cellStyle name="Note 2 3 8 2 115" xfId="53373" xr:uid="{00000000-0005-0000-0000-00002C690000}"/>
    <cellStyle name="Note 2 3 8 2 12" xfId="3583" xr:uid="{00000000-0005-0000-0000-00002D690000}"/>
    <cellStyle name="Note 2 3 8 2 12 2" xfId="7835" xr:uid="{00000000-0005-0000-0000-00002E690000}"/>
    <cellStyle name="Note 2 3 8 2 12 3" xfId="12084" xr:uid="{00000000-0005-0000-0000-00002F690000}"/>
    <cellStyle name="Note 2 3 8 2 12 4" xfId="16333" xr:uid="{00000000-0005-0000-0000-000030690000}"/>
    <cellStyle name="Note 2 3 8 2 12 5" xfId="22570" xr:uid="{00000000-0005-0000-0000-000031690000}"/>
    <cellStyle name="Note 2 3 8 2 12 6" xfId="54880" xr:uid="{00000000-0005-0000-0000-000032690000}"/>
    <cellStyle name="Note 2 3 8 2 13" xfId="3733" xr:uid="{00000000-0005-0000-0000-000033690000}"/>
    <cellStyle name="Note 2 3 8 2 13 2" xfId="7985" xr:uid="{00000000-0005-0000-0000-000034690000}"/>
    <cellStyle name="Note 2 3 8 2 13 3" xfId="12234" xr:uid="{00000000-0005-0000-0000-000035690000}"/>
    <cellStyle name="Note 2 3 8 2 13 4" xfId="16483" xr:uid="{00000000-0005-0000-0000-000036690000}"/>
    <cellStyle name="Note 2 3 8 2 13 5" xfId="22916" xr:uid="{00000000-0005-0000-0000-000037690000}"/>
    <cellStyle name="Note 2 3 8 2 13 6" xfId="55035" xr:uid="{00000000-0005-0000-0000-000038690000}"/>
    <cellStyle name="Note 2 3 8 2 14" xfId="3882" xr:uid="{00000000-0005-0000-0000-000039690000}"/>
    <cellStyle name="Note 2 3 8 2 14 2" xfId="8134" xr:uid="{00000000-0005-0000-0000-00003A690000}"/>
    <cellStyle name="Note 2 3 8 2 14 3" xfId="12383" xr:uid="{00000000-0005-0000-0000-00003B690000}"/>
    <cellStyle name="Note 2 3 8 2 14 4" xfId="16632" xr:uid="{00000000-0005-0000-0000-00003C690000}"/>
    <cellStyle name="Note 2 3 8 2 14 5" xfId="23263" xr:uid="{00000000-0005-0000-0000-00003D690000}"/>
    <cellStyle name="Note 2 3 8 2 14 6" xfId="55186" xr:uid="{00000000-0005-0000-0000-00003E690000}"/>
    <cellStyle name="Note 2 3 8 2 15" xfId="4031" xr:uid="{00000000-0005-0000-0000-00003F690000}"/>
    <cellStyle name="Note 2 3 8 2 15 2" xfId="8283" xr:uid="{00000000-0005-0000-0000-000040690000}"/>
    <cellStyle name="Note 2 3 8 2 15 3" xfId="12532" xr:uid="{00000000-0005-0000-0000-000041690000}"/>
    <cellStyle name="Note 2 3 8 2 15 4" xfId="16781" xr:uid="{00000000-0005-0000-0000-000042690000}"/>
    <cellStyle name="Note 2 3 8 2 15 5" xfId="23538" xr:uid="{00000000-0005-0000-0000-000043690000}"/>
    <cellStyle name="Note 2 3 8 2 15 6" xfId="55335" xr:uid="{00000000-0005-0000-0000-000044690000}"/>
    <cellStyle name="Note 2 3 8 2 16" xfId="4231" xr:uid="{00000000-0005-0000-0000-000045690000}"/>
    <cellStyle name="Note 2 3 8 2 16 2" xfId="8483" xr:uid="{00000000-0005-0000-0000-000046690000}"/>
    <cellStyle name="Note 2 3 8 2 16 3" xfId="12732" xr:uid="{00000000-0005-0000-0000-000047690000}"/>
    <cellStyle name="Note 2 3 8 2 16 4" xfId="16981" xr:uid="{00000000-0005-0000-0000-000048690000}"/>
    <cellStyle name="Note 2 3 8 2 16 5" xfId="23884" xr:uid="{00000000-0005-0000-0000-000049690000}"/>
    <cellStyle name="Note 2 3 8 2 16 6" xfId="55485" xr:uid="{00000000-0005-0000-0000-00004A690000}"/>
    <cellStyle name="Note 2 3 8 2 17" xfId="4382" xr:uid="{00000000-0005-0000-0000-00004B690000}"/>
    <cellStyle name="Note 2 3 8 2 17 2" xfId="8634" xr:uid="{00000000-0005-0000-0000-00004C690000}"/>
    <cellStyle name="Note 2 3 8 2 17 3" xfId="12883" xr:uid="{00000000-0005-0000-0000-00004D690000}"/>
    <cellStyle name="Note 2 3 8 2 17 4" xfId="17132" xr:uid="{00000000-0005-0000-0000-00004E690000}"/>
    <cellStyle name="Note 2 3 8 2 17 5" xfId="24234" xr:uid="{00000000-0005-0000-0000-00004F690000}"/>
    <cellStyle name="Note 2 3 8 2 17 6" xfId="55634" xr:uid="{00000000-0005-0000-0000-000050690000}"/>
    <cellStyle name="Note 2 3 8 2 18" xfId="4485" xr:uid="{00000000-0005-0000-0000-000051690000}"/>
    <cellStyle name="Note 2 3 8 2 18 2" xfId="8737" xr:uid="{00000000-0005-0000-0000-000052690000}"/>
    <cellStyle name="Note 2 3 8 2 18 3" xfId="12986" xr:uid="{00000000-0005-0000-0000-000053690000}"/>
    <cellStyle name="Note 2 3 8 2 18 4" xfId="17235" xr:uid="{00000000-0005-0000-0000-000054690000}"/>
    <cellStyle name="Note 2 3 8 2 18 5" xfId="24580" xr:uid="{00000000-0005-0000-0000-000055690000}"/>
    <cellStyle name="Note 2 3 8 2 18 6" xfId="55856" xr:uid="{00000000-0005-0000-0000-000056690000}"/>
    <cellStyle name="Note 2 3 8 2 19" xfId="4599" xr:uid="{00000000-0005-0000-0000-000057690000}"/>
    <cellStyle name="Note 2 3 8 2 19 2" xfId="8851" xr:uid="{00000000-0005-0000-0000-000058690000}"/>
    <cellStyle name="Note 2 3 8 2 19 3" xfId="13100" xr:uid="{00000000-0005-0000-0000-000059690000}"/>
    <cellStyle name="Note 2 3 8 2 19 4" xfId="17349" xr:uid="{00000000-0005-0000-0000-00005A690000}"/>
    <cellStyle name="Note 2 3 8 2 19 5" xfId="24855" xr:uid="{00000000-0005-0000-0000-00005B690000}"/>
    <cellStyle name="Note 2 3 8 2 19 6" xfId="56008" xr:uid="{00000000-0005-0000-0000-00005C690000}"/>
    <cellStyle name="Note 2 3 8 2 2" xfId="2079" xr:uid="{00000000-0005-0000-0000-00005D690000}"/>
    <cellStyle name="Note 2 3 8 2 2 2" xfId="6331" xr:uid="{00000000-0005-0000-0000-00005E690000}"/>
    <cellStyle name="Note 2 3 8 2 2 3" xfId="10580" xr:uid="{00000000-0005-0000-0000-00005F690000}"/>
    <cellStyle name="Note 2 3 8 2 2 4" xfId="14829" xr:uid="{00000000-0005-0000-0000-000060690000}"/>
    <cellStyle name="Note 2 3 8 2 2 5" xfId="18634" xr:uid="{00000000-0005-0000-0000-000061690000}"/>
    <cellStyle name="Note 2 3 8 2 2 6" xfId="19261" xr:uid="{00000000-0005-0000-0000-000062690000}"/>
    <cellStyle name="Note 2 3 8 2 2 7" xfId="53528" xr:uid="{00000000-0005-0000-0000-000063690000}"/>
    <cellStyle name="Note 2 3 8 2 20" xfId="4754" xr:uid="{00000000-0005-0000-0000-000064690000}"/>
    <cellStyle name="Note 2 3 8 2 20 2" xfId="9006" xr:uid="{00000000-0005-0000-0000-000065690000}"/>
    <cellStyle name="Note 2 3 8 2 20 3" xfId="13255" xr:uid="{00000000-0005-0000-0000-000066690000}"/>
    <cellStyle name="Note 2 3 8 2 20 4" xfId="17504" xr:uid="{00000000-0005-0000-0000-000067690000}"/>
    <cellStyle name="Note 2 3 8 2 20 5" xfId="25266" xr:uid="{00000000-0005-0000-0000-000068690000}"/>
    <cellStyle name="Note 2 3 8 2 20 6" xfId="56160" xr:uid="{00000000-0005-0000-0000-000069690000}"/>
    <cellStyle name="Note 2 3 8 2 21" xfId="4904" xr:uid="{00000000-0005-0000-0000-00006A690000}"/>
    <cellStyle name="Note 2 3 8 2 21 2" xfId="9156" xr:uid="{00000000-0005-0000-0000-00006B690000}"/>
    <cellStyle name="Note 2 3 8 2 21 3" xfId="13405" xr:uid="{00000000-0005-0000-0000-00006C690000}"/>
    <cellStyle name="Note 2 3 8 2 21 4" xfId="17654" xr:uid="{00000000-0005-0000-0000-00006D690000}"/>
    <cellStyle name="Note 2 3 8 2 21 5" xfId="25541" xr:uid="{00000000-0005-0000-0000-00006E690000}"/>
    <cellStyle name="Note 2 3 8 2 21 6" xfId="56309" xr:uid="{00000000-0005-0000-0000-00006F690000}"/>
    <cellStyle name="Note 2 3 8 2 22" xfId="5096" xr:uid="{00000000-0005-0000-0000-000070690000}"/>
    <cellStyle name="Note 2 3 8 2 22 2" xfId="9348" xr:uid="{00000000-0005-0000-0000-000071690000}"/>
    <cellStyle name="Note 2 3 8 2 22 3" xfId="13597" xr:uid="{00000000-0005-0000-0000-000072690000}"/>
    <cellStyle name="Note 2 3 8 2 22 4" xfId="17846" xr:uid="{00000000-0005-0000-0000-000073690000}"/>
    <cellStyle name="Note 2 3 8 2 22 5" xfId="25887" xr:uid="{00000000-0005-0000-0000-000074690000}"/>
    <cellStyle name="Note 2 3 8 2 22 6" xfId="56465" xr:uid="{00000000-0005-0000-0000-000075690000}"/>
    <cellStyle name="Note 2 3 8 2 23" xfId="5206" xr:uid="{00000000-0005-0000-0000-000076690000}"/>
    <cellStyle name="Note 2 3 8 2 23 2" xfId="9458" xr:uid="{00000000-0005-0000-0000-000077690000}"/>
    <cellStyle name="Note 2 3 8 2 23 3" xfId="13707" xr:uid="{00000000-0005-0000-0000-000078690000}"/>
    <cellStyle name="Note 2 3 8 2 23 4" xfId="17956" xr:uid="{00000000-0005-0000-0000-000079690000}"/>
    <cellStyle name="Note 2 3 8 2 23 5" xfId="26233" xr:uid="{00000000-0005-0000-0000-00007A690000}"/>
    <cellStyle name="Note 2 3 8 2 23 6" xfId="56716" xr:uid="{00000000-0005-0000-0000-00007B690000}"/>
    <cellStyle name="Note 2 3 8 2 24" xfId="5318" xr:uid="{00000000-0005-0000-0000-00007C690000}"/>
    <cellStyle name="Note 2 3 8 2 24 2" xfId="9570" xr:uid="{00000000-0005-0000-0000-00007D690000}"/>
    <cellStyle name="Note 2 3 8 2 24 3" xfId="13819" xr:uid="{00000000-0005-0000-0000-00007E690000}"/>
    <cellStyle name="Note 2 3 8 2 24 4" xfId="18068" xr:uid="{00000000-0005-0000-0000-00007F690000}"/>
    <cellStyle name="Note 2 3 8 2 24 5" xfId="25109" xr:uid="{00000000-0005-0000-0000-000080690000}"/>
    <cellStyle name="Note 2 3 8 2 24 6" xfId="56875" xr:uid="{00000000-0005-0000-0000-000081690000}"/>
    <cellStyle name="Note 2 3 8 2 25" xfId="5469" xr:uid="{00000000-0005-0000-0000-000082690000}"/>
    <cellStyle name="Note 2 3 8 2 25 2" xfId="9721" xr:uid="{00000000-0005-0000-0000-000083690000}"/>
    <cellStyle name="Note 2 3 8 2 25 3" xfId="13970" xr:uid="{00000000-0005-0000-0000-000084690000}"/>
    <cellStyle name="Note 2 3 8 2 25 4" xfId="18219" xr:uid="{00000000-0005-0000-0000-000085690000}"/>
    <cellStyle name="Note 2 3 8 2 25 5" xfId="27100" xr:uid="{00000000-0005-0000-0000-000086690000}"/>
    <cellStyle name="Note 2 3 8 2 25 6" xfId="57025" xr:uid="{00000000-0005-0000-0000-000087690000}"/>
    <cellStyle name="Note 2 3 8 2 26" xfId="5624" xr:uid="{00000000-0005-0000-0000-000088690000}"/>
    <cellStyle name="Note 2 3 8 2 26 2" xfId="9876" xr:uid="{00000000-0005-0000-0000-000089690000}"/>
    <cellStyle name="Note 2 3 8 2 26 3" xfId="14125" xr:uid="{00000000-0005-0000-0000-00008A690000}"/>
    <cellStyle name="Note 2 3 8 2 26 4" xfId="18374" xr:uid="{00000000-0005-0000-0000-00008B690000}"/>
    <cellStyle name="Note 2 3 8 2 26 5" xfId="27286" xr:uid="{00000000-0005-0000-0000-00008C690000}"/>
    <cellStyle name="Note 2 3 8 2 26 6" xfId="56782" xr:uid="{00000000-0005-0000-0000-00008D690000}"/>
    <cellStyle name="Note 2 3 8 2 27" xfId="1624" xr:uid="{00000000-0005-0000-0000-00008E690000}"/>
    <cellStyle name="Note 2 3 8 2 27 2" xfId="27629" xr:uid="{00000000-0005-0000-0000-00008F690000}"/>
    <cellStyle name="Note 2 3 8 2 27 3" xfId="57293" xr:uid="{00000000-0005-0000-0000-000090690000}"/>
    <cellStyle name="Note 2 3 8 2 28" xfId="5876" xr:uid="{00000000-0005-0000-0000-000091690000}"/>
    <cellStyle name="Note 2 3 8 2 28 2" xfId="27970" xr:uid="{00000000-0005-0000-0000-000092690000}"/>
    <cellStyle name="Note 2 3 8 2 28 3" xfId="57442" xr:uid="{00000000-0005-0000-0000-000093690000}"/>
    <cellStyle name="Note 2 3 8 2 29" xfId="10125" xr:uid="{00000000-0005-0000-0000-000094690000}"/>
    <cellStyle name="Note 2 3 8 2 29 2" xfId="28311" xr:uid="{00000000-0005-0000-0000-000095690000}"/>
    <cellStyle name="Note 2 3 8 2 29 3" xfId="57592" xr:uid="{00000000-0005-0000-0000-000096690000}"/>
    <cellStyle name="Note 2 3 8 2 3" xfId="2231" xr:uid="{00000000-0005-0000-0000-000097690000}"/>
    <cellStyle name="Note 2 3 8 2 3 2" xfId="6483" xr:uid="{00000000-0005-0000-0000-000098690000}"/>
    <cellStyle name="Note 2 3 8 2 3 3" xfId="10732" xr:uid="{00000000-0005-0000-0000-000099690000}"/>
    <cellStyle name="Note 2 3 8 2 3 4" xfId="14981" xr:uid="{00000000-0005-0000-0000-00009A690000}"/>
    <cellStyle name="Note 2 3 8 2 3 5" xfId="18916" xr:uid="{00000000-0005-0000-0000-00009B690000}"/>
    <cellStyle name="Note 2 3 8 2 3 6" xfId="53677" xr:uid="{00000000-0005-0000-0000-00009C690000}"/>
    <cellStyle name="Note 2 3 8 2 30" xfId="14375" xr:uid="{00000000-0005-0000-0000-00009D690000}"/>
    <cellStyle name="Note 2 3 8 2 30 2" xfId="28652" xr:uid="{00000000-0005-0000-0000-00009E690000}"/>
    <cellStyle name="Note 2 3 8 2 31" xfId="18526" xr:uid="{00000000-0005-0000-0000-00009F690000}"/>
    <cellStyle name="Note 2 3 8 2 31 2" xfId="28993" xr:uid="{00000000-0005-0000-0000-0000A0690000}"/>
    <cellStyle name="Note 2 3 8 2 32" xfId="29615" xr:uid="{00000000-0005-0000-0000-0000A1690000}"/>
    <cellStyle name="Note 2 3 8 2 33" xfId="30972" xr:uid="{00000000-0005-0000-0000-0000A2690000}"/>
    <cellStyle name="Note 2 3 8 2 34" xfId="31491" xr:uid="{00000000-0005-0000-0000-0000A3690000}"/>
    <cellStyle name="Note 2 3 8 2 35" xfId="31831" xr:uid="{00000000-0005-0000-0000-0000A4690000}"/>
    <cellStyle name="Note 2 3 8 2 36" xfId="32053" xr:uid="{00000000-0005-0000-0000-0000A5690000}"/>
    <cellStyle name="Note 2 3 8 2 37" xfId="32394" xr:uid="{00000000-0005-0000-0000-0000A6690000}"/>
    <cellStyle name="Note 2 3 8 2 38" xfId="32735" xr:uid="{00000000-0005-0000-0000-0000A7690000}"/>
    <cellStyle name="Note 2 3 8 2 39" xfId="33256" xr:uid="{00000000-0005-0000-0000-0000A8690000}"/>
    <cellStyle name="Note 2 3 8 2 4" xfId="2381" xr:uid="{00000000-0005-0000-0000-0000A9690000}"/>
    <cellStyle name="Note 2 3 8 2 4 2" xfId="6633" xr:uid="{00000000-0005-0000-0000-0000AA690000}"/>
    <cellStyle name="Note 2 3 8 2 4 3" xfId="10882" xr:uid="{00000000-0005-0000-0000-0000AB690000}"/>
    <cellStyle name="Note 2 3 8 2 4 4" xfId="15131" xr:uid="{00000000-0005-0000-0000-0000AC690000}"/>
    <cellStyle name="Note 2 3 8 2 4 5" xfId="20049" xr:uid="{00000000-0005-0000-0000-0000AD690000}"/>
    <cellStyle name="Note 2 3 8 2 4 6" xfId="53799" xr:uid="{00000000-0005-0000-0000-0000AE690000}"/>
    <cellStyle name="Note 2 3 8 2 40" xfId="33645" xr:uid="{00000000-0005-0000-0000-0000AF690000}"/>
    <cellStyle name="Note 2 3 8 2 41" xfId="33991" xr:uid="{00000000-0005-0000-0000-0000B0690000}"/>
    <cellStyle name="Note 2 3 8 2 42" xfId="33485" xr:uid="{00000000-0005-0000-0000-0000B1690000}"/>
    <cellStyle name="Note 2 3 8 2 43" xfId="34438" xr:uid="{00000000-0005-0000-0000-0000B2690000}"/>
    <cellStyle name="Note 2 3 8 2 44" xfId="34784" xr:uid="{00000000-0005-0000-0000-0000B3690000}"/>
    <cellStyle name="Note 2 3 8 2 45" xfId="35130" xr:uid="{00000000-0005-0000-0000-0000B4690000}"/>
    <cellStyle name="Note 2 3 8 2 46" xfId="35477" xr:uid="{00000000-0005-0000-0000-0000B5690000}"/>
    <cellStyle name="Note 2 3 8 2 47" xfId="35824" xr:uid="{00000000-0005-0000-0000-0000B6690000}"/>
    <cellStyle name="Note 2 3 8 2 48" xfId="36170" xr:uid="{00000000-0005-0000-0000-0000B7690000}"/>
    <cellStyle name="Note 2 3 8 2 49" xfId="36516" xr:uid="{00000000-0005-0000-0000-0000B8690000}"/>
    <cellStyle name="Note 2 3 8 2 5" xfId="2530" xr:uid="{00000000-0005-0000-0000-0000B9690000}"/>
    <cellStyle name="Note 2 3 8 2 5 2" xfId="6782" xr:uid="{00000000-0005-0000-0000-0000BA690000}"/>
    <cellStyle name="Note 2 3 8 2 5 3" xfId="11031" xr:uid="{00000000-0005-0000-0000-0000BB690000}"/>
    <cellStyle name="Note 2 3 8 2 5 4" xfId="15280" xr:uid="{00000000-0005-0000-0000-0000BC690000}"/>
    <cellStyle name="Note 2 3 8 2 5 5" xfId="20395" xr:uid="{00000000-0005-0000-0000-0000BD690000}"/>
    <cellStyle name="Note 2 3 8 2 5 6" xfId="53905" xr:uid="{00000000-0005-0000-0000-0000BE690000}"/>
    <cellStyle name="Note 2 3 8 2 50" xfId="36862" xr:uid="{00000000-0005-0000-0000-0000BF690000}"/>
    <cellStyle name="Note 2 3 8 2 51" xfId="37208" xr:uid="{00000000-0005-0000-0000-0000C0690000}"/>
    <cellStyle name="Note 2 3 8 2 52" xfId="37554" xr:uid="{00000000-0005-0000-0000-0000C1690000}"/>
    <cellStyle name="Note 2 3 8 2 53" xfId="37829" xr:uid="{00000000-0005-0000-0000-0000C2690000}"/>
    <cellStyle name="Note 2 3 8 2 54" xfId="38176" xr:uid="{00000000-0005-0000-0000-0000C3690000}"/>
    <cellStyle name="Note 2 3 8 2 55" xfId="38522" xr:uid="{00000000-0005-0000-0000-0000C4690000}"/>
    <cellStyle name="Note 2 3 8 2 56" xfId="38868" xr:uid="{00000000-0005-0000-0000-0000C5690000}"/>
    <cellStyle name="Note 2 3 8 2 57" xfId="39214" xr:uid="{00000000-0005-0000-0000-0000C6690000}"/>
    <cellStyle name="Note 2 3 8 2 58" xfId="39629" xr:uid="{00000000-0005-0000-0000-0000C7690000}"/>
    <cellStyle name="Note 2 3 8 2 59" xfId="39861" xr:uid="{00000000-0005-0000-0000-0000C8690000}"/>
    <cellStyle name="Note 2 3 8 2 6" xfId="2680" xr:uid="{00000000-0005-0000-0000-0000C9690000}"/>
    <cellStyle name="Note 2 3 8 2 6 2" xfId="6932" xr:uid="{00000000-0005-0000-0000-0000CA690000}"/>
    <cellStyle name="Note 2 3 8 2 6 3" xfId="11181" xr:uid="{00000000-0005-0000-0000-0000CB690000}"/>
    <cellStyle name="Note 2 3 8 2 6 4" xfId="15430" xr:uid="{00000000-0005-0000-0000-0000CC690000}"/>
    <cellStyle name="Note 2 3 8 2 6 5" xfId="20803" xr:uid="{00000000-0005-0000-0000-0000CD690000}"/>
    <cellStyle name="Note 2 3 8 2 6 6" xfId="54055" xr:uid="{00000000-0005-0000-0000-0000CE690000}"/>
    <cellStyle name="Note 2 3 8 2 60" xfId="40042" xr:uid="{00000000-0005-0000-0000-0000CF690000}"/>
    <cellStyle name="Note 2 3 8 2 61" xfId="40383" xr:uid="{00000000-0005-0000-0000-0000D0690000}"/>
    <cellStyle name="Note 2 3 8 2 62" xfId="41242" xr:uid="{00000000-0005-0000-0000-0000D1690000}"/>
    <cellStyle name="Note 2 3 8 2 63" xfId="41515" xr:uid="{00000000-0005-0000-0000-0000D2690000}"/>
    <cellStyle name="Note 2 3 8 2 64" xfId="40810" xr:uid="{00000000-0005-0000-0000-0000D3690000}"/>
    <cellStyle name="Note 2 3 8 2 65" xfId="41950" xr:uid="{00000000-0005-0000-0000-0000D4690000}"/>
    <cellStyle name="Note 2 3 8 2 66" xfId="42296" xr:uid="{00000000-0005-0000-0000-0000D5690000}"/>
    <cellStyle name="Note 2 3 8 2 67" xfId="42621" xr:uid="{00000000-0005-0000-0000-0000D6690000}"/>
    <cellStyle name="Note 2 3 8 2 68" xfId="42877" xr:uid="{00000000-0005-0000-0000-0000D7690000}"/>
    <cellStyle name="Note 2 3 8 2 69" xfId="43218" xr:uid="{00000000-0005-0000-0000-0000D8690000}"/>
    <cellStyle name="Note 2 3 8 2 7" xfId="2835" xr:uid="{00000000-0005-0000-0000-0000D9690000}"/>
    <cellStyle name="Note 2 3 8 2 7 2" xfId="7087" xr:uid="{00000000-0005-0000-0000-0000DA690000}"/>
    <cellStyle name="Note 2 3 8 2 7 3" xfId="11336" xr:uid="{00000000-0005-0000-0000-0000DB690000}"/>
    <cellStyle name="Note 2 3 8 2 7 4" xfId="15585" xr:uid="{00000000-0005-0000-0000-0000DC690000}"/>
    <cellStyle name="Note 2 3 8 2 7 5" xfId="21088" xr:uid="{00000000-0005-0000-0000-0000DD690000}"/>
    <cellStyle name="Note 2 3 8 2 7 6" xfId="53173" xr:uid="{00000000-0005-0000-0000-0000DE690000}"/>
    <cellStyle name="Note 2 3 8 2 70" xfId="43559" xr:uid="{00000000-0005-0000-0000-0000DF690000}"/>
    <cellStyle name="Note 2 3 8 2 71" xfId="44090" xr:uid="{00000000-0005-0000-0000-0000E0690000}"/>
    <cellStyle name="Note 2 3 8 2 72" xfId="44349" xr:uid="{00000000-0005-0000-0000-0000E1690000}"/>
    <cellStyle name="Note 2 3 8 2 73" xfId="43802" xr:uid="{00000000-0005-0000-0000-0000E2690000}"/>
    <cellStyle name="Note 2 3 8 2 74" xfId="44758" xr:uid="{00000000-0005-0000-0000-0000E3690000}"/>
    <cellStyle name="Note 2 3 8 2 75" xfId="45071" xr:uid="{00000000-0005-0000-0000-0000E4690000}"/>
    <cellStyle name="Note 2 3 8 2 76" xfId="45127" xr:uid="{00000000-0005-0000-0000-0000E5690000}"/>
    <cellStyle name="Note 2 3 8 2 77" xfId="45267" xr:uid="{00000000-0005-0000-0000-0000E6690000}"/>
    <cellStyle name="Note 2 3 8 2 78" xfId="45637" xr:uid="{00000000-0005-0000-0000-0000E7690000}"/>
    <cellStyle name="Note 2 3 8 2 79" xfId="45859" xr:uid="{00000000-0005-0000-0000-0000E8690000}"/>
    <cellStyle name="Note 2 3 8 2 8" xfId="2985" xr:uid="{00000000-0005-0000-0000-0000E9690000}"/>
    <cellStyle name="Note 2 3 8 2 8 2" xfId="7237" xr:uid="{00000000-0005-0000-0000-0000EA690000}"/>
    <cellStyle name="Note 2 3 8 2 8 3" xfId="11486" xr:uid="{00000000-0005-0000-0000-0000EB690000}"/>
    <cellStyle name="Note 2 3 8 2 8 4" xfId="15735" xr:uid="{00000000-0005-0000-0000-0000EC690000}"/>
    <cellStyle name="Note 2 3 8 2 8 5" xfId="21502" xr:uid="{00000000-0005-0000-0000-0000ED690000}"/>
    <cellStyle name="Note 2 3 8 2 8 6" xfId="54276" xr:uid="{00000000-0005-0000-0000-0000EE690000}"/>
    <cellStyle name="Note 2 3 8 2 80" xfId="46137" xr:uid="{00000000-0005-0000-0000-0000EF690000}"/>
    <cellStyle name="Note 2 3 8 2 81" xfId="46469" xr:uid="{00000000-0005-0000-0000-0000F0690000}"/>
    <cellStyle name="Note 2 3 8 2 82" xfId="45523" xr:uid="{00000000-0005-0000-0000-0000F1690000}"/>
    <cellStyle name="Note 2 3 8 2 83" xfId="46960" xr:uid="{00000000-0005-0000-0000-0000F2690000}"/>
    <cellStyle name="Note 2 3 8 2 84" xfId="47305" xr:uid="{00000000-0005-0000-0000-0000F3690000}"/>
    <cellStyle name="Note 2 3 8 2 85" xfId="47616" xr:uid="{00000000-0005-0000-0000-0000F4690000}"/>
    <cellStyle name="Note 2 3 8 2 86" xfId="45612" xr:uid="{00000000-0005-0000-0000-0000F5690000}"/>
    <cellStyle name="Note 2 3 8 2 87" xfId="48066" xr:uid="{00000000-0005-0000-0000-0000F6690000}"/>
    <cellStyle name="Note 2 3 8 2 88" xfId="48496" xr:uid="{00000000-0005-0000-0000-0000F7690000}"/>
    <cellStyle name="Note 2 3 8 2 89" xfId="48919" xr:uid="{00000000-0005-0000-0000-0000F8690000}"/>
    <cellStyle name="Note 2 3 8 2 9" xfId="3135" xr:uid="{00000000-0005-0000-0000-0000F9690000}"/>
    <cellStyle name="Note 2 3 8 2 9 2" xfId="7387" xr:uid="{00000000-0005-0000-0000-0000FA690000}"/>
    <cellStyle name="Note 2 3 8 2 9 3" xfId="11636" xr:uid="{00000000-0005-0000-0000-0000FB690000}"/>
    <cellStyle name="Note 2 3 8 2 9 4" xfId="15885" xr:uid="{00000000-0005-0000-0000-0000FC690000}"/>
    <cellStyle name="Note 2 3 8 2 9 5" xfId="21776" xr:uid="{00000000-0005-0000-0000-0000FD690000}"/>
    <cellStyle name="Note 2 3 8 2 9 6" xfId="54426" xr:uid="{00000000-0005-0000-0000-0000FE690000}"/>
    <cellStyle name="Note 2 3 8 2 90" xfId="49265" xr:uid="{00000000-0005-0000-0000-0000FF690000}"/>
    <cellStyle name="Note 2 3 8 2 91" xfId="48666" xr:uid="{00000000-0005-0000-0000-0000006A0000}"/>
    <cellStyle name="Note 2 3 8 2 92" xfId="49425" xr:uid="{00000000-0005-0000-0000-0000016A0000}"/>
    <cellStyle name="Note 2 3 8 2 93" xfId="49773" xr:uid="{00000000-0005-0000-0000-0000026A0000}"/>
    <cellStyle name="Note 2 3 8 2 94" xfId="49932" xr:uid="{00000000-0005-0000-0000-0000036A0000}"/>
    <cellStyle name="Note 2 3 8 2 95" xfId="50082" xr:uid="{00000000-0005-0000-0000-0000046A0000}"/>
    <cellStyle name="Note 2 3 8 2 96" xfId="50231" xr:uid="{00000000-0005-0000-0000-0000056A0000}"/>
    <cellStyle name="Note 2 3 8 2 97" xfId="50381" xr:uid="{00000000-0005-0000-0000-0000066A0000}"/>
    <cellStyle name="Note 2 3 8 2 98" xfId="50530" xr:uid="{00000000-0005-0000-0000-0000076A0000}"/>
    <cellStyle name="Note 2 3 8 2 99" xfId="50679" xr:uid="{00000000-0005-0000-0000-0000086A0000}"/>
    <cellStyle name="Note 2 3 8 20" xfId="3230" xr:uid="{00000000-0005-0000-0000-0000096A0000}"/>
    <cellStyle name="Note 2 3 8 20 2" xfId="7482" xr:uid="{00000000-0005-0000-0000-00000A6A0000}"/>
    <cellStyle name="Note 2 3 8 20 3" xfId="11731" xr:uid="{00000000-0005-0000-0000-00000B6A0000}"/>
    <cellStyle name="Note 2 3 8 20 4" xfId="15980" xr:uid="{00000000-0005-0000-0000-00000C6A0000}"/>
    <cellStyle name="Note 2 3 8 20 5" xfId="21612" xr:uid="{00000000-0005-0000-0000-00000D6A0000}"/>
    <cellStyle name="Note 2 3 8 20 6" xfId="55802" xr:uid="{00000000-0005-0000-0000-00000E6A0000}"/>
    <cellStyle name="Note 2 3 8 21" xfId="3379" xr:uid="{00000000-0005-0000-0000-00000F6A0000}"/>
    <cellStyle name="Note 2 3 8 21 2" xfId="7631" xr:uid="{00000000-0005-0000-0000-0000106A0000}"/>
    <cellStyle name="Note 2 3 8 21 3" xfId="11880" xr:uid="{00000000-0005-0000-0000-0000116A0000}"/>
    <cellStyle name="Note 2 3 8 21 4" xfId="16129" xr:uid="{00000000-0005-0000-0000-0000126A0000}"/>
    <cellStyle name="Note 2 3 8 21 5" xfId="23834" xr:uid="{00000000-0005-0000-0000-0000136A0000}"/>
    <cellStyle name="Note 2 3 8 21 6" xfId="55954" xr:uid="{00000000-0005-0000-0000-0000146A0000}"/>
    <cellStyle name="Note 2 3 8 22" xfId="3529" xr:uid="{00000000-0005-0000-0000-0000156A0000}"/>
    <cellStyle name="Note 2 3 8 22 2" xfId="7781" xr:uid="{00000000-0005-0000-0000-0000166A0000}"/>
    <cellStyle name="Note 2 3 8 22 3" xfId="12030" xr:uid="{00000000-0005-0000-0000-0000176A0000}"/>
    <cellStyle name="Note 2 3 8 22 4" xfId="16279" xr:uid="{00000000-0005-0000-0000-0000186A0000}"/>
    <cellStyle name="Note 2 3 8 22 5" xfId="24184" xr:uid="{00000000-0005-0000-0000-0000196A0000}"/>
    <cellStyle name="Note 2 3 8 22 6" xfId="56106" xr:uid="{00000000-0005-0000-0000-00001A6A0000}"/>
    <cellStyle name="Note 2 3 8 23" xfId="3679" xr:uid="{00000000-0005-0000-0000-00001B6A0000}"/>
    <cellStyle name="Note 2 3 8 23 2" xfId="7931" xr:uid="{00000000-0005-0000-0000-00001C6A0000}"/>
    <cellStyle name="Note 2 3 8 23 3" xfId="12180" xr:uid="{00000000-0005-0000-0000-00001D6A0000}"/>
    <cellStyle name="Note 2 3 8 23 4" xfId="16429" xr:uid="{00000000-0005-0000-0000-00001E6A0000}"/>
    <cellStyle name="Note 2 3 8 23 5" xfId="24530" xr:uid="{00000000-0005-0000-0000-00001F6A0000}"/>
    <cellStyle name="Note 2 3 8 23 6" xfId="56255" xr:uid="{00000000-0005-0000-0000-0000206A0000}"/>
    <cellStyle name="Note 2 3 8 24" xfId="3828" xr:uid="{00000000-0005-0000-0000-0000216A0000}"/>
    <cellStyle name="Note 2 3 8 24 2" xfId="8080" xr:uid="{00000000-0005-0000-0000-0000226A0000}"/>
    <cellStyle name="Note 2 3 8 24 3" xfId="12329" xr:uid="{00000000-0005-0000-0000-0000236A0000}"/>
    <cellStyle name="Note 2 3 8 24 4" xfId="16578" xr:uid="{00000000-0005-0000-0000-0000246A0000}"/>
    <cellStyle name="Note 2 3 8 24 5" xfId="21556" xr:uid="{00000000-0005-0000-0000-0000256A0000}"/>
    <cellStyle name="Note 2 3 8 24 6" xfId="56411" xr:uid="{00000000-0005-0000-0000-0000266A0000}"/>
    <cellStyle name="Note 2 3 8 25" xfId="3977" xr:uid="{00000000-0005-0000-0000-0000276A0000}"/>
    <cellStyle name="Note 2 3 8 25 2" xfId="8229" xr:uid="{00000000-0005-0000-0000-0000286A0000}"/>
    <cellStyle name="Note 2 3 8 25 3" xfId="12478" xr:uid="{00000000-0005-0000-0000-0000296A0000}"/>
    <cellStyle name="Note 2 3 8 25 4" xfId="16727" xr:uid="{00000000-0005-0000-0000-00002A6A0000}"/>
    <cellStyle name="Note 2 3 8 25 5" xfId="21658" xr:uid="{00000000-0005-0000-0000-00002B6A0000}"/>
    <cellStyle name="Note 2 3 8 25 6" xfId="56561" xr:uid="{00000000-0005-0000-0000-00002C6A0000}"/>
    <cellStyle name="Note 2 3 8 26" xfId="4177" xr:uid="{00000000-0005-0000-0000-00002D6A0000}"/>
    <cellStyle name="Note 2 3 8 26 2" xfId="8429" xr:uid="{00000000-0005-0000-0000-00002E6A0000}"/>
    <cellStyle name="Note 2 3 8 26 3" xfId="12678" xr:uid="{00000000-0005-0000-0000-00002F6A0000}"/>
    <cellStyle name="Note 2 3 8 26 4" xfId="16927" xr:uid="{00000000-0005-0000-0000-0000306A0000}"/>
    <cellStyle name="Note 2 3 8 26 5" xfId="25491" xr:uid="{00000000-0005-0000-0000-0000316A0000}"/>
    <cellStyle name="Note 2 3 8 26 6" xfId="56608" xr:uid="{00000000-0005-0000-0000-0000326A0000}"/>
    <cellStyle name="Note 2 3 8 27" xfId="4328" xr:uid="{00000000-0005-0000-0000-0000336A0000}"/>
    <cellStyle name="Note 2 3 8 27 2" xfId="8580" xr:uid="{00000000-0005-0000-0000-0000346A0000}"/>
    <cellStyle name="Note 2 3 8 27 3" xfId="12829" xr:uid="{00000000-0005-0000-0000-0000356A0000}"/>
    <cellStyle name="Note 2 3 8 27 4" xfId="17078" xr:uid="{00000000-0005-0000-0000-0000366A0000}"/>
    <cellStyle name="Note 2 3 8 27 5" xfId="25837" xr:uid="{00000000-0005-0000-0000-0000376A0000}"/>
    <cellStyle name="Note 2 3 8 27 6" xfId="56662" xr:uid="{00000000-0005-0000-0000-0000386A0000}"/>
    <cellStyle name="Note 2 3 8 28" xfId="4110" xr:uid="{00000000-0005-0000-0000-0000396A0000}"/>
    <cellStyle name="Note 2 3 8 28 2" xfId="8362" xr:uid="{00000000-0005-0000-0000-00003A6A0000}"/>
    <cellStyle name="Note 2 3 8 28 3" xfId="12611" xr:uid="{00000000-0005-0000-0000-00003B6A0000}"/>
    <cellStyle name="Note 2 3 8 28 4" xfId="16860" xr:uid="{00000000-0005-0000-0000-00003C6A0000}"/>
    <cellStyle name="Note 2 3 8 28 5" xfId="26183" xr:uid="{00000000-0005-0000-0000-00003D6A0000}"/>
    <cellStyle name="Note 2 3 8 28 6" xfId="56821" xr:uid="{00000000-0005-0000-0000-00003E6A0000}"/>
    <cellStyle name="Note 2 3 8 29" xfId="4700" xr:uid="{00000000-0005-0000-0000-00003F6A0000}"/>
    <cellStyle name="Note 2 3 8 29 2" xfId="8952" xr:uid="{00000000-0005-0000-0000-0000406A0000}"/>
    <cellStyle name="Note 2 3 8 29 3" xfId="13201" xr:uid="{00000000-0005-0000-0000-0000416A0000}"/>
    <cellStyle name="Note 2 3 8 29 4" xfId="17450" xr:uid="{00000000-0005-0000-0000-0000426A0000}"/>
    <cellStyle name="Note 2 3 8 29 5" xfId="25367" xr:uid="{00000000-0005-0000-0000-0000436A0000}"/>
    <cellStyle name="Note 2 3 8 29 6" xfId="56971" xr:uid="{00000000-0005-0000-0000-0000446A0000}"/>
    <cellStyle name="Note 2 3 8 3" xfId="1672" xr:uid="{00000000-0005-0000-0000-0000456A0000}"/>
    <cellStyle name="Note 2 3 8 3 10" xfId="3332" xr:uid="{00000000-0005-0000-0000-0000466A0000}"/>
    <cellStyle name="Note 2 3 8 3 10 2" xfId="7584" xr:uid="{00000000-0005-0000-0000-0000476A0000}"/>
    <cellStyle name="Note 2 3 8 3 10 3" xfId="11833" xr:uid="{00000000-0005-0000-0000-0000486A0000}"/>
    <cellStyle name="Note 2 3 8 3 10 4" xfId="16082" xr:uid="{00000000-0005-0000-0000-0000496A0000}"/>
    <cellStyle name="Note 2 3 8 3 10 5" xfId="21879" xr:uid="{00000000-0005-0000-0000-00004A6A0000}"/>
    <cellStyle name="Note 2 3 8 3 10 6" xfId="54624" xr:uid="{00000000-0005-0000-0000-00004B6A0000}"/>
    <cellStyle name="Note 2 3 8 3 100" xfId="50877" xr:uid="{00000000-0005-0000-0000-00004C6A0000}"/>
    <cellStyle name="Note 2 3 8 3 101" xfId="51026" xr:uid="{00000000-0005-0000-0000-00004D6A0000}"/>
    <cellStyle name="Note 2 3 8 3 102" xfId="51191" xr:uid="{00000000-0005-0000-0000-00004E6A0000}"/>
    <cellStyle name="Note 2 3 8 3 103" xfId="51347" xr:uid="{00000000-0005-0000-0000-00004F6A0000}"/>
    <cellStyle name="Note 2 3 8 3 104" xfId="51497" xr:uid="{00000000-0005-0000-0000-0000506A0000}"/>
    <cellStyle name="Note 2 3 8 3 105" xfId="51647" xr:uid="{00000000-0005-0000-0000-0000516A0000}"/>
    <cellStyle name="Note 2 3 8 3 106" xfId="51797" xr:uid="{00000000-0005-0000-0000-0000526A0000}"/>
    <cellStyle name="Note 2 3 8 3 107" xfId="51952" xr:uid="{00000000-0005-0000-0000-0000536A0000}"/>
    <cellStyle name="Note 2 3 8 3 108" xfId="52107" xr:uid="{00000000-0005-0000-0000-0000546A0000}"/>
    <cellStyle name="Note 2 3 8 3 109" xfId="52257" xr:uid="{00000000-0005-0000-0000-0000556A0000}"/>
    <cellStyle name="Note 2 3 8 3 11" xfId="3481" xr:uid="{00000000-0005-0000-0000-0000566A0000}"/>
    <cellStyle name="Note 2 3 8 3 11 2" xfId="7733" xr:uid="{00000000-0005-0000-0000-0000576A0000}"/>
    <cellStyle name="Note 2 3 8 3 11 3" xfId="11982" xr:uid="{00000000-0005-0000-0000-0000586A0000}"/>
    <cellStyle name="Note 2 3 8 3 11 4" xfId="16231" xr:uid="{00000000-0005-0000-0000-0000596A0000}"/>
    <cellStyle name="Note 2 3 8 3 11 5" xfId="22271" xr:uid="{00000000-0005-0000-0000-00005A6A0000}"/>
    <cellStyle name="Note 2 3 8 3 11 6" xfId="54773" xr:uid="{00000000-0005-0000-0000-00005B6A0000}"/>
    <cellStyle name="Note 2 3 8 3 110" xfId="52510" xr:uid="{00000000-0005-0000-0000-00005C6A0000}"/>
    <cellStyle name="Note 2 3 8 3 111" xfId="52660" xr:uid="{00000000-0005-0000-0000-00005D6A0000}"/>
    <cellStyle name="Note 2 3 8 3 112" xfId="52809" xr:uid="{00000000-0005-0000-0000-00005E6A0000}"/>
    <cellStyle name="Note 2 3 8 3 113" xfId="52959" xr:uid="{00000000-0005-0000-0000-00005F6A0000}"/>
    <cellStyle name="Note 2 3 8 3 114" xfId="53108" xr:uid="{00000000-0005-0000-0000-0000606A0000}"/>
    <cellStyle name="Note 2 3 8 3 115" xfId="53421" xr:uid="{00000000-0005-0000-0000-0000616A0000}"/>
    <cellStyle name="Note 2 3 8 3 12" xfId="3631" xr:uid="{00000000-0005-0000-0000-0000626A0000}"/>
    <cellStyle name="Note 2 3 8 3 12 2" xfId="7883" xr:uid="{00000000-0005-0000-0000-0000636A0000}"/>
    <cellStyle name="Note 2 3 8 3 12 3" xfId="12132" xr:uid="{00000000-0005-0000-0000-0000646A0000}"/>
    <cellStyle name="Note 2 3 8 3 12 4" xfId="16381" xr:uid="{00000000-0005-0000-0000-0000656A0000}"/>
    <cellStyle name="Note 2 3 8 3 12 5" xfId="22617" xr:uid="{00000000-0005-0000-0000-0000666A0000}"/>
    <cellStyle name="Note 2 3 8 3 12 6" xfId="54928" xr:uid="{00000000-0005-0000-0000-0000676A0000}"/>
    <cellStyle name="Note 2 3 8 3 13" xfId="3781" xr:uid="{00000000-0005-0000-0000-0000686A0000}"/>
    <cellStyle name="Note 2 3 8 3 13 2" xfId="8033" xr:uid="{00000000-0005-0000-0000-0000696A0000}"/>
    <cellStyle name="Note 2 3 8 3 13 3" xfId="12282" xr:uid="{00000000-0005-0000-0000-00006A6A0000}"/>
    <cellStyle name="Note 2 3 8 3 13 4" xfId="16531" xr:uid="{00000000-0005-0000-0000-00006B6A0000}"/>
    <cellStyle name="Note 2 3 8 3 13 5" xfId="22963" xr:uid="{00000000-0005-0000-0000-00006C6A0000}"/>
    <cellStyle name="Note 2 3 8 3 13 6" xfId="55083" xr:uid="{00000000-0005-0000-0000-00006D6A0000}"/>
    <cellStyle name="Note 2 3 8 3 14" xfId="3930" xr:uid="{00000000-0005-0000-0000-00006E6A0000}"/>
    <cellStyle name="Note 2 3 8 3 14 2" xfId="8182" xr:uid="{00000000-0005-0000-0000-00006F6A0000}"/>
    <cellStyle name="Note 2 3 8 3 14 3" xfId="12431" xr:uid="{00000000-0005-0000-0000-0000706A0000}"/>
    <cellStyle name="Note 2 3 8 3 14 4" xfId="16680" xr:uid="{00000000-0005-0000-0000-0000716A0000}"/>
    <cellStyle name="Note 2 3 8 3 14 5" xfId="23310" xr:uid="{00000000-0005-0000-0000-0000726A0000}"/>
    <cellStyle name="Note 2 3 8 3 14 6" xfId="55234" xr:uid="{00000000-0005-0000-0000-0000736A0000}"/>
    <cellStyle name="Note 2 3 8 3 15" xfId="4079" xr:uid="{00000000-0005-0000-0000-0000746A0000}"/>
    <cellStyle name="Note 2 3 8 3 15 2" xfId="8331" xr:uid="{00000000-0005-0000-0000-0000756A0000}"/>
    <cellStyle name="Note 2 3 8 3 15 3" xfId="12580" xr:uid="{00000000-0005-0000-0000-0000766A0000}"/>
    <cellStyle name="Note 2 3 8 3 15 4" xfId="16829" xr:uid="{00000000-0005-0000-0000-0000776A0000}"/>
    <cellStyle name="Note 2 3 8 3 15 5" xfId="23585" xr:uid="{00000000-0005-0000-0000-0000786A0000}"/>
    <cellStyle name="Note 2 3 8 3 15 6" xfId="55383" xr:uid="{00000000-0005-0000-0000-0000796A0000}"/>
    <cellStyle name="Note 2 3 8 3 16" xfId="4279" xr:uid="{00000000-0005-0000-0000-00007A6A0000}"/>
    <cellStyle name="Note 2 3 8 3 16 2" xfId="8531" xr:uid="{00000000-0005-0000-0000-00007B6A0000}"/>
    <cellStyle name="Note 2 3 8 3 16 3" xfId="12780" xr:uid="{00000000-0005-0000-0000-00007C6A0000}"/>
    <cellStyle name="Note 2 3 8 3 16 4" xfId="17029" xr:uid="{00000000-0005-0000-0000-00007D6A0000}"/>
    <cellStyle name="Note 2 3 8 3 16 5" xfId="23931" xr:uid="{00000000-0005-0000-0000-00007E6A0000}"/>
    <cellStyle name="Note 2 3 8 3 16 6" xfId="55533" xr:uid="{00000000-0005-0000-0000-00007F6A0000}"/>
    <cellStyle name="Note 2 3 8 3 17" xfId="4430" xr:uid="{00000000-0005-0000-0000-0000806A0000}"/>
    <cellStyle name="Note 2 3 8 3 17 2" xfId="8682" xr:uid="{00000000-0005-0000-0000-0000816A0000}"/>
    <cellStyle name="Note 2 3 8 3 17 3" xfId="12931" xr:uid="{00000000-0005-0000-0000-0000826A0000}"/>
    <cellStyle name="Note 2 3 8 3 17 4" xfId="17180" xr:uid="{00000000-0005-0000-0000-0000836A0000}"/>
    <cellStyle name="Note 2 3 8 3 17 5" xfId="24281" xr:uid="{00000000-0005-0000-0000-0000846A0000}"/>
    <cellStyle name="Note 2 3 8 3 17 6" xfId="55682" xr:uid="{00000000-0005-0000-0000-0000856A0000}"/>
    <cellStyle name="Note 2 3 8 3 18" xfId="4533" xr:uid="{00000000-0005-0000-0000-0000866A0000}"/>
    <cellStyle name="Note 2 3 8 3 18 2" xfId="8785" xr:uid="{00000000-0005-0000-0000-0000876A0000}"/>
    <cellStyle name="Note 2 3 8 3 18 3" xfId="13034" xr:uid="{00000000-0005-0000-0000-0000886A0000}"/>
    <cellStyle name="Note 2 3 8 3 18 4" xfId="17283" xr:uid="{00000000-0005-0000-0000-0000896A0000}"/>
    <cellStyle name="Note 2 3 8 3 18 5" xfId="24627" xr:uid="{00000000-0005-0000-0000-00008A6A0000}"/>
    <cellStyle name="Note 2 3 8 3 18 6" xfId="55904" xr:uid="{00000000-0005-0000-0000-00008B6A0000}"/>
    <cellStyle name="Note 2 3 8 3 19" xfId="4647" xr:uid="{00000000-0005-0000-0000-00008C6A0000}"/>
    <cellStyle name="Note 2 3 8 3 19 2" xfId="8899" xr:uid="{00000000-0005-0000-0000-00008D6A0000}"/>
    <cellStyle name="Note 2 3 8 3 19 3" xfId="13148" xr:uid="{00000000-0005-0000-0000-00008E6A0000}"/>
    <cellStyle name="Note 2 3 8 3 19 4" xfId="17397" xr:uid="{00000000-0005-0000-0000-00008F6A0000}"/>
    <cellStyle name="Note 2 3 8 3 19 5" xfId="24902" xr:uid="{00000000-0005-0000-0000-0000906A0000}"/>
    <cellStyle name="Note 2 3 8 3 19 6" xfId="56056" xr:uid="{00000000-0005-0000-0000-0000916A0000}"/>
    <cellStyle name="Note 2 3 8 3 2" xfId="2127" xr:uid="{00000000-0005-0000-0000-0000926A0000}"/>
    <cellStyle name="Note 2 3 8 3 2 2" xfId="6379" xr:uid="{00000000-0005-0000-0000-0000936A0000}"/>
    <cellStyle name="Note 2 3 8 3 2 3" xfId="10628" xr:uid="{00000000-0005-0000-0000-0000946A0000}"/>
    <cellStyle name="Note 2 3 8 3 2 4" xfId="14877" xr:uid="{00000000-0005-0000-0000-0000956A0000}"/>
    <cellStyle name="Note 2 3 8 3 2 5" xfId="19308" xr:uid="{00000000-0005-0000-0000-0000966A0000}"/>
    <cellStyle name="Note 2 3 8 3 2 6" xfId="53576" xr:uid="{00000000-0005-0000-0000-0000976A0000}"/>
    <cellStyle name="Note 2 3 8 3 20" xfId="4802" xr:uid="{00000000-0005-0000-0000-0000986A0000}"/>
    <cellStyle name="Note 2 3 8 3 20 2" xfId="9054" xr:uid="{00000000-0005-0000-0000-0000996A0000}"/>
    <cellStyle name="Note 2 3 8 3 20 3" xfId="13303" xr:uid="{00000000-0005-0000-0000-00009A6A0000}"/>
    <cellStyle name="Note 2 3 8 3 20 4" xfId="17552" xr:uid="{00000000-0005-0000-0000-00009B6A0000}"/>
    <cellStyle name="Note 2 3 8 3 20 5" xfId="25263" xr:uid="{00000000-0005-0000-0000-00009C6A0000}"/>
    <cellStyle name="Note 2 3 8 3 20 6" xfId="56208" xr:uid="{00000000-0005-0000-0000-00009D6A0000}"/>
    <cellStyle name="Note 2 3 8 3 21" xfId="4952" xr:uid="{00000000-0005-0000-0000-00009E6A0000}"/>
    <cellStyle name="Note 2 3 8 3 21 2" xfId="9204" xr:uid="{00000000-0005-0000-0000-00009F6A0000}"/>
    <cellStyle name="Note 2 3 8 3 21 3" xfId="13453" xr:uid="{00000000-0005-0000-0000-0000A06A0000}"/>
    <cellStyle name="Note 2 3 8 3 21 4" xfId="17702" xr:uid="{00000000-0005-0000-0000-0000A16A0000}"/>
    <cellStyle name="Note 2 3 8 3 21 5" xfId="25588" xr:uid="{00000000-0005-0000-0000-0000A26A0000}"/>
    <cellStyle name="Note 2 3 8 3 21 6" xfId="56357" xr:uid="{00000000-0005-0000-0000-0000A36A0000}"/>
    <cellStyle name="Note 2 3 8 3 22" xfId="5144" xr:uid="{00000000-0005-0000-0000-0000A46A0000}"/>
    <cellStyle name="Note 2 3 8 3 22 2" xfId="9396" xr:uid="{00000000-0005-0000-0000-0000A56A0000}"/>
    <cellStyle name="Note 2 3 8 3 22 3" xfId="13645" xr:uid="{00000000-0005-0000-0000-0000A66A0000}"/>
    <cellStyle name="Note 2 3 8 3 22 4" xfId="17894" xr:uid="{00000000-0005-0000-0000-0000A76A0000}"/>
    <cellStyle name="Note 2 3 8 3 22 5" xfId="25934" xr:uid="{00000000-0005-0000-0000-0000A86A0000}"/>
    <cellStyle name="Note 2 3 8 3 22 6" xfId="56513" xr:uid="{00000000-0005-0000-0000-0000A96A0000}"/>
    <cellStyle name="Note 2 3 8 3 23" xfId="5254" xr:uid="{00000000-0005-0000-0000-0000AA6A0000}"/>
    <cellStyle name="Note 2 3 8 3 23 2" xfId="9506" xr:uid="{00000000-0005-0000-0000-0000AB6A0000}"/>
    <cellStyle name="Note 2 3 8 3 23 3" xfId="13755" xr:uid="{00000000-0005-0000-0000-0000AC6A0000}"/>
    <cellStyle name="Note 2 3 8 3 23 4" xfId="18004" xr:uid="{00000000-0005-0000-0000-0000AD6A0000}"/>
    <cellStyle name="Note 2 3 8 3 23 5" xfId="26280" xr:uid="{00000000-0005-0000-0000-0000AE6A0000}"/>
    <cellStyle name="Note 2 3 8 3 23 6" xfId="56764" xr:uid="{00000000-0005-0000-0000-0000AF6A0000}"/>
    <cellStyle name="Note 2 3 8 3 24" xfId="5366" xr:uid="{00000000-0005-0000-0000-0000B06A0000}"/>
    <cellStyle name="Note 2 3 8 3 24 2" xfId="9618" xr:uid="{00000000-0005-0000-0000-0000B16A0000}"/>
    <cellStyle name="Note 2 3 8 3 24 3" xfId="13867" xr:uid="{00000000-0005-0000-0000-0000B26A0000}"/>
    <cellStyle name="Note 2 3 8 3 24 4" xfId="18116" xr:uid="{00000000-0005-0000-0000-0000B36A0000}"/>
    <cellStyle name="Note 2 3 8 3 24 5" xfId="26825" xr:uid="{00000000-0005-0000-0000-0000B46A0000}"/>
    <cellStyle name="Note 2 3 8 3 24 6" xfId="56923" xr:uid="{00000000-0005-0000-0000-0000B56A0000}"/>
    <cellStyle name="Note 2 3 8 3 25" xfId="5517" xr:uid="{00000000-0005-0000-0000-0000B66A0000}"/>
    <cellStyle name="Note 2 3 8 3 25 2" xfId="9769" xr:uid="{00000000-0005-0000-0000-0000B76A0000}"/>
    <cellStyle name="Note 2 3 8 3 25 3" xfId="14018" xr:uid="{00000000-0005-0000-0000-0000B86A0000}"/>
    <cellStyle name="Note 2 3 8 3 25 4" xfId="18267" xr:uid="{00000000-0005-0000-0000-0000B96A0000}"/>
    <cellStyle name="Note 2 3 8 3 25 5" xfId="27097" xr:uid="{00000000-0005-0000-0000-0000BA6A0000}"/>
    <cellStyle name="Note 2 3 8 3 25 6" xfId="57073" xr:uid="{00000000-0005-0000-0000-0000BB6A0000}"/>
    <cellStyle name="Note 2 3 8 3 26" xfId="5672" xr:uid="{00000000-0005-0000-0000-0000BC6A0000}"/>
    <cellStyle name="Note 2 3 8 3 26 2" xfId="9924" xr:uid="{00000000-0005-0000-0000-0000BD6A0000}"/>
    <cellStyle name="Note 2 3 8 3 26 3" xfId="14173" xr:uid="{00000000-0005-0000-0000-0000BE6A0000}"/>
    <cellStyle name="Note 2 3 8 3 26 4" xfId="18422" xr:uid="{00000000-0005-0000-0000-0000BF6A0000}"/>
    <cellStyle name="Note 2 3 8 3 26 5" xfId="27333" xr:uid="{00000000-0005-0000-0000-0000C06A0000}"/>
    <cellStyle name="Note 2 3 8 3 26 6" xfId="57191" xr:uid="{00000000-0005-0000-0000-0000C16A0000}"/>
    <cellStyle name="Note 2 3 8 3 27" xfId="5924" xr:uid="{00000000-0005-0000-0000-0000C26A0000}"/>
    <cellStyle name="Note 2 3 8 3 27 2" xfId="27676" xr:uid="{00000000-0005-0000-0000-0000C36A0000}"/>
    <cellStyle name="Note 2 3 8 3 27 3" xfId="57341" xr:uid="{00000000-0005-0000-0000-0000C46A0000}"/>
    <cellStyle name="Note 2 3 8 3 28" xfId="10173" xr:uid="{00000000-0005-0000-0000-0000C56A0000}"/>
    <cellStyle name="Note 2 3 8 3 28 2" xfId="28017" xr:uid="{00000000-0005-0000-0000-0000C66A0000}"/>
    <cellStyle name="Note 2 3 8 3 28 3" xfId="57490" xr:uid="{00000000-0005-0000-0000-0000C76A0000}"/>
    <cellStyle name="Note 2 3 8 3 29" xfId="14423" xr:uid="{00000000-0005-0000-0000-0000C86A0000}"/>
    <cellStyle name="Note 2 3 8 3 29 2" xfId="28358" xr:uid="{00000000-0005-0000-0000-0000C96A0000}"/>
    <cellStyle name="Note 2 3 8 3 29 3" xfId="57640" xr:uid="{00000000-0005-0000-0000-0000CA6A0000}"/>
    <cellStyle name="Note 2 3 8 3 3" xfId="2279" xr:uid="{00000000-0005-0000-0000-0000CB6A0000}"/>
    <cellStyle name="Note 2 3 8 3 3 2" xfId="6531" xr:uid="{00000000-0005-0000-0000-0000CC6A0000}"/>
    <cellStyle name="Note 2 3 8 3 3 3" xfId="10780" xr:uid="{00000000-0005-0000-0000-0000CD6A0000}"/>
    <cellStyle name="Note 2 3 8 3 3 4" xfId="15029" xr:uid="{00000000-0005-0000-0000-0000CE6A0000}"/>
    <cellStyle name="Note 2 3 8 3 3 5" xfId="19717" xr:uid="{00000000-0005-0000-0000-0000CF6A0000}"/>
    <cellStyle name="Note 2 3 8 3 3 6" xfId="53725" xr:uid="{00000000-0005-0000-0000-0000D06A0000}"/>
    <cellStyle name="Note 2 3 8 3 30" xfId="18682" xr:uid="{00000000-0005-0000-0000-0000D16A0000}"/>
    <cellStyle name="Note 2 3 8 3 30 2" xfId="28699" xr:uid="{00000000-0005-0000-0000-0000D26A0000}"/>
    <cellStyle name="Note 2 3 8 3 31" xfId="29040" xr:uid="{00000000-0005-0000-0000-0000D36A0000}"/>
    <cellStyle name="Note 2 3 8 3 32" xfId="29311" xr:uid="{00000000-0005-0000-0000-0000D46A0000}"/>
    <cellStyle name="Note 2 3 8 3 33" xfId="31342" xr:uid="{00000000-0005-0000-0000-0000D56A0000}"/>
    <cellStyle name="Note 2 3 8 3 34" xfId="31538" xr:uid="{00000000-0005-0000-0000-0000D66A0000}"/>
    <cellStyle name="Note 2 3 8 3 35" xfId="31878" xr:uid="{00000000-0005-0000-0000-0000D76A0000}"/>
    <cellStyle name="Note 2 3 8 3 36" xfId="32100" xr:uid="{00000000-0005-0000-0000-0000D86A0000}"/>
    <cellStyle name="Note 2 3 8 3 37" xfId="32441" xr:uid="{00000000-0005-0000-0000-0000D96A0000}"/>
    <cellStyle name="Note 2 3 8 3 38" xfId="32782" xr:uid="{00000000-0005-0000-0000-0000DA6A0000}"/>
    <cellStyle name="Note 2 3 8 3 39" xfId="32997" xr:uid="{00000000-0005-0000-0000-0000DB6A0000}"/>
    <cellStyle name="Note 2 3 8 3 4" xfId="2429" xr:uid="{00000000-0005-0000-0000-0000DC6A0000}"/>
    <cellStyle name="Note 2 3 8 3 4 2" xfId="6681" xr:uid="{00000000-0005-0000-0000-0000DD6A0000}"/>
    <cellStyle name="Note 2 3 8 3 4 3" xfId="10930" xr:uid="{00000000-0005-0000-0000-0000DE6A0000}"/>
    <cellStyle name="Note 2 3 8 3 4 4" xfId="15179" xr:uid="{00000000-0005-0000-0000-0000DF6A0000}"/>
    <cellStyle name="Note 2 3 8 3 4 5" xfId="20096" xr:uid="{00000000-0005-0000-0000-0000E06A0000}"/>
    <cellStyle name="Note 2 3 8 3 4 6" xfId="53847" xr:uid="{00000000-0005-0000-0000-0000E16A0000}"/>
    <cellStyle name="Note 2 3 8 3 40" xfId="33692" xr:uid="{00000000-0005-0000-0000-0000E26A0000}"/>
    <cellStyle name="Note 2 3 8 3 41" xfId="34038" xr:uid="{00000000-0005-0000-0000-0000E36A0000}"/>
    <cellStyle name="Note 2 3 8 3 42" xfId="33172" xr:uid="{00000000-0005-0000-0000-0000E46A0000}"/>
    <cellStyle name="Note 2 3 8 3 43" xfId="34485" xr:uid="{00000000-0005-0000-0000-0000E56A0000}"/>
    <cellStyle name="Note 2 3 8 3 44" xfId="34831" xr:uid="{00000000-0005-0000-0000-0000E66A0000}"/>
    <cellStyle name="Note 2 3 8 3 45" xfId="35177" xr:uid="{00000000-0005-0000-0000-0000E76A0000}"/>
    <cellStyle name="Note 2 3 8 3 46" xfId="35524" xr:uid="{00000000-0005-0000-0000-0000E86A0000}"/>
    <cellStyle name="Note 2 3 8 3 47" xfId="35871" xr:uid="{00000000-0005-0000-0000-0000E96A0000}"/>
    <cellStyle name="Note 2 3 8 3 48" xfId="36217" xr:uid="{00000000-0005-0000-0000-0000EA6A0000}"/>
    <cellStyle name="Note 2 3 8 3 49" xfId="36563" xr:uid="{00000000-0005-0000-0000-0000EB6A0000}"/>
    <cellStyle name="Note 2 3 8 3 5" xfId="2578" xr:uid="{00000000-0005-0000-0000-0000EC6A0000}"/>
    <cellStyle name="Note 2 3 8 3 5 2" xfId="6830" xr:uid="{00000000-0005-0000-0000-0000ED6A0000}"/>
    <cellStyle name="Note 2 3 8 3 5 3" xfId="11079" xr:uid="{00000000-0005-0000-0000-0000EE6A0000}"/>
    <cellStyle name="Note 2 3 8 3 5 4" xfId="15328" xr:uid="{00000000-0005-0000-0000-0000EF6A0000}"/>
    <cellStyle name="Note 2 3 8 3 5 5" xfId="20442" xr:uid="{00000000-0005-0000-0000-0000F06A0000}"/>
    <cellStyle name="Note 2 3 8 3 5 6" xfId="53953" xr:uid="{00000000-0005-0000-0000-0000F16A0000}"/>
    <cellStyle name="Note 2 3 8 3 50" xfId="36909" xr:uid="{00000000-0005-0000-0000-0000F26A0000}"/>
    <cellStyle name="Note 2 3 8 3 51" xfId="37255" xr:uid="{00000000-0005-0000-0000-0000F36A0000}"/>
    <cellStyle name="Note 2 3 8 3 52" xfId="37601" xr:uid="{00000000-0005-0000-0000-0000F46A0000}"/>
    <cellStyle name="Note 2 3 8 3 53" xfId="37876" xr:uid="{00000000-0005-0000-0000-0000F56A0000}"/>
    <cellStyle name="Note 2 3 8 3 54" xfId="38223" xr:uid="{00000000-0005-0000-0000-0000F66A0000}"/>
    <cellStyle name="Note 2 3 8 3 55" xfId="38569" xr:uid="{00000000-0005-0000-0000-0000F76A0000}"/>
    <cellStyle name="Note 2 3 8 3 56" xfId="38915" xr:uid="{00000000-0005-0000-0000-0000F86A0000}"/>
    <cellStyle name="Note 2 3 8 3 57" xfId="39261" xr:uid="{00000000-0005-0000-0000-0000F96A0000}"/>
    <cellStyle name="Note 2 3 8 3 58" xfId="39626" xr:uid="{00000000-0005-0000-0000-0000FA6A0000}"/>
    <cellStyle name="Note 2 3 8 3 59" xfId="39858" xr:uid="{00000000-0005-0000-0000-0000FB6A0000}"/>
    <cellStyle name="Note 2 3 8 3 6" xfId="2728" xr:uid="{00000000-0005-0000-0000-0000FC6A0000}"/>
    <cellStyle name="Note 2 3 8 3 6 2" xfId="6980" xr:uid="{00000000-0005-0000-0000-0000FD6A0000}"/>
    <cellStyle name="Note 2 3 8 3 6 3" xfId="11229" xr:uid="{00000000-0005-0000-0000-0000FE6A0000}"/>
    <cellStyle name="Note 2 3 8 3 6 4" xfId="15478" xr:uid="{00000000-0005-0000-0000-0000FF6A0000}"/>
    <cellStyle name="Note 2 3 8 3 6 5" xfId="19539" xr:uid="{00000000-0005-0000-0000-0000006B0000}"/>
    <cellStyle name="Note 2 3 8 3 6 6" xfId="54103" xr:uid="{00000000-0005-0000-0000-0000016B0000}"/>
    <cellStyle name="Note 2 3 8 3 60" xfId="40089" xr:uid="{00000000-0005-0000-0000-0000026B0000}"/>
    <cellStyle name="Note 2 3 8 3 61" xfId="40430" xr:uid="{00000000-0005-0000-0000-0000036B0000}"/>
    <cellStyle name="Note 2 3 8 3 62" xfId="40930" xr:uid="{00000000-0005-0000-0000-0000046B0000}"/>
    <cellStyle name="Note 2 3 8 3 63" xfId="41559" xr:uid="{00000000-0005-0000-0000-0000056B0000}"/>
    <cellStyle name="Note 2 3 8 3 64" xfId="41613" xr:uid="{00000000-0005-0000-0000-0000066B0000}"/>
    <cellStyle name="Note 2 3 8 3 65" xfId="41997" xr:uid="{00000000-0005-0000-0000-0000076B0000}"/>
    <cellStyle name="Note 2 3 8 3 66" xfId="42343" xr:uid="{00000000-0005-0000-0000-0000086B0000}"/>
    <cellStyle name="Note 2 3 8 3 67" xfId="41634" xr:uid="{00000000-0005-0000-0000-0000096B0000}"/>
    <cellStyle name="Note 2 3 8 3 68" xfId="42924" xr:uid="{00000000-0005-0000-0000-00000A6B0000}"/>
    <cellStyle name="Note 2 3 8 3 69" xfId="43265" xr:uid="{00000000-0005-0000-0000-00000B6B0000}"/>
    <cellStyle name="Note 2 3 8 3 7" xfId="2883" xr:uid="{00000000-0005-0000-0000-00000C6B0000}"/>
    <cellStyle name="Note 2 3 8 3 7 2" xfId="7135" xr:uid="{00000000-0005-0000-0000-00000D6B0000}"/>
    <cellStyle name="Note 2 3 8 3 7 3" xfId="11384" xr:uid="{00000000-0005-0000-0000-00000E6B0000}"/>
    <cellStyle name="Note 2 3 8 3 7 4" xfId="15633" xr:uid="{00000000-0005-0000-0000-00000F6B0000}"/>
    <cellStyle name="Note 2 3 8 3 7 5" xfId="21135" xr:uid="{00000000-0005-0000-0000-0000106B0000}"/>
    <cellStyle name="Note 2 3 8 3 7 6" xfId="54221" xr:uid="{00000000-0005-0000-0000-0000116B0000}"/>
    <cellStyle name="Note 2 3 8 3 70" xfId="43606" xr:uid="{00000000-0005-0000-0000-0000126B0000}"/>
    <cellStyle name="Note 2 3 8 3 71" xfId="44137" xr:uid="{00000000-0005-0000-0000-0000136B0000}"/>
    <cellStyle name="Note 2 3 8 3 72" xfId="44389" xr:uid="{00000000-0005-0000-0000-0000146B0000}"/>
    <cellStyle name="Note 2 3 8 3 73" xfId="44439" xr:uid="{00000000-0005-0000-0000-0000156B0000}"/>
    <cellStyle name="Note 2 3 8 3 74" xfId="44805" xr:uid="{00000000-0005-0000-0000-0000166B0000}"/>
    <cellStyle name="Note 2 3 8 3 75" xfId="45105" xr:uid="{00000000-0005-0000-0000-0000176B0000}"/>
    <cellStyle name="Note 2 3 8 3 76" xfId="43820" xr:uid="{00000000-0005-0000-0000-0000186B0000}"/>
    <cellStyle name="Note 2 3 8 3 77" xfId="45243" xr:uid="{00000000-0005-0000-0000-0000196B0000}"/>
    <cellStyle name="Note 2 3 8 3 78" xfId="45910" xr:uid="{00000000-0005-0000-0000-00001A6B0000}"/>
    <cellStyle name="Note 2 3 8 3 79" xfId="45881" xr:uid="{00000000-0005-0000-0000-00001B6B0000}"/>
    <cellStyle name="Note 2 3 8 3 8" xfId="3033" xr:uid="{00000000-0005-0000-0000-00001C6B0000}"/>
    <cellStyle name="Note 2 3 8 3 8 2" xfId="7285" xr:uid="{00000000-0005-0000-0000-00001D6B0000}"/>
    <cellStyle name="Note 2 3 8 3 8 3" xfId="11534" xr:uid="{00000000-0005-0000-0000-00001E6B0000}"/>
    <cellStyle name="Note 2 3 8 3 8 4" xfId="15783" xr:uid="{00000000-0005-0000-0000-00001F6B0000}"/>
    <cellStyle name="Note 2 3 8 3 8 5" xfId="21499" xr:uid="{00000000-0005-0000-0000-0000206B0000}"/>
    <cellStyle name="Note 2 3 8 3 8 6" xfId="54324" xr:uid="{00000000-0005-0000-0000-0000216B0000}"/>
    <cellStyle name="Note 2 3 8 3 80" xfId="46184" xr:uid="{00000000-0005-0000-0000-0000226B0000}"/>
    <cellStyle name="Note 2 3 8 3 81" xfId="46505" xr:uid="{00000000-0005-0000-0000-0000236B0000}"/>
    <cellStyle name="Note 2 3 8 3 82" xfId="46662" xr:uid="{00000000-0005-0000-0000-0000246B0000}"/>
    <cellStyle name="Note 2 3 8 3 83" xfId="47007" xr:uid="{00000000-0005-0000-0000-0000256B0000}"/>
    <cellStyle name="Note 2 3 8 3 84" xfId="47352" xr:uid="{00000000-0005-0000-0000-0000266B0000}"/>
    <cellStyle name="Note 2 3 8 3 85" xfId="47647" xr:uid="{00000000-0005-0000-0000-0000276B0000}"/>
    <cellStyle name="Note 2 3 8 3 86" xfId="47776" xr:uid="{00000000-0005-0000-0000-0000286B0000}"/>
    <cellStyle name="Note 2 3 8 3 87" xfId="48113" xr:uid="{00000000-0005-0000-0000-0000296B0000}"/>
    <cellStyle name="Note 2 3 8 3 88" xfId="48793" xr:uid="{00000000-0005-0000-0000-00002A6B0000}"/>
    <cellStyle name="Note 2 3 8 3 89" xfId="48966" xr:uid="{00000000-0005-0000-0000-00002B6B0000}"/>
    <cellStyle name="Note 2 3 8 3 9" xfId="3183" xr:uid="{00000000-0005-0000-0000-00002C6B0000}"/>
    <cellStyle name="Note 2 3 8 3 9 2" xfId="7435" xr:uid="{00000000-0005-0000-0000-00002D6B0000}"/>
    <cellStyle name="Note 2 3 8 3 9 3" xfId="11684" xr:uid="{00000000-0005-0000-0000-00002E6B0000}"/>
    <cellStyle name="Note 2 3 8 3 9 4" xfId="15933" xr:uid="{00000000-0005-0000-0000-00002F6B0000}"/>
    <cellStyle name="Note 2 3 8 3 9 5" xfId="21823" xr:uid="{00000000-0005-0000-0000-0000306B0000}"/>
    <cellStyle name="Note 2 3 8 3 9 6" xfId="54474" xr:uid="{00000000-0005-0000-0000-0000316B0000}"/>
    <cellStyle name="Note 2 3 8 3 90" xfId="49312" xr:uid="{00000000-0005-0000-0000-0000326B0000}"/>
    <cellStyle name="Note 2 3 8 3 91" xfId="49365" xr:uid="{00000000-0005-0000-0000-0000336B0000}"/>
    <cellStyle name="Note 2 3 8 3 92" xfId="48756" xr:uid="{00000000-0005-0000-0000-0000346B0000}"/>
    <cellStyle name="Note 2 3 8 3 93" xfId="49770" xr:uid="{00000000-0005-0000-0000-0000356B0000}"/>
    <cellStyle name="Note 2 3 8 3 94" xfId="49980" xr:uid="{00000000-0005-0000-0000-0000366B0000}"/>
    <cellStyle name="Note 2 3 8 3 95" xfId="50130" xr:uid="{00000000-0005-0000-0000-0000376B0000}"/>
    <cellStyle name="Note 2 3 8 3 96" xfId="50279" xr:uid="{00000000-0005-0000-0000-0000386B0000}"/>
    <cellStyle name="Note 2 3 8 3 97" xfId="50429" xr:uid="{00000000-0005-0000-0000-0000396B0000}"/>
    <cellStyle name="Note 2 3 8 3 98" xfId="50578" xr:uid="{00000000-0005-0000-0000-00003A6B0000}"/>
    <cellStyle name="Note 2 3 8 3 99" xfId="50727" xr:uid="{00000000-0005-0000-0000-00003B6B0000}"/>
    <cellStyle name="Note 2 3 8 30" xfId="4850" xr:uid="{00000000-0005-0000-0000-00003C6B0000}"/>
    <cellStyle name="Note 2 3 8 30 2" xfId="9102" xr:uid="{00000000-0005-0000-0000-00003D6B0000}"/>
    <cellStyle name="Note 2 3 8 30 3" xfId="13351" xr:uid="{00000000-0005-0000-0000-00003E6B0000}"/>
    <cellStyle name="Note 2 3 8 30 4" xfId="17600" xr:uid="{00000000-0005-0000-0000-00003F6B0000}"/>
    <cellStyle name="Note 2 3 8 30 5" xfId="26658" xr:uid="{00000000-0005-0000-0000-0000406B0000}"/>
    <cellStyle name="Note 2 3 8 30 6" xfId="57122" xr:uid="{00000000-0005-0000-0000-0000416B0000}"/>
    <cellStyle name="Note 2 3 8 31" xfId="5042" xr:uid="{00000000-0005-0000-0000-0000426B0000}"/>
    <cellStyle name="Note 2 3 8 31 2" xfId="9294" xr:uid="{00000000-0005-0000-0000-0000436B0000}"/>
    <cellStyle name="Note 2 3 8 31 3" xfId="13543" xr:uid="{00000000-0005-0000-0000-0000446B0000}"/>
    <cellStyle name="Note 2 3 8 31 4" xfId="17792" xr:uid="{00000000-0005-0000-0000-0000456B0000}"/>
    <cellStyle name="Note 2 3 8 31 5" xfId="27236" xr:uid="{00000000-0005-0000-0000-0000466B0000}"/>
    <cellStyle name="Note 2 3 8 31 6" xfId="57144" xr:uid="{00000000-0005-0000-0000-0000476B0000}"/>
    <cellStyle name="Note 2 3 8 32" xfId="4997" xr:uid="{00000000-0005-0000-0000-0000486B0000}"/>
    <cellStyle name="Note 2 3 8 32 2" xfId="9249" xr:uid="{00000000-0005-0000-0000-0000496B0000}"/>
    <cellStyle name="Note 2 3 8 32 3" xfId="13498" xr:uid="{00000000-0005-0000-0000-00004A6B0000}"/>
    <cellStyle name="Note 2 3 8 32 4" xfId="17747" xr:uid="{00000000-0005-0000-0000-00004B6B0000}"/>
    <cellStyle name="Note 2 3 8 32 5" xfId="27579" xr:uid="{00000000-0005-0000-0000-00004C6B0000}"/>
    <cellStyle name="Note 2 3 8 32 6" xfId="57239" xr:uid="{00000000-0005-0000-0000-00004D6B0000}"/>
    <cellStyle name="Note 2 3 8 33" xfId="5415" xr:uid="{00000000-0005-0000-0000-00004E6B0000}"/>
    <cellStyle name="Note 2 3 8 33 2" xfId="9667" xr:uid="{00000000-0005-0000-0000-00004F6B0000}"/>
    <cellStyle name="Note 2 3 8 33 3" xfId="13916" xr:uid="{00000000-0005-0000-0000-0000506B0000}"/>
    <cellStyle name="Note 2 3 8 33 4" xfId="18165" xr:uid="{00000000-0005-0000-0000-0000516B0000}"/>
    <cellStyle name="Note 2 3 8 33 5" xfId="27920" xr:uid="{00000000-0005-0000-0000-0000526B0000}"/>
    <cellStyle name="Note 2 3 8 33 6" xfId="57388" xr:uid="{00000000-0005-0000-0000-0000536B0000}"/>
    <cellStyle name="Note 2 3 8 34" xfId="5570" xr:uid="{00000000-0005-0000-0000-0000546B0000}"/>
    <cellStyle name="Note 2 3 8 34 2" xfId="9822" xr:uid="{00000000-0005-0000-0000-0000556B0000}"/>
    <cellStyle name="Note 2 3 8 34 3" xfId="14071" xr:uid="{00000000-0005-0000-0000-0000566B0000}"/>
    <cellStyle name="Note 2 3 8 34 4" xfId="18320" xr:uid="{00000000-0005-0000-0000-0000576B0000}"/>
    <cellStyle name="Note 2 3 8 34 5" xfId="28261" xr:uid="{00000000-0005-0000-0000-0000586B0000}"/>
    <cellStyle name="Note 2 3 8 34 6" xfId="57538" xr:uid="{00000000-0005-0000-0000-0000596B0000}"/>
    <cellStyle name="Note 2 3 8 35" xfId="1470" xr:uid="{00000000-0005-0000-0000-00005A6B0000}"/>
    <cellStyle name="Note 2 3 8 35 2" xfId="28602" xr:uid="{00000000-0005-0000-0000-00005B6B0000}"/>
    <cellStyle name="Note 2 3 8 36" xfId="5722" xr:uid="{00000000-0005-0000-0000-00005C6B0000}"/>
    <cellStyle name="Note 2 3 8 36 2" xfId="28943" xr:uid="{00000000-0005-0000-0000-00005D6B0000}"/>
    <cellStyle name="Note 2 3 8 37" xfId="9971" xr:uid="{00000000-0005-0000-0000-00005E6B0000}"/>
    <cellStyle name="Note 2 3 8 37 2" xfId="29455" xr:uid="{00000000-0005-0000-0000-00005F6B0000}"/>
    <cellStyle name="Note 2 3 8 38" xfId="14221" xr:uid="{00000000-0005-0000-0000-0000606B0000}"/>
    <cellStyle name="Note 2 3 8 38 2" xfId="31312" xr:uid="{00000000-0005-0000-0000-0000616B0000}"/>
    <cellStyle name="Note 2 3 8 39" xfId="18477" xr:uid="{00000000-0005-0000-0000-0000626B0000}"/>
    <cellStyle name="Note 2 3 8 39 2" xfId="31441" xr:uid="{00000000-0005-0000-0000-0000636B0000}"/>
    <cellStyle name="Note 2 3 8 4" xfId="1719" xr:uid="{00000000-0005-0000-0000-0000646B0000}"/>
    <cellStyle name="Note 2 3 8 4 10" xfId="21602" xr:uid="{00000000-0005-0000-0000-0000656B0000}"/>
    <cellStyle name="Note 2 3 8 4 11" xfId="22323" xr:uid="{00000000-0005-0000-0000-0000666B0000}"/>
    <cellStyle name="Note 2 3 8 4 12" xfId="22669" xr:uid="{00000000-0005-0000-0000-0000676B0000}"/>
    <cellStyle name="Note 2 3 8 4 13" xfId="23015" xr:uid="{00000000-0005-0000-0000-0000686B0000}"/>
    <cellStyle name="Note 2 3 8 4 14" xfId="23362" xr:uid="{00000000-0005-0000-0000-0000696B0000}"/>
    <cellStyle name="Note 2 3 8 4 15" xfId="23637" xr:uid="{00000000-0005-0000-0000-00006A6B0000}"/>
    <cellStyle name="Note 2 3 8 4 16" xfId="23983" xr:uid="{00000000-0005-0000-0000-00006B6B0000}"/>
    <cellStyle name="Note 2 3 8 4 17" xfId="24333" xr:uid="{00000000-0005-0000-0000-00006C6B0000}"/>
    <cellStyle name="Note 2 3 8 4 18" xfId="24679" xr:uid="{00000000-0005-0000-0000-00006D6B0000}"/>
    <cellStyle name="Note 2 3 8 4 19" xfId="24954" xr:uid="{00000000-0005-0000-0000-00006E6B0000}"/>
    <cellStyle name="Note 2 3 8 4 2" xfId="5971" xr:uid="{00000000-0005-0000-0000-00006F6B0000}"/>
    <cellStyle name="Note 2 3 8 4 2 2" xfId="19360" xr:uid="{00000000-0005-0000-0000-0000706B0000}"/>
    <cellStyle name="Note 2 3 8 4 20" xfId="23486" xr:uid="{00000000-0005-0000-0000-0000716B0000}"/>
    <cellStyle name="Note 2 3 8 4 21" xfId="25640" xr:uid="{00000000-0005-0000-0000-0000726B0000}"/>
    <cellStyle name="Note 2 3 8 4 22" xfId="25986" xr:uid="{00000000-0005-0000-0000-0000736B0000}"/>
    <cellStyle name="Note 2 3 8 4 23" xfId="26332" xr:uid="{00000000-0005-0000-0000-0000746B0000}"/>
    <cellStyle name="Note 2 3 8 4 24" xfId="26877" xr:uid="{00000000-0005-0000-0000-0000756B0000}"/>
    <cellStyle name="Note 2 3 8 4 25" xfId="26568" xr:uid="{00000000-0005-0000-0000-0000766B0000}"/>
    <cellStyle name="Note 2 3 8 4 26" xfId="27385" xr:uid="{00000000-0005-0000-0000-0000776B0000}"/>
    <cellStyle name="Note 2 3 8 4 27" xfId="27728" xr:uid="{00000000-0005-0000-0000-0000786B0000}"/>
    <cellStyle name="Note 2 3 8 4 28" xfId="28069" xr:uid="{00000000-0005-0000-0000-0000796B0000}"/>
    <cellStyle name="Note 2 3 8 4 29" xfId="28410" xr:uid="{00000000-0005-0000-0000-00007A6B0000}"/>
    <cellStyle name="Note 2 3 8 4 3" xfId="10220" xr:uid="{00000000-0005-0000-0000-00007B6B0000}"/>
    <cellStyle name="Note 2 3 8 4 3 2" xfId="18908" xr:uid="{00000000-0005-0000-0000-00007C6B0000}"/>
    <cellStyle name="Note 2 3 8 4 30" xfId="28751" xr:uid="{00000000-0005-0000-0000-00007D6B0000}"/>
    <cellStyle name="Note 2 3 8 4 31" xfId="29092" xr:uid="{00000000-0005-0000-0000-00007E6B0000}"/>
    <cellStyle name="Note 2 3 8 4 32" xfId="29575" xr:uid="{00000000-0005-0000-0000-00007F6B0000}"/>
    <cellStyle name="Note 2 3 8 4 33" xfId="31144" xr:uid="{00000000-0005-0000-0000-0000806B0000}"/>
    <cellStyle name="Note 2 3 8 4 34" xfId="31590" xr:uid="{00000000-0005-0000-0000-0000816B0000}"/>
    <cellStyle name="Note 2 3 8 4 35" xfId="31930" xr:uid="{00000000-0005-0000-0000-0000826B0000}"/>
    <cellStyle name="Note 2 3 8 4 36" xfId="32152" xr:uid="{00000000-0005-0000-0000-0000836B0000}"/>
    <cellStyle name="Note 2 3 8 4 37" xfId="32493" xr:uid="{00000000-0005-0000-0000-0000846B0000}"/>
    <cellStyle name="Note 2 3 8 4 38" xfId="32834" xr:uid="{00000000-0005-0000-0000-0000856B0000}"/>
    <cellStyle name="Note 2 3 8 4 39" xfId="33177" xr:uid="{00000000-0005-0000-0000-0000866B0000}"/>
    <cellStyle name="Note 2 3 8 4 4" xfId="14470" xr:uid="{00000000-0005-0000-0000-0000876B0000}"/>
    <cellStyle name="Note 2 3 8 4 4 2" xfId="20148" xr:uid="{00000000-0005-0000-0000-0000886B0000}"/>
    <cellStyle name="Note 2 3 8 4 40" xfId="33744" xr:uid="{00000000-0005-0000-0000-0000896B0000}"/>
    <cellStyle name="Note 2 3 8 4 41" xfId="34090" xr:uid="{00000000-0005-0000-0000-00008A6B0000}"/>
    <cellStyle name="Note 2 3 8 4 42" xfId="34051" xr:uid="{00000000-0005-0000-0000-00008B6B0000}"/>
    <cellStyle name="Note 2 3 8 4 43" xfId="34537" xr:uid="{00000000-0005-0000-0000-00008C6B0000}"/>
    <cellStyle name="Note 2 3 8 4 44" xfId="34883" xr:uid="{00000000-0005-0000-0000-00008D6B0000}"/>
    <cellStyle name="Note 2 3 8 4 45" xfId="35229" xr:uid="{00000000-0005-0000-0000-00008E6B0000}"/>
    <cellStyle name="Note 2 3 8 4 46" xfId="35576" xr:uid="{00000000-0005-0000-0000-00008F6B0000}"/>
    <cellStyle name="Note 2 3 8 4 47" xfId="35923" xr:uid="{00000000-0005-0000-0000-0000906B0000}"/>
    <cellStyle name="Note 2 3 8 4 48" xfId="36269" xr:uid="{00000000-0005-0000-0000-0000916B0000}"/>
    <cellStyle name="Note 2 3 8 4 49" xfId="36615" xr:uid="{00000000-0005-0000-0000-0000926B0000}"/>
    <cellStyle name="Note 2 3 8 4 5" xfId="18580" xr:uid="{00000000-0005-0000-0000-0000936B0000}"/>
    <cellStyle name="Note 2 3 8 4 5 2" xfId="20494" xr:uid="{00000000-0005-0000-0000-0000946B0000}"/>
    <cellStyle name="Note 2 3 8 4 50" xfId="36961" xr:uid="{00000000-0005-0000-0000-0000956B0000}"/>
    <cellStyle name="Note 2 3 8 4 51" xfId="37307" xr:uid="{00000000-0005-0000-0000-0000966B0000}"/>
    <cellStyle name="Note 2 3 8 4 52" xfId="37653" xr:uid="{00000000-0005-0000-0000-0000976B0000}"/>
    <cellStyle name="Note 2 3 8 4 53" xfId="37928" xr:uid="{00000000-0005-0000-0000-0000986B0000}"/>
    <cellStyle name="Note 2 3 8 4 54" xfId="38275" xr:uid="{00000000-0005-0000-0000-0000996B0000}"/>
    <cellStyle name="Note 2 3 8 4 55" xfId="38621" xr:uid="{00000000-0005-0000-0000-00009A6B0000}"/>
    <cellStyle name="Note 2 3 8 4 56" xfId="38967" xr:uid="{00000000-0005-0000-0000-00009B6B0000}"/>
    <cellStyle name="Note 2 3 8 4 57" xfId="39313" xr:uid="{00000000-0005-0000-0000-00009C6B0000}"/>
    <cellStyle name="Note 2 3 8 4 58" xfId="37739" xr:uid="{00000000-0005-0000-0000-00009D6B0000}"/>
    <cellStyle name="Note 2 3 8 4 59" xfId="39760" xr:uid="{00000000-0005-0000-0000-00009E6B0000}"/>
    <cellStyle name="Note 2 3 8 4 6" xfId="20853" xr:uid="{00000000-0005-0000-0000-00009F6B0000}"/>
    <cellStyle name="Note 2 3 8 4 60" xfId="40141" xr:uid="{00000000-0005-0000-0000-0000A06B0000}"/>
    <cellStyle name="Note 2 3 8 4 61" xfId="40482" xr:uid="{00000000-0005-0000-0000-0000A16B0000}"/>
    <cellStyle name="Note 2 3 8 4 62" xfId="41291" xr:uid="{00000000-0005-0000-0000-0000A26B0000}"/>
    <cellStyle name="Note 2 3 8 4 63" xfId="41610" xr:uid="{00000000-0005-0000-0000-0000A36B0000}"/>
    <cellStyle name="Note 2 3 8 4 64" xfId="40668" xr:uid="{00000000-0005-0000-0000-0000A46B0000}"/>
    <cellStyle name="Note 2 3 8 4 65" xfId="42049" xr:uid="{00000000-0005-0000-0000-0000A56B0000}"/>
    <cellStyle name="Note 2 3 8 4 66" xfId="42395" xr:uid="{00000000-0005-0000-0000-0000A66B0000}"/>
    <cellStyle name="Note 2 3 8 4 67" xfId="42576" xr:uid="{00000000-0005-0000-0000-0000A76B0000}"/>
    <cellStyle name="Note 2 3 8 4 68" xfId="42976" xr:uid="{00000000-0005-0000-0000-0000A86B0000}"/>
    <cellStyle name="Note 2 3 8 4 69" xfId="43317" xr:uid="{00000000-0005-0000-0000-0000A96B0000}"/>
    <cellStyle name="Note 2 3 8 4 7" xfId="21187" xr:uid="{00000000-0005-0000-0000-0000AA6B0000}"/>
    <cellStyle name="Note 2 3 8 4 70" xfId="43658" xr:uid="{00000000-0005-0000-0000-0000AB6B0000}"/>
    <cellStyle name="Note 2 3 8 4 71" xfId="44189" xr:uid="{00000000-0005-0000-0000-0000AC6B0000}"/>
    <cellStyle name="Note 2 3 8 4 72" xfId="44435" xr:uid="{00000000-0005-0000-0000-0000AD6B0000}"/>
    <cellStyle name="Note 2 3 8 4 73" xfId="43936" xr:uid="{00000000-0005-0000-0000-0000AE6B0000}"/>
    <cellStyle name="Note 2 3 8 4 74" xfId="44857" xr:uid="{00000000-0005-0000-0000-0000AF6B0000}"/>
    <cellStyle name="Note 2 3 8 4 75" xfId="45146" xr:uid="{00000000-0005-0000-0000-0000B06B0000}"/>
    <cellStyle name="Note 2 3 8 4 76" xfId="45155" xr:uid="{00000000-0005-0000-0000-0000B16B0000}"/>
    <cellStyle name="Note 2 3 8 4 77" xfId="45251" xr:uid="{00000000-0005-0000-0000-0000B26B0000}"/>
    <cellStyle name="Note 2 3 8 4 78" xfId="45486" xr:uid="{00000000-0005-0000-0000-0000B36B0000}"/>
    <cellStyle name="Note 2 3 8 4 79" xfId="45621" xr:uid="{00000000-0005-0000-0000-0000B46B0000}"/>
    <cellStyle name="Note 2 3 8 4 8" xfId="20707" xr:uid="{00000000-0005-0000-0000-0000B56B0000}"/>
    <cellStyle name="Note 2 3 8 4 80" xfId="46236" xr:uid="{00000000-0005-0000-0000-0000B66B0000}"/>
    <cellStyle name="Note 2 3 8 4 81" xfId="46548" xr:uid="{00000000-0005-0000-0000-0000B76B0000}"/>
    <cellStyle name="Note 2 3 8 4 82" xfId="46714" xr:uid="{00000000-0005-0000-0000-0000B86B0000}"/>
    <cellStyle name="Note 2 3 8 4 83" xfId="47059" xr:uid="{00000000-0005-0000-0000-0000B96B0000}"/>
    <cellStyle name="Note 2 3 8 4 84" xfId="47404" xr:uid="{00000000-0005-0000-0000-0000BA6B0000}"/>
    <cellStyle name="Note 2 3 8 4 85" xfId="47681" xr:uid="{00000000-0005-0000-0000-0000BB6B0000}"/>
    <cellStyle name="Note 2 3 8 4 86" xfId="47828" xr:uid="{00000000-0005-0000-0000-0000BC6B0000}"/>
    <cellStyle name="Note 2 3 8 4 87" xfId="48165" xr:uid="{00000000-0005-0000-0000-0000BD6B0000}"/>
    <cellStyle name="Note 2 3 8 4 88" xfId="48336" xr:uid="{00000000-0005-0000-0000-0000BE6B0000}"/>
    <cellStyle name="Note 2 3 8 4 89" xfId="49018" xr:uid="{00000000-0005-0000-0000-0000BF6B0000}"/>
    <cellStyle name="Note 2 3 8 4 9" xfId="21875" xr:uid="{00000000-0005-0000-0000-0000C06B0000}"/>
    <cellStyle name="Note 2 3 8 4 90" xfId="49361" xr:uid="{00000000-0005-0000-0000-0000C16B0000}"/>
    <cellStyle name="Note 2 3 8 4 91" xfId="48712" xr:uid="{00000000-0005-0000-0000-0000C26B0000}"/>
    <cellStyle name="Note 2 3 8 4 92" xfId="49168" xr:uid="{00000000-0005-0000-0000-0000C36B0000}"/>
    <cellStyle name="Note 2 3 8 4 93" xfId="48487" xr:uid="{00000000-0005-0000-0000-0000C46B0000}"/>
    <cellStyle name="Note 2 3 8 4 94" xfId="53009" xr:uid="{00000000-0005-0000-0000-0000C56B0000}"/>
    <cellStyle name="Note 2 3 8 4 95" xfId="53319" xr:uid="{00000000-0005-0000-0000-0000C66B0000}"/>
    <cellStyle name="Note 2 3 8 40" xfId="31781" xr:uid="{00000000-0005-0000-0000-0000C76B0000}"/>
    <cellStyle name="Note 2 3 8 41" xfId="30964" xr:uid="{00000000-0005-0000-0000-0000C86B0000}"/>
    <cellStyle name="Note 2 3 8 42" xfId="32344" xr:uid="{00000000-0005-0000-0000-0000C96B0000}"/>
    <cellStyle name="Note 2 3 8 43" xfId="32685" xr:uid="{00000000-0005-0000-0000-0000CA6B0000}"/>
    <cellStyle name="Note 2 3 8 44" xfId="33510" xr:uid="{00000000-0005-0000-0000-0000CB6B0000}"/>
    <cellStyle name="Note 2 3 8 45" xfId="33595" xr:uid="{00000000-0005-0000-0000-0000CC6B0000}"/>
    <cellStyle name="Note 2 3 8 46" xfId="33941" xr:uid="{00000000-0005-0000-0000-0000CD6B0000}"/>
    <cellStyle name="Note 2 3 8 47" xfId="33310" xr:uid="{00000000-0005-0000-0000-0000CE6B0000}"/>
    <cellStyle name="Note 2 3 8 48" xfId="34388" xr:uid="{00000000-0005-0000-0000-0000CF6B0000}"/>
    <cellStyle name="Note 2 3 8 49" xfId="34734" xr:uid="{00000000-0005-0000-0000-0000D06B0000}"/>
    <cellStyle name="Note 2 3 8 5" xfId="1766" xr:uid="{00000000-0005-0000-0000-0000D16B0000}"/>
    <cellStyle name="Note 2 3 8 5 10" xfId="22030" xr:uid="{00000000-0005-0000-0000-0000D26B0000}"/>
    <cellStyle name="Note 2 3 8 5 11" xfId="22376" xr:uid="{00000000-0005-0000-0000-0000D36B0000}"/>
    <cellStyle name="Note 2 3 8 5 12" xfId="22722" xr:uid="{00000000-0005-0000-0000-0000D46B0000}"/>
    <cellStyle name="Note 2 3 8 5 13" xfId="23068" xr:uid="{00000000-0005-0000-0000-0000D56B0000}"/>
    <cellStyle name="Note 2 3 8 5 14" xfId="23415" xr:uid="{00000000-0005-0000-0000-0000D66B0000}"/>
    <cellStyle name="Note 2 3 8 5 15" xfId="23690" xr:uid="{00000000-0005-0000-0000-0000D76B0000}"/>
    <cellStyle name="Note 2 3 8 5 16" xfId="24036" xr:uid="{00000000-0005-0000-0000-0000D86B0000}"/>
    <cellStyle name="Note 2 3 8 5 17" xfId="24386" xr:uid="{00000000-0005-0000-0000-0000D96B0000}"/>
    <cellStyle name="Note 2 3 8 5 18" xfId="24732" xr:uid="{00000000-0005-0000-0000-0000DA6B0000}"/>
    <cellStyle name="Note 2 3 8 5 19" xfId="25007" xr:uid="{00000000-0005-0000-0000-0000DB6B0000}"/>
    <cellStyle name="Note 2 3 8 5 2" xfId="6018" xr:uid="{00000000-0005-0000-0000-0000DC6B0000}"/>
    <cellStyle name="Note 2 3 8 5 2 2" xfId="19413" xr:uid="{00000000-0005-0000-0000-0000DD6B0000}"/>
    <cellStyle name="Note 2 3 8 5 20" xfId="25152" xr:uid="{00000000-0005-0000-0000-0000DE6B0000}"/>
    <cellStyle name="Note 2 3 8 5 21" xfId="25693" xr:uid="{00000000-0005-0000-0000-0000DF6B0000}"/>
    <cellStyle name="Note 2 3 8 5 22" xfId="26039" xr:uid="{00000000-0005-0000-0000-0000E06B0000}"/>
    <cellStyle name="Note 2 3 8 5 23" xfId="26385" xr:uid="{00000000-0005-0000-0000-0000E16B0000}"/>
    <cellStyle name="Note 2 3 8 5 24" xfId="26930" xr:uid="{00000000-0005-0000-0000-0000E26B0000}"/>
    <cellStyle name="Note 2 3 8 5 25" xfId="27046" xr:uid="{00000000-0005-0000-0000-0000E36B0000}"/>
    <cellStyle name="Note 2 3 8 5 26" xfId="27438" xr:uid="{00000000-0005-0000-0000-0000E46B0000}"/>
    <cellStyle name="Note 2 3 8 5 27" xfId="27781" xr:uid="{00000000-0005-0000-0000-0000E56B0000}"/>
    <cellStyle name="Note 2 3 8 5 28" xfId="28122" xr:uid="{00000000-0005-0000-0000-0000E66B0000}"/>
    <cellStyle name="Note 2 3 8 5 29" xfId="28463" xr:uid="{00000000-0005-0000-0000-0000E76B0000}"/>
    <cellStyle name="Note 2 3 8 5 3" xfId="10267" xr:uid="{00000000-0005-0000-0000-0000E86B0000}"/>
    <cellStyle name="Note 2 3 8 5 3 2" xfId="19855" xr:uid="{00000000-0005-0000-0000-0000E96B0000}"/>
    <cellStyle name="Note 2 3 8 5 30" xfId="28804" xr:uid="{00000000-0005-0000-0000-0000EA6B0000}"/>
    <cellStyle name="Note 2 3 8 5 31" xfId="29145" xr:uid="{00000000-0005-0000-0000-0000EB6B0000}"/>
    <cellStyle name="Note 2 3 8 5 32" xfId="29680" xr:uid="{00000000-0005-0000-0000-0000EC6B0000}"/>
    <cellStyle name="Note 2 3 8 5 33" xfId="31366" xr:uid="{00000000-0005-0000-0000-0000ED6B0000}"/>
    <cellStyle name="Note 2 3 8 5 34" xfId="31643" xr:uid="{00000000-0005-0000-0000-0000EE6B0000}"/>
    <cellStyle name="Note 2 3 8 5 35" xfId="31983" xr:uid="{00000000-0005-0000-0000-0000EF6B0000}"/>
    <cellStyle name="Note 2 3 8 5 36" xfId="32205" xr:uid="{00000000-0005-0000-0000-0000F06B0000}"/>
    <cellStyle name="Note 2 3 8 5 37" xfId="32546" xr:uid="{00000000-0005-0000-0000-0000F16B0000}"/>
    <cellStyle name="Note 2 3 8 5 38" xfId="32887" xr:uid="{00000000-0005-0000-0000-0000F26B0000}"/>
    <cellStyle name="Note 2 3 8 5 39" xfId="33024" xr:uid="{00000000-0005-0000-0000-0000F36B0000}"/>
    <cellStyle name="Note 2 3 8 5 4" xfId="14517" xr:uid="{00000000-0005-0000-0000-0000F46B0000}"/>
    <cellStyle name="Note 2 3 8 5 4 2" xfId="20201" xr:uid="{00000000-0005-0000-0000-0000F56B0000}"/>
    <cellStyle name="Note 2 3 8 5 40" xfId="33797" xr:uid="{00000000-0005-0000-0000-0000F66B0000}"/>
    <cellStyle name="Note 2 3 8 5 41" xfId="34142" xr:uid="{00000000-0005-0000-0000-0000F76B0000}"/>
    <cellStyle name="Note 2 3 8 5 42" xfId="33102" xr:uid="{00000000-0005-0000-0000-0000F86B0000}"/>
    <cellStyle name="Note 2 3 8 5 43" xfId="34590" xr:uid="{00000000-0005-0000-0000-0000F96B0000}"/>
    <cellStyle name="Note 2 3 8 5 44" xfId="34936" xr:uid="{00000000-0005-0000-0000-0000FA6B0000}"/>
    <cellStyle name="Note 2 3 8 5 45" xfId="35282" xr:uid="{00000000-0005-0000-0000-0000FB6B0000}"/>
    <cellStyle name="Note 2 3 8 5 46" xfId="35629" xr:uid="{00000000-0005-0000-0000-0000FC6B0000}"/>
    <cellStyle name="Note 2 3 8 5 47" xfId="35976" xr:uid="{00000000-0005-0000-0000-0000FD6B0000}"/>
    <cellStyle name="Note 2 3 8 5 48" xfId="36322" xr:uid="{00000000-0005-0000-0000-0000FE6B0000}"/>
    <cellStyle name="Note 2 3 8 5 49" xfId="36668" xr:uid="{00000000-0005-0000-0000-0000FF6B0000}"/>
    <cellStyle name="Note 2 3 8 5 5" xfId="20547" xr:uid="{00000000-0005-0000-0000-0000006C0000}"/>
    <cellStyle name="Note 2 3 8 5 50" xfId="37014" xr:uid="{00000000-0005-0000-0000-0000016C0000}"/>
    <cellStyle name="Note 2 3 8 5 51" xfId="37360" xr:uid="{00000000-0005-0000-0000-0000026C0000}"/>
    <cellStyle name="Note 2 3 8 5 52" xfId="37706" xr:uid="{00000000-0005-0000-0000-0000036C0000}"/>
    <cellStyle name="Note 2 3 8 5 53" xfId="37981" xr:uid="{00000000-0005-0000-0000-0000046C0000}"/>
    <cellStyle name="Note 2 3 8 5 54" xfId="38328" xr:uid="{00000000-0005-0000-0000-0000056C0000}"/>
    <cellStyle name="Note 2 3 8 5 55" xfId="38674" xr:uid="{00000000-0005-0000-0000-0000066C0000}"/>
    <cellStyle name="Note 2 3 8 5 56" xfId="39020" xr:uid="{00000000-0005-0000-0000-0000076C0000}"/>
    <cellStyle name="Note 2 3 8 5 57" xfId="39366" xr:uid="{00000000-0005-0000-0000-0000086C0000}"/>
    <cellStyle name="Note 2 3 8 5 58" xfId="39514" xr:uid="{00000000-0005-0000-0000-0000096C0000}"/>
    <cellStyle name="Note 2 3 8 5 59" xfId="39812" xr:uid="{00000000-0005-0000-0000-00000A6C0000}"/>
    <cellStyle name="Note 2 3 8 5 6" xfId="19643" xr:uid="{00000000-0005-0000-0000-00000B6C0000}"/>
    <cellStyle name="Note 2 3 8 5 60" xfId="40194" xr:uid="{00000000-0005-0000-0000-00000C6C0000}"/>
    <cellStyle name="Note 2 3 8 5 61" xfId="40535" xr:uid="{00000000-0005-0000-0000-00000D6C0000}"/>
    <cellStyle name="Note 2 3 8 5 62" xfId="41031" xr:uid="{00000000-0005-0000-0000-00000E6C0000}"/>
    <cellStyle name="Note 2 3 8 5 63" xfId="41657" xr:uid="{00000000-0005-0000-0000-00000F6C0000}"/>
    <cellStyle name="Note 2 3 8 5 64" xfId="41756" xr:uid="{00000000-0005-0000-0000-0000106C0000}"/>
    <cellStyle name="Note 2 3 8 5 65" xfId="42102" xr:uid="{00000000-0005-0000-0000-0000116C0000}"/>
    <cellStyle name="Note 2 3 8 5 66" xfId="42448" xr:uid="{00000000-0005-0000-0000-0000126C0000}"/>
    <cellStyle name="Note 2 3 8 5 67" xfId="41076" xr:uid="{00000000-0005-0000-0000-0000136C0000}"/>
    <cellStyle name="Note 2 3 8 5 68" xfId="43029" xr:uid="{00000000-0005-0000-0000-0000146C0000}"/>
    <cellStyle name="Note 2 3 8 5 69" xfId="43370" xr:uid="{00000000-0005-0000-0000-0000156C0000}"/>
    <cellStyle name="Note 2 3 8 5 7" xfId="21240" xr:uid="{00000000-0005-0000-0000-0000166C0000}"/>
    <cellStyle name="Note 2 3 8 5 70" xfId="43711" xr:uid="{00000000-0005-0000-0000-0000176C0000}"/>
    <cellStyle name="Note 2 3 8 5 71" xfId="44242" xr:uid="{00000000-0005-0000-0000-0000186C0000}"/>
    <cellStyle name="Note 2 3 8 5 72" xfId="44479" xr:uid="{00000000-0005-0000-0000-0000196C0000}"/>
    <cellStyle name="Note 2 3 8 5 73" xfId="44567" xr:uid="{00000000-0005-0000-0000-00001A6C0000}"/>
    <cellStyle name="Note 2 3 8 5 74" xfId="44910" xr:uid="{00000000-0005-0000-0000-00001B6C0000}"/>
    <cellStyle name="Note 2 3 8 5 75" xfId="45184" xr:uid="{00000000-0005-0000-0000-00001C6C0000}"/>
    <cellStyle name="Note 2 3 8 5 76" xfId="45303" xr:uid="{00000000-0005-0000-0000-00001D6C0000}"/>
    <cellStyle name="Note 2 3 8 5 77" xfId="45331" xr:uid="{00000000-0005-0000-0000-00001E6C0000}"/>
    <cellStyle name="Note 2 3 8 5 78" xfId="45904" xr:uid="{00000000-0005-0000-0000-00001F6C0000}"/>
    <cellStyle name="Note 2 3 8 5 79" xfId="45945" xr:uid="{00000000-0005-0000-0000-0000206C0000}"/>
    <cellStyle name="Note 2 3 8 5 8" xfId="21387" xr:uid="{00000000-0005-0000-0000-0000216C0000}"/>
    <cellStyle name="Note 2 3 8 5 80" xfId="46289" xr:uid="{00000000-0005-0000-0000-0000226C0000}"/>
    <cellStyle name="Note 2 3 8 5 81" xfId="46595" xr:uid="{00000000-0005-0000-0000-0000236C0000}"/>
    <cellStyle name="Note 2 3 8 5 82" xfId="46767" xr:uid="{00000000-0005-0000-0000-0000246C0000}"/>
    <cellStyle name="Note 2 3 8 5 83" xfId="47112" xr:uid="{00000000-0005-0000-0000-0000256C0000}"/>
    <cellStyle name="Note 2 3 8 5 84" xfId="47457" xr:uid="{00000000-0005-0000-0000-0000266C0000}"/>
    <cellStyle name="Note 2 3 8 5 85" xfId="47717" xr:uid="{00000000-0005-0000-0000-0000276C0000}"/>
    <cellStyle name="Note 2 3 8 5 86" xfId="47881" xr:uid="{00000000-0005-0000-0000-0000286C0000}"/>
    <cellStyle name="Note 2 3 8 5 87" xfId="48218" xr:uid="{00000000-0005-0000-0000-0000296C0000}"/>
    <cellStyle name="Note 2 3 8 5 88" xfId="48786" xr:uid="{00000000-0005-0000-0000-00002A6C0000}"/>
    <cellStyle name="Note 2 3 8 5 89" xfId="49071" xr:uid="{00000000-0005-0000-0000-00002B6C0000}"/>
    <cellStyle name="Note 2 3 8 5 9" xfId="21928" xr:uid="{00000000-0005-0000-0000-00002C6C0000}"/>
    <cellStyle name="Note 2 3 8 5 90" xfId="49413" xr:uid="{00000000-0005-0000-0000-00002D6C0000}"/>
    <cellStyle name="Note 2 3 8 5 91" xfId="49513" xr:uid="{00000000-0005-0000-0000-00002E6C0000}"/>
    <cellStyle name="Note 2 3 8 5 92" xfId="49615" xr:uid="{00000000-0005-0000-0000-00002F6C0000}"/>
    <cellStyle name="Note 2 3 8 5 93" xfId="49726" xr:uid="{00000000-0005-0000-0000-0000306C0000}"/>
    <cellStyle name="Note 2 3 8 5 94" xfId="53106" xr:uid="{00000000-0005-0000-0000-0000316C0000}"/>
    <cellStyle name="Note 2 3 8 5 95" xfId="19058" xr:uid="{00000000-0005-0000-0000-0000326C0000}"/>
    <cellStyle name="Note 2 3 8 5 96" xfId="53474" xr:uid="{00000000-0005-0000-0000-0000336C0000}"/>
    <cellStyle name="Note 2 3 8 50" xfId="35080" xr:uid="{00000000-0005-0000-0000-0000346C0000}"/>
    <cellStyle name="Note 2 3 8 51" xfId="35427" xr:uid="{00000000-0005-0000-0000-0000356C0000}"/>
    <cellStyle name="Note 2 3 8 52" xfId="35774" xr:uid="{00000000-0005-0000-0000-0000366C0000}"/>
    <cellStyle name="Note 2 3 8 53" xfId="36120" xr:uid="{00000000-0005-0000-0000-0000376C0000}"/>
    <cellStyle name="Note 2 3 8 54" xfId="36466" xr:uid="{00000000-0005-0000-0000-0000386C0000}"/>
    <cellStyle name="Note 2 3 8 55" xfId="36812" xr:uid="{00000000-0005-0000-0000-0000396C0000}"/>
    <cellStyle name="Note 2 3 8 56" xfId="37158" xr:uid="{00000000-0005-0000-0000-00003A6C0000}"/>
    <cellStyle name="Note 2 3 8 57" xfId="37504" xr:uid="{00000000-0005-0000-0000-00003B6C0000}"/>
    <cellStyle name="Note 2 3 8 58" xfId="33065" xr:uid="{00000000-0005-0000-0000-00003C6C0000}"/>
    <cellStyle name="Note 2 3 8 59" xfId="38126" xr:uid="{00000000-0005-0000-0000-00003D6C0000}"/>
    <cellStyle name="Note 2 3 8 6" xfId="1814" xr:uid="{00000000-0005-0000-0000-00003E6C0000}"/>
    <cellStyle name="Note 2 3 8 6 2" xfId="6066" xr:uid="{00000000-0005-0000-0000-00003F6C0000}"/>
    <cellStyle name="Note 2 3 8 6 3" xfId="10315" xr:uid="{00000000-0005-0000-0000-0000406C0000}"/>
    <cellStyle name="Note 2 3 8 6 4" xfId="14565" xr:uid="{00000000-0005-0000-0000-0000416C0000}"/>
    <cellStyle name="Note 2 3 8 6 5" xfId="19001" xr:uid="{00000000-0005-0000-0000-0000426C0000}"/>
    <cellStyle name="Note 2 3 8 6 6" xfId="53623" xr:uid="{00000000-0005-0000-0000-0000436C0000}"/>
    <cellStyle name="Note 2 3 8 60" xfId="38472" xr:uid="{00000000-0005-0000-0000-0000446C0000}"/>
    <cellStyle name="Note 2 3 8 61" xfId="38818" xr:uid="{00000000-0005-0000-0000-0000456C0000}"/>
    <cellStyle name="Note 2 3 8 62" xfId="39164" xr:uid="{00000000-0005-0000-0000-0000466C0000}"/>
    <cellStyle name="Note 2 3 8 63" xfId="34068" xr:uid="{00000000-0005-0000-0000-0000476C0000}"/>
    <cellStyle name="Note 2 3 8 64" xfId="39706" xr:uid="{00000000-0005-0000-0000-0000486C0000}"/>
    <cellStyle name="Note 2 3 8 65" xfId="39992" xr:uid="{00000000-0005-0000-0000-0000496C0000}"/>
    <cellStyle name="Note 2 3 8 66" xfId="40333" xr:uid="{00000000-0005-0000-0000-00004A6C0000}"/>
    <cellStyle name="Note 2 3 8 67" xfId="40627" xr:uid="{00000000-0005-0000-0000-00004B6C0000}"/>
    <cellStyle name="Note 2 3 8 68" xfId="41466" xr:uid="{00000000-0005-0000-0000-00004C6C0000}"/>
    <cellStyle name="Note 2 3 8 69" xfId="41701" xr:uid="{00000000-0005-0000-0000-00004D6C0000}"/>
    <cellStyle name="Note 2 3 8 7" xfId="1861" xr:uid="{00000000-0005-0000-0000-00004E6C0000}"/>
    <cellStyle name="Note 2 3 8 7 2" xfId="6113" xr:uid="{00000000-0005-0000-0000-00004F6C0000}"/>
    <cellStyle name="Note 2 3 8 7 3" xfId="10362" xr:uid="{00000000-0005-0000-0000-0000506C0000}"/>
    <cellStyle name="Note 2 3 8 7 4" xfId="14612" xr:uid="{00000000-0005-0000-0000-0000516C0000}"/>
    <cellStyle name="Note 2 3 8 7 5" xfId="19211" xr:uid="{00000000-0005-0000-0000-0000526C0000}"/>
    <cellStyle name="Note 2 3 8 7 6" xfId="53239" xr:uid="{00000000-0005-0000-0000-0000536C0000}"/>
    <cellStyle name="Note 2 3 8 70" xfId="41900" xr:uid="{00000000-0005-0000-0000-0000546C0000}"/>
    <cellStyle name="Note 2 3 8 71" xfId="42246" xr:uid="{00000000-0005-0000-0000-0000556C0000}"/>
    <cellStyle name="Note 2 3 8 72" xfId="42530" xr:uid="{00000000-0005-0000-0000-0000566C0000}"/>
    <cellStyle name="Note 2 3 8 73" xfId="42827" xr:uid="{00000000-0005-0000-0000-0000576C0000}"/>
    <cellStyle name="Note 2 3 8 74" xfId="43168" xr:uid="{00000000-0005-0000-0000-0000586C0000}"/>
    <cellStyle name="Note 2 3 8 75" xfId="43509" xr:uid="{00000000-0005-0000-0000-0000596C0000}"/>
    <cellStyle name="Note 2 3 8 76" xfId="44040" xr:uid="{00000000-0005-0000-0000-00005A6C0000}"/>
    <cellStyle name="Note 2 3 8 77" xfId="43843" xr:uid="{00000000-0005-0000-0000-00005B6C0000}"/>
    <cellStyle name="Note 2 3 8 78" xfId="44513" xr:uid="{00000000-0005-0000-0000-00005C6C0000}"/>
    <cellStyle name="Note 2 3 8 79" xfId="44708" xr:uid="{00000000-0005-0000-0000-00005D6C0000}"/>
    <cellStyle name="Note 2 3 8 8" xfId="1908" xr:uid="{00000000-0005-0000-0000-00005E6C0000}"/>
    <cellStyle name="Note 2 3 8 8 2" xfId="6160" xr:uid="{00000000-0005-0000-0000-00005F6C0000}"/>
    <cellStyle name="Note 2 3 8 8 3" xfId="10409" xr:uid="{00000000-0005-0000-0000-0000606C0000}"/>
    <cellStyle name="Note 2 3 8 8 4" xfId="14659" xr:uid="{00000000-0005-0000-0000-0000616C0000}"/>
    <cellStyle name="Note 2 3 8 8 5" xfId="19768" xr:uid="{00000000-0005-0000-0000-0000626C0000}"/>
    <cellStyle name="Note 2 3 8 8 6" xfId="54001" xr:uid="{00000000-0005-0000-0000-0000636C0000}"/>
    <cellStyle name="Note 2 3 8 80" xfId="45034" xr:uid="{00000000-0005-0000-0000-0000646C0000}"/>
    <cellStyle name="Note 2 3 8 81" xfId="44535" xr:uid="{00000000-0005-0000-0000-0000656C0000}"/>
    <cellStyle name="Note 2 3 8 82" xfId="45132" xr:uid="{00000000-0005-0000-0000-0000666C0000}"/>
    <cellStyle name="Note 2 3 8 83" xfId="45534" xr:uid="{00000000-0005-0000-0000-0000676C0000}"/>
    <cellStyle name="Note 2 3 8 84" xfId="45468" xr:uid="{00000000-0005-0000-0000-0000686C0000}"/>
    <cellStyle name="Note 2 3 8 85" xfId="46087" xr:uid="{00000000-0005-0000-0000-0000696C0000}"/>
    <cellStyle name="Note 2 3 8 86" xfId="46426" xr:uid="{00000000-0005-0000-0000-00006A6C0000}"/>
    <cellStyle name="Note 2 3 8 87" xfId="46457" xr:uid="{00000000-0005-0000-0000-00006B6C0000}"/>
    <cellStyle name="Note 2 3 8 88" xfId="46910" xr:uid="{00000000-0005-0000-0000-00006C6C0000}"/>
    <cellStyle name="Note 2 3 8 89" xfId="47255" xr:uid="{00000000-0005-0000-0000-00006D6C0000}"/>
    <cellStyle name="Note 2 3 8 9" xfId="1558" xr:uid="{00000000-0005-0000-0000-00006E6C0000}"/>
    <cellStyle name="Note 2 3 8 9 2" xfId="5810" xr:uid="{00000000-0005-0000-0000-00006F6C0000}"/>
    <cellStyle name="Note 2 3 8 9 3" xfId="10059" xr:uid="{00000000-0005-0000-0000-0000706C0000}"/>
    <cellStyle name="Note 2 3 8 9 4" xfId="14309" xr:uid="{00000000-0005-0000-0000-0000716C0000}"/>
    <cellStyle name="Note 2 3 8 9 5" xfId="19999" xr:uid="{00000000-0005-0000-0000-0000726C0000}"/>
    <cellStyle name="Note 2 3 8 9 6" xfId="54150" xr:uid="{00000000-0005-0000-0000-0000736C0000}"/>
    <cellStyle name="Note 2 3 8 90" xfId="47584" xr:uid="{00000000-0005-0000-0000-0000746C0000}"/>
    <cellStyle name="Note 2 3 8 91" xfId="47604" xr:uid="{00000000-0005-0000-0000-0000756C0000}"/>
    <cellStyle name="Note 2 3 8 92" xfId="48016" xr:uid="{00000000-0005-0000-0000-0000766C0000}"/>
    <cellStyle name="Note 2 3 8 93" xfId="48386" xr:uid="{00000000-0005-0000-0000-0000776C0000}"/>
    <cellStyle name="Note 2 3 8 94" xfId="48869" xr:uid="{00000000-0005-0000-0000-0000786C0000}"/>
    <cellStyle name="Note 2 3 8 95" xfId="49215" xr:uid="{00000000-0005-0000-0000-0000796C0000}"/>
    <cellStyle name="Note 2 3 8 96" xfId="49458" xr:uid="{00000000-0005-0000-0000-00007A6C0000}"/>
    <cellStyle name="Note 2 3 8 97" xfId="49559" xr:uid="{00000000-0005-0000-0000-00007B6C0000}"/>
    <cellStyle name="Note 2 3 8 98" xfId="49234" xr:uid="{00000000-0005-0000-0000-00007C6C0000}"/>
    <cellStyle name="Note 2 3 8 99" xfId="49878" xr:uid="{00000000-0005-0000-0000-00007D6C0000}"/>
    <cellStyle name="Note 2 3 80" xfId="30686" xr:uid="{00000000-0005-0000-0000-00007E6C0000}"/>
    <cellStyle name="Note 2 3 81" xfId="30680" xr:uid="{00000000-0005-0000-0000-00007F6C0000}"/>
    <cellStyle name="Note 2 3 82" xfId="30589" xr:uid="{00000000-0005-0000-0000-0000806C0000}"/>
    <cellStyle name="Note 2 3 83" xfId="30646" xr:uid="{00000000-0005-0000-0000-0000816C0000}"/>
    <cellStyle name="Note 2 3 84" xfId="30568" xr:uid="{00000000-0005-0000-0000-0000826C0000}"/>
    <cellStyle name="Note 2 3 85" xfId="30552" xr:uid="{00000000-0005-0000-0000-0000836C0000}"/>
    <cellStyle name="Note 2 3 86" xfId="30677" xr:uid="{00000000-0005-0000-0000-0000846C0000}"/>
    <cellStyle name="Note 2 3 87" xfId="30557" xr:uid="{00000000-0005-0000-0000-0000856C0000}"/>
    <cellStyle name="Note 2 3 88" xfId="30565" xr:uid="{00000000-0005-0000-0000-0000866C0000}"/>
    <cellStyle name="Note 2 3 89" xfId="30562" xr:uid="{00000000-0005-0000-0000-0000876C0000}"/>
    <cellStyle name="Note 2 3 9" xfId="764" xr:uid="{00000000-0005-0000-0000-0000886C0000}"/>
    <cellStyle name="Note 2 3 9 10" xfId="1930" xr:uid="{00000000-0005-0000-0000-0000896C0000}"/>
    <cellStyle name="Note 2 3 9 10 2" xfId="6182" xr:uid="{00000000-0005-0000-0000-00008A6C0000}"/>
    <cellStyle name="Note 2 3 9 10 3" xfId="10431" xr:uid="{00000000-0005-0000-0000-00008B6C0000}"/>
    <cellStyle name="Note 2 3 9 10 4" xfId="14681" xr:uid="{00000000-0005-0000-0000-00008C6C0000}"/>
    <cellStyle name="Note 2 3 9 10 5" xfId="20319" xr:uid="{00000000-0005-0000-0000-00008D6C0000}"/>
    <cellStyle name="Note 2 3 9 10 6" xfId="54185" xr:uid="{00000000-0005-0000-0000-00008E6C0000}"/>
    <cellStyle name="Note 2 3 9 100" xfId="50002" xr:uid="{00000000-0005-0000-0000-00008F6C0000}"/>
    <cellStyle name="Note 2 3 9 101" xfId="50151" xr:uid="{00000000-0005-0000-0000-0000906C0000}"/>
    <cellStyle name="Note 2 3 9 102" xfId="50301" xr:uid="{00000000-0005-0000-0000-0000916C0000}"/>
    <cellStyle name="Note 2 3 9 103" xfId="50450" xr:uid="{00000000-0005-0000-0000-0000926C0000}"/>
    <cellStyle name="Note 2 3 9 104" xfId="50599" xr:uid="{00000000-0005-0000-0000-0000936C0000}"/>
    <cellStyle name="Note 2 3 9 105" xfId="50749" xr:uid="{00000000-0005-0000-0000-0000946C0000}"/>
    <cellStyle name="Note 2 3 9 106" xfId="50898" xr:uid="{00000000-0005-0000-0000-0000956C0000}"/>
    <cellStyle name="Note 2 3 9 107" xfId="51063" xr:uid="{00000000-0005-0000-0000-0000966C0000}"/>
    <cellStyle name="Note 2 3 9 108" xfId="51219" xr:uid="{00000000-0005-0000-0000-0000976C0000}"/>
    <cellStyle name="Note 2 3 9 109" xfId="51369" xr:uid="{00000000-0005-0000-0000-0000986C0000}"/>
    <cellStyle name="Note 2 3 9 11" xfId="1498" xr:uid="{00000000-0005-0000-0000-0000996C0000}"/>
    <cellStyle name="Note 2 3 9 11 2" xfId="5750" xr:uid="{00000000-0005-0000-0000-00009A6C0000}"/>
    <cellStyle name="Note 2 3 9 11 3" xfId="9999" xr:uid="{00000000-0005-0000-0000-00009B6C0000}"/>
    <cellStyle name="Note 2 3 9 11 4" xfId="14249" xr:uid="{00000000-0005-0000-0000-00009C6C0000}"/>
    <cellStyle name="Note 2 3 9 11 5" xfId="20734" xr:uid="{00000000-0005-0000-0000-00009D6C0000}"/>
    <cellStyle name="Note 2 3 9 11 6" xfId="54346" xr:uid="{00000000-0005-0000-0000-00009E6C0000}"/>
    <cellStyle name="Note 2 3 9 110" xfId="51519" xr:uid="{00000000-0005-0000-0000-00009F6C0000}"/>
    <cellStyle name="Note 2 3 9 111" xfId="51669" xr:uid="{00000000-0005-0000-0000-0000A06C0000}"/>
    <cellStyle name="Note 2 3 9 112" xfId="51824" xr:uid="{00000000-0005-0000-0000-0000A16C0000}"/>
    <cellStyle name="Note 2 3 9 113" xfId="51979" xr:uid="{00000000-0005-0000-0000-0000A26C0000}"/>
    <cellStyle name="Note 2 3 9 114" xfId="52129" xr:uid="{00000000-0005-0000-0000-0000A36C0000}"/>
    <cellStyle name="Note 2 3 9 115" xfId="52279" xr:uid="{00000000-0005-0000-0000-0000A46C0000}"/>
    <cellStyle name="Note 2 3 9 116" xfId="52327" xr:uid="{00000000-0005-0000-0000-0000A56C0000}"/>
    <cellStyle name="Note 2 3 9 117" xfId="52382" xr:uid="{00000000-0005-0000-0000-0000A66C0000}"/>
    <cellStyle name="Note 2 3 9 118" xfId="52532" xr:uid="{00000000-0005-0000-0000-0000A76C0000}"/>
    <cellStyle name="Note 2 3 9 119" xfId="52681" xr:uid="{00000000-0005-0000-0000-0000A86C0000}"/>
    <cellStyle name="Note 2 3 9 12" xfId="1999" xr:uid="{00000000-0005-0000-0000-0000A96C0000}"/>
    <cellStyle name="Note 2 3 9 12 2" xfId="6251" xr:uid="{00000000-0005-0000-0000-0000AA6C0000}"/>
    <cellStyle name="Note 2 3 9 12 3" xfId="10500" xr:uid="{00000000-0005-0000-0000-0000AB6C0000}"/>
    <cellStyle name="Note 2 3 9 12 4" xfId="14749" xr:uid="{00000000-0005-0000-0000-0000AC6C0000}"/>
    <cellStyle name="Note 2 3 9 12 5" xfId="21012" xr:uid="{00000000-0005-0000-0000-0000AD6C0000}"/>
    <cellStyle name="Note 2 3 9 12 6" xfId="54496" xr:uid="{00000000-0005-0000-0000-0000AE6C0000}"/>
    <cellStyle name="Note 2 3 9 120" xfId="52831" xr:uid="{00000000-0005-0000-0000-0000AF6C0000}"/>
    <cellStyle name="Note 2 3 9 121" xfId="52983" xr:uid="{00000000-0005-0000-0000-0000B06C0000}"/>
    <cellStyle name="Note 2 3 9 122" xfId="18704" xr:uid="{00000000-0005-0000-0000-0000B16C0000}"/>
    <cellStyle name="Note 2 3 9 123" xfId="53123" xr:uid="{00000000-0005-0000-0000-0000B26C0000}"/>
    <cellStyle name="Note 2 3 9 13" xfId="2151" xr:uid="{00000000-0005-0000-0000-0000B36C0000}"/>
    <cellStyle name="Note 2 3 9 13 2" xfId="6403" xr:uid="{00000000-0005-0000-0000-0000B46C0000}"/>
    <cellStyle name="Note 2 3 9 13 3" xfId="10652" xr:uid="{00000000-0005-0000-0000-0000B56C0000}"/>
    <cellStyle name="Note 2 3 9 13 4" xfId="14901" xr:uid="{00000000-0005-0000-0000-0000B66C0000}"/>
    <cellStyle name="Note 2 3 9 13 5" xfId="20750" xr:uid="{00000000-0005-0000-0000-0000B76C0000}"/>
    <cellStyle name="Note 2 3 9 13 6" xfId="54645" xr:uid="{00000000-0005-0000-0000-0000B86C0000}"/>
    <cellStyle name="Note 2 3 9 14" xfId="2301" xr:uid="{00000000-0005-0000-0000-0000B96C0000}"/>
    <cellStyle name="Note 2 3 9 14 2" xfId="6553" xr:uid="{00000000-0005-0000-0000-0000BA6C0000}"/>
    <cellStyle name="Note 2 3 9 14 3" xfId="10802" xr:uid="{00000000-0005-0000-0000-0000BB6C0000}"/>
    <cellStyle name="Note 2 3 9 14 4" xfId="15051" xr:uid="{00000000-0005-0000-0000-0000BC6C0000}"/>
    <cellStyle name="Note 2 3 9 14 5" xfId="21700" xr:uid="{00000000-0005-0000-0000-0000BD6C0000}"/>
    <cellStyle name="Note 2 3 9 14 6" xfId="54800" xr:uid="{00000000-0005-0000-0000-0000BE6C0000}"/>
    <cellStyle name="Note 2 3 9 15" xfId="2450" xr:uid="{00000000-0005-0000-0000-0000BF6C0000}"/>
    <cellStyle name="Note 2 3 9 15 2" xfId="6702" xr:uid="{00000000-0005-0000-0000-0000C06C0000}"/>
    <cellStyle name="Note 2 3 9 15 3" xfId="10951" xr:uid="{00000000-0005-0000-0000-0000C16C0000}"/>
    <cellStyle name="Note 2 3 9 15 4" xfId="15200" xr:uid="{00000000-0005-0000-0000-0000C26C0000}"/>
    <cellStyle name="Note 2 3 9 15 5" xfId="21884" xr:uid="{00000000-0005-0000-0000-0000C36C0000}"/>
    <cellStyle name="Note 2 3 9 15 6" xfId="54955" xr:uid="{00000000-0005-0000-0000-0000C46C0000}"/>
    <cellStyle name="Note 2 3 9 16" xfId="2600" xr:uid="{00000000-0005-0000-0000-0000C56C0000}"/>
    <cellStyle name="Note 2 3 9 16 2" xfId="6852" xr:uid="{00000000-0005-0000-0000-0000C66C0000}"/>
    <cellStyle name="Note 2 3 9 16 3" xfId="11101" xr:uid="{00000000-0005-0000-0000-0000C76C0000}"/>
    <cellStyle name="Note 2 3 9 16 4" xfId="15350" xr:uid="{00000000-0005-0000-0000-0000C86C0000}"/>
    <cellStyle name="Note 2 3 9 16 5" xfId="22148" xr:uid="{00000000-0005-0000-0000-0000C96C0000}"/>
    <cellStyle name="Note 2 3 9 16 6" xfId="55106" xr:uid="{00000000-0005-0000-0000-0000CA6C0000}"/>
    <cellStyle name="Note 2 3 9 17" xfId="2755" xr:uid="{00000000-0005-0000-0000-0000CB6C0000}"/>
    <cellStyle name="Note 2 3 9 17 2" xfId="7007" xr:uid="{00000000-0005-0000-0000-0000CC6C0000}"/>
    <cellStyle name="Note 2 3 9 17 3" xfId="11256" xr:uid="{00000000-0005-0000-0000-0000CD6C0000}"/>
    <cellStyle name="Note 2 3 9 17 4" xfId="15505" xr:uid="{00000000-0005-0000-0000-0000CE6C0000}"/>
    <cellStyle name="Note 2 3 9 17 5" xfId="22494" xr:uid="{00000000-0005-0000-0000-0000CF6C0000}"/>
    <cellStyle name="Note 2 3 9 17 6" xfId="55255" xr:uid="{00000000-0005-0000-0000-0000D06C0000}"/>
    <cellStyle name="Note 2 3 9 18" xfId="2905" xr:uid="{00000000-0005-0000-0000-0000D16C0000}"/>
    <cellStyle name="Note 2 3 9 18 2" xfId="7157" xr:uid="{00000000-0005-0000-0000-0000D26C0000}"/>
    <cellStyle name="Note 2 3 9 18 3" xfId="11406" xr:uid="{00000000-0005-0000-0000-0000D36C0000}"/>
    <cellStyle name="Note 2 3 9 18 4" xfId="15655" xr:uid="{00000000-0005-0000-0000-0000D46C0000}"/>
    <cellStyle name="Note 2 3 9 18 5" xfId="22840" xr:uid="{00000000-0005-0000-0000-0000D56C0000}"/>
    <cellStyle name="Note 2 3 9 18 6" xfId="55405" xr:uid="{00000000-0005-0000-0000-0000D66C0000}"/>
    <cellStyle name="Note 2 3 9 19" xfId="3055" xr:uid="{00000000-0005-0000-0000-0000D76C0000}"/>
    <cellStyle name="Note 2 3 9 19 2" xfId="7307" xr:uid="{00000000-0005-0000-0000-0000D86C0000}"/>
    <cellStyle name="Note 2 3 9 19 3" xfId="11556" xr:uid="{00000000-0005-0000-0000-0000D96C0000}"/>
    <cellStyle name="Note 2 3 9 19 4" xfId="15805" xr:uid="{00000000-0005-0000-0000-0000DA6C0000}"/>
    <cellStyle name="Note 2 3 9 19 5" xfId="23187" xr:uid="{00000000-0005-0000-0000-0000DB6C0000}"/>
    <cellStyle name="Note 2 3 9 19 6" xfId="55554" xr:uid="{00000000-0005-0000-0000-0000DC6C0000}"/>
    <cellStyle name="Note 2 3 9 2" xfId="765" xr:uid="{00000000-0005-0000-0000-0000DD6C0000}"/>
    <cellStyle name="Note 2 3 9 2 10" xfId="3258" xr:uid="{00000000-0005-0000-0000-0000DE6C0000}"/>
    <cellStyle name="Note 2 3 9 2 10 2" xfId="7510" xr:uid="{00000000-0005-0000-0000-0000DF6C0000}"/>
    <cellStyle name="Note 2 3 9 2 10 3" xfId="11759" xr:uid="{00000000-0005-0000-0000-0000E06C0000}"/>
    <cellStyle name="Note 2 3 9 2 10 4" xfId="16008" xr:uid="{00000000-0005-0000-0000-0000E16C0000}"/>
    <cellStyle name="Note 2 3 9 2 10 5" xfId="21641" xr:uid="{00000000-0005-0000-0000-0000E26C0000}"/>
    <cellStyle name="Note 2 3 9 2 10 6" xfId="54550" xr:uid="{00000000-0005-0000-0000-0000E36C0000}"/>
    <cellStyle name="Note 2 3 9 2 100" xfId="50803" xr:uid="{00000000-0005-0000-0000-0000E46C0000}"/>
    <cellStyle name="Note 2 3 9 2 101" xfId="50952" xr:uid="{00000000-0005-0000-0000-0000E56C0000}"/>
    <cellStyle name="Note 2 3 9 2 102" xfId="51117" xr:uid="{00000000-0005-0000-0000-0000E66C0000}"/>
    <cellStyle name="Note 2 3 9 2 103" xfId="51273" xr:uid="{00000000-0005-0000-0000-0000E76C0000}"/>
    <cellStyle name="Note 2 3 9 2 104" xfId="51423" xr:uid="{00000000-0005-0000-0000-0000E86C0000}"/>
    <cellStyle name="Note 2 3 9 2 105" xfId="51573" xr:uid="{00000000-0005-0000-0000-0000E96C0000}"/>
    <cellStyle name="Note 2 3 9 2 106" xfId="51723" xr:uid="{00000000-0005-0000-0000-0000EA6C0000}"/>
    <cellStyle name="Note 2 3 9 2 107" xfId="51878" xr:uid="{00000000-0005-0000-0000-0000EB6C0000}"/>
    <cellStyle name="Note 2 3 9 2 108" xfId="52033" xr:uid="{00000000-0005-0000-0000-0000EC6C0000}"/>
    <cellStyle name="Note 2 3 9 2 109" xfId="52183" xr:uid="{00000000-0005-0000-0000-0000ED6C0000}"/>
    <cellStyle name="Note 2 3 9 2 11" xfId="3407" xr:uid="{00000000-0005-0000-0000-0000EE6C0000}"/>
    <cellStyle name="Note 2 3 9 2 11 2" xfId="7659" xr:uid="{00000000-0005-0000-0000-0000EF6C0000}"/>
    <cellStyle name="Note 2 3 9 2 11 3" xfId="11908" xr:uid="{00000000-0005-0000-0000-0000F06C0000}"/>
    <cellStyle name="Note 2 3 9 2 11 4" xfId="16157" xr:uid="{00000000-0005-0000-0000-0000F16C0000}"/>
    <cellStyle name="Note 2 3 9 2 11 5" xfId="22198" xr:uid="{00000000-0005-0000-0000-0000F26C0000}"/>
    <cellStyle name="Note 2 3 9 2 11 6" xfId="54699" xr:uid="{00000000-0005-0000-0000-0000F36C0000}"/>
    <cellStyle name="Note 2 3 9 2 110" xfId="52436" xr:uid="{00000000-0005-0000-0000-0000F46C0000}"/>
    <cellStyle name="Note 2 3 9 2 111" xfId="52586" xr:uid="{00000000-0005-0000-0000-0000F56C0000}"/>
    <cellStyle name="Note 2 3 9 2 112" xfId="52735" xr:uid="{00000000-0005-0000-0000-0000F66C0000}"/>
    <cellStyle name="Note 2 3 9 2 113" xfId="52885" xr:uid="{00000000-0005-0000-0000-0000F76C0000}"/>
    <cellStyle name="Note 2 3 9 2 114" xfId="53023" xr:uid="{00000000-0005-0000-0000-0000F86C0000}"/>
    <cellStyle name="Note 2 3 9 2 115" xfId="53347" xr:uid="{00000000-0005-0000-0000-0000F96C0000}"/>
    <cellStyle name="Note 2 3 9 2 12" xfId="3557" xr:uid="{00000000-0005-0000-0000-0000FA6C0000}"/>
    <cellStyle name="Note 2 3 9 2 12 2" xfId="7809" xr:uid="{00000000-0005-0000-0000-0000FB6C0000}"/>
    <cellStyle name="Note 2 3 9 2 12 3" xfId="12058" xr:uid="{00000000-0005-0000-0000-0000FC6C0000}"/>
    <cellStyle name="Note 2 3 9 2 12 4" xfId="16307" xr:uid="{00000000-0005-0000-0000-0000FD6C0000}"/>
    <cellStyle name="Note 2 3 9 2 12 5" xfId="22544" xr:uid="{00000000-0005-0000-0000-0000FE6C0000}"/>
    <cellStyle name="Note 2 3 9 2 12 6" xfId="54854" xr:uid="{00000000-0005-0000-0000-0000FF6C0000}"/>
    <cellStyle name="Note 2 3 9 2 13" xfId="3707" xr:uid="{00000000-0005-0000-0000-0000006D0000}"/>
    <cellStyle name="Note 2 3 9 2 13 2" xfId="7959" xr:uid="{00000000-0005-0000-0000-0000016D0000}"/>
    <cellStyle name="Note 2 3 9 2 13 3" xfId="12208" xr:uid="{00000000-0005-0000-0000-0000026D0000}"/>
    <cellStyle name="Note 2 3 9 2 13 4" xfId="16457" xr:uid="{00000000-0005-0000-0000-0000036D0000}"/>
    <cellStyle name="Note 2 3 9 2 13 5" xfId="22890" xr:uid="{00000000-0005-0000-0000-0000046D0000}"/>
    <cellStyle name="Note 2 3 9 2 13 6" xfId="55009" xr:uid="{00000000-0005-0000-0000-0000056D0000}"/>
    <cellStyle name="Note 2 3 9 2 14" xfId="3856" xr:uid="{00000000-0005-0000-0000-0000066D0000}"/>
    <cellStyle name="Note 2 3 9 2 14 2" xfId="8108" xr:uid="{00000000-0005-0000-0000-0000076D0000}"/>
    <cellStyle name="Note 2 3 9 2 14 3" xfId="12357" xr:uid="{00000000-0005-0000-0000-0000086D0000}"/>
    <cellStyle name="Note 2 3 9 2 14 4" xfId="16606" xr:uid="{00000000-0005-0000-0000-0000096D0000}"/>
    <cellStyle name="Note 2 3 9 2 14 5" xfId="23237" xr:uid="{00000000-0005-0000-0000-00000A6D0000}"/>
    <cellStyle name="Note 2 3 9 2 14 6" xfId="55160" xr:uid="{00000000-0005-0000-0000-00000B6D0000}"/>
    <cellStyle name="Note 2 3 9 2 15" xfId="4005" xr:uid="{00000000-0005-0000-0000-00000C6D0000}"/>
    <cellStyle name="Note 2 3 9 2 15 2" xfId="8257" xr:uid="{00000000-0005-0000-0000-00000D6D0000}"/>
    <cellStyle name="Note 2 3 9 2 15 3" xfId="12506" xr:uid="{00000000-0005-0000-0000-00000E6D0000}"/>
    <cellStyle name="Note 2 3 9 2 15 4" xfId="16755" xr:uid="{00000000-0005-0000-0000-00000F6D0000}"/>
    <cellStyle name="Note 2 3 9 2 15 5" xfId="23512" xr:uid="{00000000-0005-0000-0000-0000106D0000}"/>
    <cellStyle name="Note 2 3 9 2 15 6" xfId="55309" xr:uid="{00000000-0005-0000-0000-0000116D0000}"/>
    <cellStyle name="Note 2 3 9 2 16" xfId="4205" xr:uid="{00000000-0005-0000-0000-0000126D0000}"/>
    <cellStyle name="Note 2 3 9 2 16 2" xfId="8457" xr:uid="{00000000-0005-0000-0000-0000136D0000}"/>
    <cellStyle name="Note 2 3 9 2 16 3" xfId="12706" xr:uid="{00000000-0005-0000-0000-0000146D0000}"/>
    <cellStyle name="Note 2 3 9 2 16 4" xfId="16955" xr:uid="{00000000-0005-0000-0000-0000156D0000}"/>
    <cellStyle name="Note 2 3 9 2 16 5" xfId="23858" xr:uid="{00000000-0005-0000-0000-0000166D0000}"/>
    <cellStyle name="Note 2 3 9 2 16 6" xfId="55459" xr:uid="{00000000-0005-0000-0000-0000176D0000}"/>
    <cellStyle name="Note 2 3 9 2 17" xfId="4356" xr:uid="{00000000-0005-0000-0000-0000186D0000}"/>
    <cellStyle name="Note 2 3 9 2 17 2" xfId="8608" xr:uid="{00000000-0005-0000-0000-0000196D0000}"/>
    <cellStyle name="Note 2 3 9 2 17 3" xfId="12857" xr:uid="{00000000-0005-0000-0000-00001A6D0000}"/>
    <cellStyle name="Note 2 3 9 2 17 4" xfId="17106" xr:uid="{00000000-0005-0000-0000-00001B6D0000}"/>
    <cellStyle name="Note 2 3 9 2 17 5" xfId="24208" xr:uid="{00000000-0005-0000-0000-00001C6D0000}"/>
    <cellStyle name="Note 2 3 9 2 17 6" xfId="55608" xr:uid="{00000000-0005-0000-0000-00001D6D0000}"/>
    <cellStyle name="Note 2 3 9 2 18" xfId="4459" xr:uid="{00000000-0005-0000-0000-00001E6D0000}"/>
    <cellStyle name="Note 2 3 9 2 18 2" xfId="8711" xr:uid="{00000000-0005-0000-0000-00001F6D0000}"/>
    <cellStyle name="Note 2 3 9 2 18 3" xfId="12960" xr:uid="{00000000-0005-0000-0000-0000206D0000}"/>
    <cellStyle name="Note 2 3 9 2 18 4" xfId="17209" xr:uid="{00000000-0005-0000-0000-0000216D0000}"/>
    <cellStyle name="Note 2 3 9 2 18 5" xfId="24554" xr:uid="{00000000-0005-0000-0000-0000226D0000}"/>
    <cellStyle name="Note 2 3 9 2 18 6" xfId="55830" xr:uid="{00000000-0005-0000-0000-0000236D0000}"/>
    <cellStyle name="Note 2 3 9 2 19" xfId="4573" xr:uid="{00000000-0005-0000-0000-0000246D0000}"/>
    <cellStyle name="Note 2 3 9 2 19 2" xfId="8825" xr:uid="{00000000-0005-0000-0000-0000256D0000}"/>
    <cellStyle name="Note 2 3 9 2 19 3" xfId="13074" xr:uid="{00000000-0005-0000-0000-0000266D0000}"/>
    <cellStyle name="Note 2 3 9 2 19 4" xfId="17323" xr:uid="{00000000-0005-0000-0000-0000276D0000}"/>
    <cellStyle name="Note 2 3 9 2 19 5" xfId="24829" xr:uid="{00000000-0005-0000-0000-0000286D0000}"/>
    <cellStyle name="Note 2 3 9 2 19 6" xfId="55982" xr:uid="{00000000-0005-0000-0000-0000296D0000}"/>
    <cellStyle name="Note 2 3 9 2 2" xfId="2053" xr:uid="{00000000-0005-0000-0000-00002A6D0000}"/>
    <cellStyle name="Note 2 3 9 2 2 2" xfId="6305" xr:uid="{00000000-0005-0000-0000-00002B6D0000}"/>
    <cellStyle name="Note 2 3 9 2 2 3" xfId="10554" xr:uid="{00000000-0005-0000-0000-00002C6D0000}"/>
    <cellStyle name="Note 2 3 9 2 2 4" xfId="14803" xr:uid="{00000000-0005-0000-0000-00002D6D0000}"/>
    <cellStyle name="Note 2 3 9 2 2 5" xfId="18608" xr:uid="{00000000-0005-0000-0000-00002E6D0000}"/>
    <cellStyle name="Note 2 3 9 2 2 6" xfId="19235" xr:uid="{00000000-0005-0000-0000-00002F6D0000}"/>
    <cellStyle name="Note 2 3 9 2 2 7" xfId="53502" xr:uid="{00000000-0005-0000-0000-0000306D0000}"/>
    <cellStyle name="Note 2 3 9 2 20" xfId="4728" xr:uid="{00000000-0005-0000-0000-0000316D0000}"/>
    <cellStyle name="Note 2 3 9 2 20 2" xfId="8980" xr:uid="{00000000-0005-0000-0000-0000326D0000}"/>
    <cellStyle name="Note 2 3 9 2 20 3" xfId="13229" xr:uid="{00000000-0005-0000-0000-0000336D0000}"/>
    <cellStyle name="Note 2 3 9 2 20 4" xfId="17478" xr:uid="{00000000-0005-0000-0000-0000346D0000}"/>
    <cellStyle name="Note 2 3 9 2 20 5" xfId="24121" xr:uid="{00000000-0005-0000-0000-0000356D0000}"/>
    <cellStyle name="Note 2 3 9 2 20 6" xfId="56134" xr:uid="{00000000-0005-0000-0000-0000366D0000}"/>
    <cellStyle name="Note 2 3 9 2 21" xfId="4878" xr:uid="{00000000-0005-0000-0000-0000376D0000}"/>
    <cellStyle name="Note 2 3 9 2 21 2" xfId="9130" xr:uid="{00000000-0005-0000-0000-0000386D0000}"/>
    <cellStyle name="Note 2 3 9 2 21 3" xfId="13379" xr:uid="{00000000-0005-0000-0000-0000396D0000}"/>
    <cellStyle name="Note 2 3 9 2 21 4" xfId="17628" xr:uid="{00000000-0005-0000-0000-00003A6D0000}"/>
    <cellStyle name="Note 2 3 9 2 21 5" xfId="25515" xr:uid="{00000000-0005-0000-0000-00003B6D0000}"/>
    <cellStyle name="Note 2 3 9 2 21 6" xfId="56283" xr:uid="{00000000-0005-0000-0000-00003C6D0000}"/>
    <cellStyle name="Note 2 3 9 2 22" xfId="5070" xr:uid="{00000000-0005-0000-0000-00003D6D0000}"/>
    <cellStyle name="Note 2 3 9 2 22 2" xfId="9322" xr:uid="{00000000-0005-0000-0000-00003E6D0000}"/>
    <cellStyle name="Note 2 3 9 2 22 3" xfId="13571" xr:uid="{00000000-0005-0000-0000-00003F6D0000}"/>
    <cellStyle name="Note 2 3 9 2 22 4" xfId="17820" xr:uid="{00000000-0005-0000-0000-0000406D0000}"/>
    <cellStyle name="Note 2 3 9 2 22 5" xfId="25861" xr:uid="{00000000-0005-0000-0000-0000416D0000}"/>
    <cellStyle name="Note 2 3 9 2 22 6" xfId="56439" xr:uid="{00000000-0005-0000-0000-0000426D0000}"/>
    <cellStyle name="Note 2 3 9 2 23" xfId="5180" xr:uid="{00000000-0005-0000-0000-0000436D0000}"/>
    <cellStyle name="Note 2 3 9 2 23 2" xfId="9432" xr:uid="{00000000-0005-0000-0000-0000446D0000}"/>
    <cellStyle name="Note 2 3 9 2 23 3" xfId="13681" xr:uid="{00000000-0005-0000-0000-0000456D0000}"/>
    <cellStyle name="Note 2 3 9 2 23 4" xfId="17930" xr:uid="{00000000-0005-0000-0000-0000466D0000}"/>
    <cellStyle name="Note 2 3 9 2 23 5" xfId="26207" xr:uid="{00000000-0005-0000-0000-0000476D0000}"/>
    <cellStyle name="Note 2 3 9 2 23 6" xfId="56690" xr:uid="{00000000-0005-0000-0000-0000486D0000}"/>
    <cellStyle name="Note 2 3 9 2 24" xfId="5292" xr:uid="{00000000-0005-0000-0000-0000496D0000}"/>
    <cellStyle name="Note 2 3 9 2 24 2" xfId="9544" xr:uid="{00000000-0005-0000-0000-00004A6D0000}"/>
    <cellStyle name="Note 2 3 9 2 24 3" xfId="13793" xr:uid="{00000000-0005-0000-0000-00004B6D0000}"/>
    <cellStyle name="Note 2 3 9 2 24 4" xfId="18042" xr:uid="{00000000-0005-0000-0000-00004C6D0000}"/>
    <cellStyle name="Note 2 3 9 2 24 5" xfId="25209" xr:uid="{00000000-0005-0000-0000-00004D6D0000}"/>
    <cellStyle name="Note 2 3 9 2 24 6" xfId="56849" xr:uid="{00000000-0005-0000-0000-00004E6D0000}"/>
    <cellStyle name="Note 2 3 9 2 25" xfId="5443" xr:uid="{00000000-0005-0000-0000-00004F6D0000}"/>
    <cellStyle name="Note 2 3 9 2 25 2" xfId="9695" xr:uid="{00000000-0005-0000-0000-0000506D0000}"/>
    <cellStyle name="Note 2 3 9 2 25 3" xfId="13944" xr:uid="{00000000-0005-0000-0000-0000516D0000}"/>
    <cellStyle name="Note 2 3 9 2 25 4" xfId="18193" xr:uid="{00000000-0005-0000-0000-0000526D0000}"/>
    <cellStyle name="Note 2 3 9 2 25 5" xfId="25395" xr:uid="{00000000-0005-0000-0000-0000536D0000}"/>
    <cellStyle name="Note 2 3 9 2 25 6" xfId="56999" xr:uid="{00000000-0005-0000-0000-0000546D0000}"/>
    <cellStyle name="Note 2 3 9 2 26" xfId="5598" xr:uid="{00000000-0005-0000-0000-0000556D0000}"/>
    <cellStyle name="Note 2 3 9 2 26 2" xfId="9850" xr:uid="{00000000-0005-0000-0000-0000566D0000}"/>
    <cellStyle name="Note 2 3 9 2 26 3" xfId="14099" xr:uid="{00000000-0005-0000-0000-0000576D0000}"/>
    <cellStyle name="Note 2 3 9 2 26 4" xfId="18348" xr:uid="{00000000-0005-0000-0000-0000586D0000}"/>
    <cellStyle name="Note 2 3 9 2 26 5" xfId="27260" xr:uid="{00000000-0005-0000-0000-0000596D0000}"/>
    <cellStyle name="Note 2 3 9 2 26 6" xfId="55717" xr:uid="{00000000-0005-0000-0000-00005A6D0000}"/>
    <cellStyle name="Note 2 3 9 2 27" xfId="1598" xr:uid="{00000000-0005-0000-0000-00005B6D0000}"/>
    <cellStyle name="Note 2 3 9 2 27 2" xfId="27603" xr:uid="{00000000-0005-0000-0000-00005C6D0000}"/>
    <cellStyle name="Note 2 3 9 2 27 3" xfId="57267" xr:uid="{00000000-0005-0000-0000-00005D6D0000}"/>
    <cellStyle name="Note 2 3 9 2 28" xfId="5850" xr:uid="{00000000-0005-0000-0000-00005E6D0000}"/>
    <cellStyle name="Note 2 3 9 2 28 2" xfId="27944" xr:uid="{00000000-0005-0000-0000-00005F6D0000}"/>
    <cellStyle name="Note 2 3 9 2 28 3" xfId="57416" xr:uid="{00000000-0005-0000-0000-0000606D0000}"/>
    <cellStyle name="Note 2 3 9 2 29" xfId="10099" xr:uid="{00000000-0005-0000-0000-0000616D0000}"/>
    <cellStyle name="Note 2 3 9 2 29 2" xfId="28285" xr:uid="{00000000-0005-0000-0000-0000626D0000}"/>
    <cellStyle name="Note 2 3 9 2 29 3" xfId="57566" xr:uid="{00000000-0005-0000-0000-0000636D0000}"/>
    <cellStyle name="Note 2 3 9 2 3" xfId="2205" xr:uid="{00000000-0005-0000-0000-0000646D0000}"/>
    <cellStyle name="Note 2 3 9 2 3 2" xfId="6457" xr:uid="{00000000-0005-0000-0000-0000656D0000}"/>
    <cellStyle name="Note 2 3 9 2 3 3" xfId="10706" xr:uid="{00000000-0005-0000-0000-0000666D0000}"/>
    <cellStyle name="Note 2 3 9 2 3 4" xfId="14955" xr:uid="{00000000-0005-0000-0000-0000676D0000}"/>
    <cellStyle name="Note 2 3 9 2 3 5" xfId="18892" xr:uid="{00000000-0005-0000-0000-0000686D0000}"/>
    <cellStyle name="Note 2 3 9 2 3 6" xfId="53651" xr:uid="{00000000-0005-0000-0000-0000696D0000}"/>
    <cellStyle name="Note 2 3 9 2 30" xfId="14349" xr:uid="{00000000-0005-0000-0000-00006A6D0000}"/>
    <cellStyle name="Note 2 3 9 2 30 2" xfId="28626" xr:uid="{00000000-0005-0000-0000-00006B6D0000}"/>
    <cellStyle name="Note 2 3 9 2 31" xfId="18500" xr:uid="{00000000-0005-0000-0000-00006C6D0000}"/>
    <cellStyle name="Note 2 3 9 2 31 2" xfId="28967" xr:uid="{00000000-0005-0000-0000-00006D6D0000}"/>
    <cellStyle name="Note 2 3 9 2 32" xfId="29378" xr:uid="{00000000-0005-0000-0000-00006E6D0000}"/>
    <cellStyle name="Note 2 3 9 2 33" xfId="31145" xr:uid="{00000000-0005-0000-0000-00006F6D0000}"/>
    <cellStyle name="Note 2 3 9 2 34" xfId="31465" xr:uid="{00000000-0005-0000-0000-0000706D0000}"/>
    <cellStyle name="Note 2 3 9 2 35" xfId="31805" xr:uid="{00000000-0005-0000-0000-0000716D0000}"/>
    <cellStyle name="Note 2 3 9 2 36" xfId="32027" xr:uid="{00000000-0005-0000-0000-0000726D0000}"/>
    <cellStyle name="Note 2 3 9 2 37" xfId="32368" xr:uid="{00000000-0005-0000-0000-0000736D0000}"/>
    <cellStyle name="Note 2 3 9 2 38" xfId="32709" xr:uid="{00000000-0005-0000-0000-0000746D0000}"/>
    <cellStyle name="Note 2 3 9 2 39" xfId="33307" xr:uid="{00000000-0005-0000-0000-0000756D0000}"/>
    <cellStyle name="Note 2 3 9 2 4" xfId="2355" xr:uid="{00000000-0005-0000-0000-0000766D0000}"/>
    <cellStyle name="Note 2 3 9 2 4 2" xfId="6607" xr:uid="{00000000-0005-0000-0000-0000776D0000}"/>
    <cellStyle name="Note 2 3 9 2 4 3" xfId="10856" xr:uid="{00000000-0005-0000-0000-0000786D0000}"/>
    <cellStyle name="Note 2 3 9 2 4 4" xfId="15105" xr:uid="{00000000-0005-0000-0000-0000796D0000}"/>
    <cellStyle name="Note 2 3 9 2 4 5" xfId="20023" xr:uid="{00000000-0005-0000-0000-00007A6D0000}"/>
    <cellStyle name="Note 2 3 9 2 4 6" xfId="53773" xr:uid="{00000000-0005-0000-0000-00007B6D0000}"/>
    <cellStyle name="Note 2 3 9 2 40" xfId="33619" xr:uid="{00000000-0005-0000-0000-00007C6D0000}"/>
    <cellStyle name="Note 2 3 9 2 41" xfId="33965" xr:uid="{00000000-0005-0000-0000-00007D6D0000}"/>
    <cellStyle name="Note 2 3 9 2 42" xfId="34212" xr:uid="{00000000-0005-0000-0000-00007E6D0000}"/>
    <cellStyle name="Note 2 3 9 2 43" xfId="34412" xr:uid="{00000000-0005-0000-0000-00007F6D0000}"/>
    <cellStyle name="Note 2 3 9 2 44" xfId="34758" xr:uid="{00000000-0005-0000-0000-0000806D0000}"/>
    <cellStyle name="Note 2 3 9 2 45" xfId="35104" xr:uid="{00000000-0005-0000-0000-0000816D0000}"/>
    <cellStyle name="Note 2 3 9 2 46" xfId="35451" xr:uid="{00000000-0005-0000-0000-0000826D0000}"/>
    <cellStyle name="Note 2 3 9 2 47" xfId="35798" xr:uid="{00000000-0005-0000-0000-0000836D0000}"/>
    <cellStyle name="Note 2 3 9 2 48" xfId="36144" xr:uid="{00000000-0005-0000-0000-0000846D0000}"/>
    <cellStyle name="Note 2 3 9 2 49" xfId="36490" xr:uid="{00000000-0005-0000-0000-0000856D0000}"/>
    <cellStyle name="Note 2 3 9 2 5" xfId="2504" xr:uid="{00000000-0005-0000-0000-0000866D0000}"/>
    <cellStyle name="Note 2 3 9 2 5 2" xfId="6756" xr:uid="{00000000-0005-0000-0000-0000876D0000}"/>
    <cellStyle name="Note 2 3 9 2 5 3" xfId="11005" xr:uid="{00000000-0005-0000-0000-0000886D0000}"/>
    <cellStyle name="Note 2 3 9 2 5 4" xfId="15254" xr:uid="{00000000-0005-0000-0000-0000896D0000}"/>
    <cellStyle name="Note 2 3 9 2 5 5" xfId="20369" xr:uid="{00000000-0005-0000-0000-00008A6D0000}"/>
    <cellStyle name="Note 2 3 9 2 5 6" xfId="53879" xr:uid="{00000000-0005-0000-0000-00008B6D0000}"/>
    <cellStyle name="Note 2 3 9 2 50" xfId="36836" xr:uid="{00000000-0005-0000-0000-00008C6D0000}"/>
    <cellStyle name="Note 2 3 9 2 51" xfId="37182" xr:uid="{00000000-0005-0000-0000-00008D6D0000}"/>
    <cellStyle name="Note 2 3 9 2 52" xfId="37528" xr:uid="{00000000-0005-0000-0000-00008E6D0000}"/>
    <cellStyle name="Note 2 3 9 2 53" xfId="37803" xr:uid="{00000000-0005-0000-0000-00008F6D0000}"/>
    <cellStyle name="Note 2 3 9 2 54" xfId="38150" xr:uid="{00000000-0005-0000-0000-0000906D0000}"/>
    <cellStyle name="Note 2 3 9 2 55" xfId="38496" xr:uid="{00000000-0005-0000-0000-0000916D0000}"/>
    <cellStyle name="Note 2 3 9 2 56" xfId="38842" xr:uid="{00000000-0005-0000-0000-0000926D0000}"/>
    <cellStyle name="Note 2 3 9 2 57" xfId="39188" xr:uid="{00000000-0005-0000-0000-0000936D0000}"/>
    <cellStyle name="Note 2 3 9 2 58" xfId="37772" xr:uid="{00000000-0005-0000-0000-0000946D0000}"/>
    <cellStyle name="Note 2 3 9 2 59" xfId="39600" xr:uid="{00000000-0005-0000-0000-0000956D0000}"/>
    <cellStyle name="Note 2 3 9 2 6" xfId="2654" xr:uid="{00000000-0005-0000-0000-0000966D0000}"/>
    <cellStyle name="Note 2 3 9 2 6 2" xfId="6906" xr:uid="{00000000-0005-0000-0000-0000976D0000}"/>
    <cellStyle name="Note 2 3 9 2 6 3" xfId="11155" xr:uid="{00000000-0005-0000-0000-0000986D0000}"/>
    <cellStyle name="Note 2 3 9 2 6 4" xfId="15404" xr:uid="{00000000-0005-0000-0000-0000996D0000}"/>
    <cellStyle name="Note 2 3 9 2 6 5" xfId="20630" xr:uid="{00000000-0005-0000-0000-00009A6D0000}"/>
    <cellStyle name="Note 2 3 9 2 6 6" xfId="54029" xr:uid="{00000000-0005-0000-0000-00009B6D0000}"/>
    <cellStyle name="Note 2 3 9 2 60" xfId="40016" xr:uid="{00000000-0005-0000-0000-00009C6D0000}"/>
    <cellStyle name="Note 2 3 9 2 61" xfId="40357" xr:uid="{00000000-0005-0000-0000-00009D6D0000}"/>
    <cellStyle name="Note 2 3 9 2 62" xfId="41088" xr:uid="{00000000-0005-0000-0000-00009E6D0000}"/>
    <cellStyle name="Note 2 3 9 2 63" xfId="41490" xr:uid="{00000000-0005-0000-0000-00009F6D0000}"/>
    <cellStyle name="Note 2 3 9 2 64" xfId="40906" xr:uid="{00000000-0005-0000-0000-0000A06D0000}"/>
    <cellStyle name="Note 2 3 9 2 65" xfId="41924" xr:uid="{00000000-0005-0000-0000-0000A16D0000}"/>
    <cellStyle name="Note 2 3 9 2 66" xfId="42270" xr:uid="{00000000-0005-0000-0000-0000A26D0000}"/>
    <cellStyle name="Note 2 3 9 2 67" xfId="42549" xr:uid="{00000000-0005-0000-0000-0000A36D0000}"/>
    <cellStyle name="Note 2 3 9 2 68" xfId="42851" xr:uid="{00000000-0005-0000-0000-0000A46D0000}"/>
    <cellStyle name="Note 2 3 9 2 69" xfId="43192" xr:uid="{00000000-0005-0000-0000-0000A56D0000}"/>
    <cellStyle name="Note 2 3 9 2 7" xfId="2809" xr:uid="{00000000-0005-0000-0000-0000A66D0000}"/>
    <cellStyle name="Note 2 3 9 2 7 2" xfId="7061" xr:uid="{00000000-0005-0000-0000-0000A76D0000}"/>
    <cellStyle name="Note 2 3 9 2 7 3" xfId="11310" xr:uid="{00000000-0005-0000-0000-0000A86D0000}"/>
    <cellStyle name="Note 2 3 9 2 7 4" xfId="15559" xr:uid="{00000000-0005-0000-0000-0000A96D0000}"/>
    <cellStyle name="Note 2 3 9 2 7 5" xfId="21062" xr:uid="{00000000-0005-0000-0000-0000AA6D0000}"/>
    <cellStyle name="Note 2 3 9 2 7 6" xfId="53751" xr:uid="{00000000-0005-0000-0000-0000AB6D0000}"/>
    <cellStyle name="Note 2 3 9 2 70" xfId="43533" xr:uid="{00000000-0005-0000-0000-0000AC6D0000}"/>
    <cellStyle name="Note 2 3 9 2 71" xfId="44064" xr:uid="{00000000-0005-0000-0000-0000AD6D0000}"/>
    <cellStyle name="Note 2 3 9 2 72" xfId="44328" xr:uid="{00000000-0005-0000-0000-0000AE6D0000}"/>
    <cellStyle name="Note 2 3 9 2 73" xfId="43795" xr:uid="{00000000-0005-0000-0000-0000AF6D0000}"/>
    <cellStyle name="Note 2 3 9 2 74" xfId="44732" xr:uid="{00000000-0005-0000-0000-0000B06D0000}"/>
    <cellStyle name="Note 2 3 9 2 75" xfId="45052" xr:uid="{00000000-0005-0000-0000-0000B16D0000}"/>
    <cellStyle name="Note 2 3 9 2 76" xfId="44992" xr:uid="{00000000-0005-0000-0000-0000B26D0000}"/>
    <cellStyle name="Note 2 3 9 2 77" xfId="44316" xr:uid="{00000000-0005-0000-0000-0000B36D0000}"/>
    <cellStyle name="Note 2 3 9 2 78" xfId="45516" xr:uid="{00000000-0005-0000-0000-0000B46D0000}"/>
    <cellStyle name="Note 2 3 9 2 79" xfId="45906" xr:uid="{00000000-0005-0000-0000-0000B56D0000}"/>
    <cellStyle name="Note 2 3 9 2 8" xfId="2959" xr:uid="{00000000-0005-0000-0000-0000B66D0000}"/>
    <cellStyle name="Note 2 3 9 2 8 2" xfId="7211" xr:uid="{00000000-0005-0000-0000-0000B76D0000}"/>
    <cellStyle name="Note 2 3 9 2 8 3" xfId="11460" xr:uid="{00000000-0005-0000-0000-0000B86D0000}"/>
    <cellStyle name="Note 2 3 9 2 8 4" xfId="15709" xr:uid="{00000000-0005-0000-0000-0000B96D0000}"/>
    <cellStyle name="Note 2 3 9 2 8 5" xfId="19808" xr:uid="{00000000-0005-0000-0000-0000BA6D0000}"/>
    <cellStyle name="Note 2 3 9 2 8 6" xfId="54250" xr:uid="{00000000-0005-0000-0000-0000BB6D0000}"/>
    <cellStyle name="Note 2 3 9 2 80" xfId="46111" xr:uid="{00000000-0005-0000-0000-0000BC6D0000}"/>
    <cellStyle name="Note 2 3 9 2 81" xfId="46444" xr:uid="{00000000-0005-0000-0000-0000BD6D0000}"/>
    <cellStyle name="Note 2 3 9 2 82" xfId="46508" xr:uid="{00000000-0005-0000-0000-0000BE6D0000}"/>
    <cellStyle name="Note 2 3 9 2 83" xfId="46934" xr:uid="{00000000-0005-0000-0000-0000BF6D0000}"/>
    <cellStyle name="Note 2 3 9 2 84" xfId="47279" xr:uid="{00000000-0005-0000-0000-0000C06D0000}"/>
    <cellStyle name="Note 2 3 9 2 85" xfId="47595" xr:uid="{00000000-0005-0000-0000-0000C16D0000}"/>
    <cellStyle name="Note 2 3 9 2 86" xfId="47649" xr:uid="{00000000-0005-0000-0000-0000C26D0000}"/>
    <cellStyle name="Note 2 3 9 2 87" xfId="48040" xr:uid="{00000000-0005-0000-0000-0000C36D0000}"/>
    <cellStyle name="Note 2 3 9 2 88" xfId="48368" xr:uid="{00000000-0005-0000-0000-0000C46D0000}"/>
    <cellStyle name="Note 2 3 9 2 89" xfId="48893" xr:uid="{00000000-0005-0000-0000-0000C56D0000}"/>
    <cellStyle name="Note 2 3 9 2 9" xfId="3109" xr:uid="{00000000-0005-0000-0000-0000C66D0000}"/>
    <cellStyle name="Note 2 3 9 2 9 2" xfId="7361" xr:uid="{00000000-0005-0000-0000-0000C76D0000}"/>
    <cellStyle name="Note 2 3 9 2 9 3" xfId="11610" xr:uid="{00000000-0005-0000-0000-0000C86D0000}"/>
    <cellStyle name="Note 2 3 9 2 9 4" xfId="15859" xr:uid="{00000000-0005-0000-0000-0000C96D0000}"/>
    <cellStyle name="Note 2 3 9 2 9 5" xfId="21750" xr:uid="{00000000-0005-0000-0000-0000CA6D0000}"/>
    <cellStyle name="Note 2 3 9 2 9 6" xfId="54400" xr:uid="{00000000-0005-0000-0000-0000CB6D0000}"/>
    <cellStyle name="Note 2 3 9 2 90" xfId="49239" xr:uid="{00000000-0005-0000-0000-0000CC6D0000}"/>
    <cellStyle name="Note 2 3 9 2 91" xfId="48649" xr:uid="{00000000-0005-0000-0000-0000CD6D0000}"/>
    <cellStyle name="Note 2 3 9 2 92" xfId="48484" xr:uid="{00000000-0005-0000-0000-0000CE6D0000}"/>
    <cellStyle name="Note 2 3 9 2 93" xfId="49250" xr:uid="{00000000-0005-0000-0000-0000CF6D0000}"/>
    <cellStyle name="Note 2 3 9 2 94" xfId="49906" xr:uid="{00000000-0005-0000-0000-0000D06D0000}"/>
    <cellStyle name="Note 2 3 9 2 95" xfId="50056" xr:uid="{00000000-0005-0000-0000-0000D16D0000}"/>
    <cellStyle name="Note 2 3 9 2 96" xfId="50205" xr:uid="{00000000-0005-0000-0000-0000D26D0000}"/>
    <cellStyle name="Note 2 3 9 2 97" xfId="50355" xr:uid="{00000000-0005-0000-0000-0000D36D0000}"/>
    <cellStyle name="Note 2 3 9 2 98" xfId="50504" xr:uid="{00000000-0005-0000-0000-0000D46D0000}"/>
    <cellStyle name="Note 2 3 9 2 99" xfId="50653" xr:uid="{00000000-0005-0000-0000-0000D56D0000}"/>
    <cellStyle name="Note 2 3 9 20" xfId="3204" xr:uid="{00000000-0005-0000-0000-0000D66D0000}"/>
    <cellStyle name="Note 2 3 9 20 2" xfId="7456" xr:uid="{00000000-0005-0000-0000-0000D76D0000}"/>
    <cellStyle name="Note 2 3 9 20 3" xfId="11705" xr:uid="{00000000-0005-0000-0000-0000D86D0000}"/>
    <cellStyle name="Note 2 3 9 20 4" xfId="15954" xr:uid="{00000000-0005-0000-0000-0000D96D0000}"/>
    <cellStyle name="Note 2 3 9 20 5" xfId="22111" xr:uid="{00000000-0005-0000-0000-0000DA6D0000}"/>
    <cellStyle name="Note 2 3 9 20 6" xfId="55776" xr:uid="{00000000-0005-0000-0000-0000DB6D0000}"/>
    <cellStyle name="Note 2 3 9 21" xfId="3353" xr:uid="{00000000-0005-0000-0000-0000DC6D0000}"/>
    <cellStyle name="Note 2 3 9 21 2" xfId="7605" xr:uid="{00000000-0005-0000-0000-0000DD6D0000}"/>
    <cellStyle name="Note 2 3 9 21 3" xfId="11854" xr:uid="{00000000-0005-0000-0000-0000DE6D0000}"/>
    <cellStyle name="Note 2 3 9 21 4" xfId="16103" xr:uid="{00000000-0005-0000-0000-0000DF6D0000}"/>
    <cellStyle name="Note 2 3 9 21 5" xfId="23808" xr:uid="{00000000-0005-0000-0000-0000E06D0000}"/>
    <cellStyle name="Note 2 3 9 21 6" xfId="55928" xr:uid="{00000000-0005-0000-0000-0000E16D0000}"/>
    <cellStyle name="Note 2 3 9 22" xfId="3503" xr:uid="{00000000-0005-0000-0000-0000E26D0000}"/>
    <cellStyle name="Note 2 3 9 22 2" xfId="7755" xr:uid="{00000000-0005-0000-0000-0000E36D0000}"/>
    <cellStyle name="Note 2 3 9 22 3" xfId="12004" xr:uid="{00000000-0005-0000-0000-0000E46D0000}"/>
    <cellStyle name="Note 2 3 9 22 4" xfId="16253" xr:uid="{00000000-0005-0000-0000-0000E56D0000}"/>
    <cellStyle name="Note 2 3 9 22 5" xfId="24158" xr:uid="{00000000-0005-0000-0000-0000E66D0000}"/>
    <cellStyle name="Note 2 3 9 22 6" xfId="56080" xr:uid="{00000000-0005-0000-0000-0000E76D0000}"/>
    <cellStyle name="Note 2 3 9 23" xfId="3653" xr:uid="{00000000-0005-0000-0000-0000E86D0000}"/>
    <cellStyle name="Note 2 3 9 23 2" xfId="7905" xr:uid="{00000000-0005-0000-0000-0000E96D0000}"/>
    <cellStyle name="Note 2 3 9 23 3" xfId="12154" xr:uid="{00000000-0005-0000-0000-0000EA6D0000}"/>
    <cellStyle name="Note 2 3 9 23 4" xfId="16403" xr:uid="{00000000-0005-0000-0000-0000EB6D0000}"/>
    <cellStyle name="Note 2 3 9 23 5" xfId="24504" xr:uid="{00000000-0005-0000-0000-0000EC6D0000}"/>
    <cellStyle name="Note 2 3 9 23 6" xfId="56229" xr:uid="{00000000-0005-0000-0000-0000ED6D0000}"/>
    <cellStyle name="Note 2 3 9 24" xfId="3802" xr:uid="{00000000-0005-0000-0000-0000EE6D0000}"/>
    <cellStyle name="Note 2 3 9 24 2" xfId="8054" xr:uid="{00000000-0005-0000-0000-0000EF6D0000}"/>
    <cellStyle name="Note 2 3 9 24 3" xfId="12303" xr:uid="{00000000-0005-0000-0000-0000F06D0000}"/>
    <cellStyle name="Note 2 3 9 24 4" xfId="16552" xr:uid="{00000000-0005-0000-0000-0000F16D0000}"/>
    <cellStyle name="Note 2 3 9 24 5" xfId="23473" xr:uid="{00000000-0005-0000-0000-0000F26D0000}"/>
    <cellStyle name="Note 2 3 9 24 6" xfId="56385" xr:uid="{00000000-0005-0000-0000-0000F36D0000}"/>
    <cellStyle name="Note 2 3 9 25" xfId="3951" xr:uid="{00000000-0005-0000-0000-0000F46D0000}"/>
    <cellStyle name="Note 2 3 9 25 2" xfId="8203" xr:uid="{00000000-0005-0000-0000-0000F56D0000}"/>
    <cellStyle name="Note 2 3 9 25 3" xfId="12452" xr:uid="{00000000-0005-0000-0000-0000F66D0000}"/>
    <cellStyle name="Note 2 3 9 25 4" xfId="16701" xr:uid="{00000000-0005-0000-0000-0000F76D0000}"/>
    <cellStyle name="Note 2 3 9 25 5" xfId="21374" xr:uid="{00000000-0005-0000-0000-0000F86D0000}"/>
    <cellStyle name="Note 2 3 9 25 6" xfId="56535" xr:uid="{00000000-0005-0000-0000-0000F96D0000}"/>
    <cellStyle name="Note 2 3 9 26" xfId="4151" xr:uid="{00000000-0005-0000-0000-0000FA6D0000}"/>
    <cellStyle name="Note 2 3 9 26 2" xfId="8403" xr:uid="{00000000-0005-0000-0000-0000FB6D0000}"/>
    <cellStyle name="Note 2 3 9 26 3" xfId="12652" xr:uid="{00000000-0005-0000-0000-0000FC6D0000}"/>
    <cellStyle name="Note 2 3 9 26 4" xfId="16901" xr:uid="{00000000-0005-0000-0000-0000FD6D0000}"/>
    <cellStyle name="Note 2 3 9 26 5" xfId="25465" xr:uid="{00000000-0005-0000-0000-0000FE6D0000}"/>
    <cellStyle name="Note 2 3 9 26 6" xfId="56582" xr:uid="{00000000-0005-0000-0000-0000FF6D0000}"/>
    <cellStyle name="Note 2 3 9 27" xfId="4302" xr:uid="{00000000-0005-0000-0000-0000006E0000}"/>
    <cellStyle name="Note 2 3 9 27 2" xfId="8554" xr:uid="{00000000-0005-0000-0000-0000016E0000}"/>
    <cellStyle name="Note 2 3 9 27 3" xfId="12803" xr:uid="{00000000-0005-0000-0000-0000026E0000}"/>
    <cellStyle name="Note 2 3 9 27 4" xfId="17052" xr:uid="{00000000-0005-0000-0000-0000036E0000}"/>
    <cellStyle name="Note 2 3 9 27 5" xfId="25811" xr:uid="{00000000-0005-0000-0000-0000046E0000}"/>
    <cellStyle name="Note 2 3 9 27 6" xfId="56636" xr:uid="{00000000-0005-0000-0000-0000056E0000}"/>
    <cellStyle name="Note 2 3 9 28" xfId="4101" xr:uid="{00000000-0005-0000-0000-0000066E0000}"/>
    <cellStyle name="Note 2 3 9 28 2" xfId="8353" xr:uid="{00000000-0005-0000-0000-0000076E0000}"/>
    <cellStyle name="Note 2 3 9 28 3" xfId="12602" xr:uid="{00000000-0005-0000-0000-0000086E0000}"/>
    <cellStyle name="Note 2 3 9 28 4" xfId="16851" xr:uid="{00000000-0005-0000-0000-0000096E0000}"/>
    <cellStyle name="Note 2 3 9 28 5" xfId="26157" xr:uid="{00000000-0005-0000-0000-00000A6E0000}"/>
    <cellStyle name="Note 2 3 9 28 6" xfId="56795" xr:uid="{00000000-0005-0000-0000-00000B6E0000}"/>
    <cellStyle name="Note 2 3 9 29" xfId="4674" xr:uid="{00000000-0005-0000-0000-00000C6E0000}"/>
    <cellStyle name="Note 2 3 9 29 2" xfId="8926" xr:uid="{00000000-0005-0000-0000-00000D6E0000}"/>
    <cellStyle name="Note 2 3 9 29 3" xfId="13175" xr:uid="{00000000-0005-0000-0000-00000E6E0000}"/>
    <cellStyle name="Note 2 3 9 29 4" xfId="17424" xr:uid="{00000000-0005-0000-0000-00000F6E0000}"/>
    <cellStyle name="Note 2 3 9 29 5" xfId="25344" xr:uid="{00000000-0005-0000-0000-0000106E0000}"/>
    <cellStyle name="Note 2 3 9 29 6" xfId="56945" xr:uid="{00000000-0005-0000-0000-0000116E0000}"/>
    <cellStyle name="Note 2 3 9 3" xfId="1646" xr:uid="{00000000-0005-0000-0000-0000126E0000}"/>
    <cellStyle name="Note 2 3 9 3 10" xfId="3306" xr:uid="{00000000-0005-0000-0000-0000136E0000}"/>
    <cellStyle name="Note 2 3 9 3 10 2" xfId="7558" xr:uid="{00000000-0005-0000-0000-0000146E0000}"/>
    <cellStyle name="Note 2 3 9 3 10 3" xfId="11807" xr:uid="{00000000-0005-0000-0000-0000156E0000}"/>
    <cellStyle name="Note 2 3 9 3 10 4" xfId="16056" xr:uid="{00000000-0005-0000-0000-0000166E0000}"/>
    <cellStyle name="Note 2 3 9 3 10 5" xfId="21916" xr:uid="{00000000-0005-0000-0000-0000176E0000}"/>
    <cellStyle name="Note 2 3 9 3 10 6" xfId="54598" xr:uid="{00000000-0005-0000-0000-0000186E0000}"/>
    <cellStyle name="Note 2 3 9 3 100" xfId="50851" xr:uid="{00000000-0005-0000-0000-0000196E0000}"/>
    <cellStyle name="Note 2 3 9 3 101" xfId="51000" xr:uid="{00000000-0005-0000-0000-00001A6E0000}"/>
    <cellStyle name="Note 2 3 9 3 102" xfId="51165" xr:uid="{00000000-0005-0000-0000-00001B6E0000}"/>
    <cellStyle name="Note 2 3 9 3 103" xfId="51321" xr:uid="{00000000-0005-0000-0000-00001C6E0000}"/>
    <cellStyle name="Note 2 3 9 3 104" xfId="51471" xr:uid="{00000000-0005-0000-0000-00001D6E0000}"/>
    <cellStyle name="Note 2 3 9 3 105" xfId="51621" xr:uid="{00000000-0005-0000-0000-00001E6E0000}"/>
    <cellStyle name="Note 2 3 9 3 106" xfId="51771" xr:uid="{00000000-0005-0000-0000-00001F6E0000}"/>
    <cellStyle name="Note 2 3 9 3 107" xfId="51926" xr:uid="{00000000-0005-0000-0000-0000206E0000}"/>
    <cellStyle name="Note 2 3 9 3 108" xfId="52081" xr:uid="{00000000-0005-0000-0000-0000216E0000}"/>
    <cellStyle name="Note 2 3 9 3 109" xfId="52231" xr:uid="{00000000-0005-0000-0000-0000226E0000}"/>
    <cellStyle name="Note 2 3 9 3 11" xfId="3455" xr:uid="{00000000-0005-0000-0000-0000236E0000}"/>
    <cellStyle name="Note 2 3 9 3 11 2" xfId="7707" xr:uid="{00000000-0005-0000-0000-0000246E0000}"/>
    <cellStyle name="Note 2 3 9 3 11 3" xfId="11956" xr:uid="{00000000-0005-0000-0000-0000256E0000}"/>
    <cellStyle name="Note 2 3 9 3 11 4" xfId="16205" xr:uid="{00000000-0005-0000-0000-0000266E0000}"/>
    <cellStyle name="Note 2 3 9 3 11 5" xfId="22245" xr:uid="{00000000-0005-0000-0000-0000276E0000}"/>
    <cellStyle name="Note 2 3 9 3 11 6" xfId="54747" xr:uid="{00000000-0005-0000-0000-0000286E0000}"/>
    <cellStyle name="Note 2 3 9 3 110" xfId="52484" xr:uid="{00000000-0005-0000-0000-0000296E0000}"/>
    <cellStyle name="Note 2 3 9 3 111" xfId="52634" xr:uid="{00000000-0005-0000-0000-00002A6E0000}"/>
    <cellStyle name="Note 2 3 9 3 112" xfId="52783" xr:uid="{00000000-0005-0000-0000-00002B6E0000}"/>
    <cellStyle name="Note 2 3 9 3 113" xfId="52933" xr:uid="{00000000-0005-0000-0000-00002C6E0000}"/>
    <cellStyle name="Note 2 3 9 3 114" xfId="53066" xr:uid="{00000000-0005-0000-0000-00002D6E0000}"/>
    <cellStyle name="Note 2 3 9 3 115" xfId="53395" xr:uid="{00000000-0005-0000-0000-00002E6E0000}"/>
    <cellStyle name="Note 2 3 9 3 12" xfId="3605" xr:uid="{00000000-0005-0000-0000-00002F6E0000}"/>
    <cellStyle name="Note 2 3 9 3 12 2" xfId="7857" xr:uid="{00000000-0005-0000-0000-0000306E0000}"/>
    <cellStyle name="Note 2 3 9 3 12 3" xfId="12106" xr:uid="{00000000-0005-0000-0000-0000316E0000}"/>
    <cellStyle name="Note 2 3 9 3 12 4" xfId="16355" xr:uid="{00000000-0005-0000-0000-0000326E0000}"/>
    <cellStyle name="Note 2 3 9 3 12 5" xfId="22591" xr:uid="{00000000-0005-0000-0000-0000336E0000}"/>
    <cellStyle name="Note 2 3 9 3 12 6" xfId="54902" xr:uid="{00000000-0005-0000-0000-0000346E0000}"/>
    <cellStyle name="Note 2 3 9 3 13" xfId="3755" xr:uid="{00000000-0005-0000-0000-0000356E0000}"/>
    <cellStyle name="Note 2 3 9 3 13 2" xfId="8007" xr:uid="{00000000-0005-0000-0000-0000366E0000}"/>
    <cellStyle name="Note 2 3 9 3 13 3" xfId="12256" xr:uid="{00000000-0005-0000-0000-0000376E0000}"/>
    <cellStyle name="Note 2 3 9 3 13 4" xfId="16505" xr:uid="{00000000-0005-0000-0000-0000386E0000}"/>
    <cellStyle name="Note 2 3 9 3 13 5" xfId="22937" xr:uid="{00000000-0005-0000-0000-0000396E0000}"/>
    <cellStyle name="Note 2 3 9 3 13 6" xfId="55057" xr:uid="{00000000-0005-0000-0000-00003A6E0000}"/>
    <cellStyle name="Note 2 3 9 3 14" xfId="3904" xr:uid="{00000000-0005-0000-0000-00003B6E0000}"/>
    <cellStyle name="Note 2 3 9 3 14 2" xfId="8156" xr:uid="{00000000-0005-0000-0000-00003C6E0000}"/>
    <cellStyle name="Note 2 3 9 3 14 3" xfId="12405" xr:uid="{00000000-0005-0000-0000-00003D6E0000}"/>
    <cellStyle name="Note 2 3 9 3 14 4" xfId="16654" xr:uid="{00000000-0005-0000-0000-00003E6E0000}"/>
    <cellStyle name="Note 2 3 9 3 14 5" xfId="23284" xr:uid="{00000000-0005-0000-0000-00003F6E0000}"/>
    <cellStyle name="Note 2 3 9 3 14 6" xfId="55208" xr:uid="{00000000-0005-0000-0000-0000406E0000}"/>
    <cellStyle name="Note 2 3 9 3 15" xfId="4053" xr:uid="{00000000-0005-0000-0000-0000416E0000}"/>
    <cellStyle name="Note 2 3 9 3 15 2" xfId="8305" xr:uid="{00000000-0005-0000-0000-0000426E0000}"/>
    <cellStyle name="Note 2 3 9 3 15 3" xfId="12554" xr:uid="{00000000-0005-0000-0000-0000436E0000}"/>
    <cellStyle name="Note 2 3 9 3 15 4" xfId="16803" xr:uid="{00000000-0005-0000-0000-0000446E0000}"/>
    <cellStyle name="Note 2 3 9 3 15 5" xfId="23559" xr:uid="{00000000-0005-0000-0000-0000456E0000}"/>
    <cellStyle name="Note 2 3 9 3 15 6" xfId="55357" xr:uid="{00000000-0005-0000-0000-0000466E0000}"/>
    <cellStyle name="Note 2 3 9 3 16" xfId="4253" xr:uid="{00000000-0005-0000-0000-0000476E0000}"/>
    <cellStyle name="Note 2 3 9 3 16 2" xfId="8505" xr:uid="{00000000-0005-0000-0000-0000486E0000}"/>
    <cellStyle name="Note 2 3 9 3 16 3" xfId="12754" xr:uid="{00000000-0005-0000-0000-0000496E0000}"/>
    <cellStyle name="Note 2 3 9 3 16 4" xfId="17003" xr:uid="{00000000-0005-0000-0000-00004A6E0000}"/>
    <cellStyle name="Note 2 3 9 3 16 5" xfId="23905" xr:uid="{00000000-0005-0000-0000-00004B6E0000}"/>
    <cellStyle name="Note 2 3 9 3 16 6" xfId="55507" xr:uid="{00000000-0005-0000-0000-00004C6E0000}"/>
    <cellStyle name="Note 2 3 9 3 17" xfId="4404" xr:uid="{00000000-0005-0000-0000-00004D6E0000}"/>
    <cellStyle name="Note 2 3 9 3 17 2" xfId="8656" xr:uid="{00000000-0005-0000-0000-00004E6E0000}"/>
    <cellStyle name="Note 2 3 9 3 17 3" xfId="12905" xr:uid="{00000000-0005-0000-0000-00004F6E0000}"/>
    <cellStyle name="Note 2 3 9 3 17 4" xfId="17154" xr:uid="{00000000-0005-0000-0000-0000506E0000}"/>
    <cellStyle name="Note 2 3 9 3 17 5" xfId="24255" xr:uid="{00000000-0005-0000-0000-0000516E0000}"/>
    <cellStyle name="Note 2 3 9 3 17 6" xfId="55656" xr:uid="{00000000-0005-0000-0000-0000526E0000}"/>
    <cellStyle name="Note 2 3 9 3 18" xfId="4507" xr:uid="{00000000-0005-0000-0000-0000536E0000}"/>
    <cellStyle name="Note 2 3 9 3 18 2" xfId="8759" xr:uid="{00000000-0005-0000-0000-0000546E0000}"/>
    <cellStyle name="Note 2 3 9 3 18 3" xfId="13008" xr:uid="{00000000-0005-0000-0000-0000556E0000}"/>
    <cellStyle name="Note 2 3 9 3 18 4" xfId="17257" xr:uid="{00000000-0005-0000-0000-0000566E0000}"/>
    <cellStyle name="Note 2 3 9 3 18 5" xfId="24601" xr:uid="{00000000-0005-0000-0000-0000576E0000}"/>
    <cellStyle name="Note 2 3 9 3 18 6" xfId="55878" xr:uid="{00000000-0005-0000-0000-0000586E0000}"/>
    <cellStyle name="Note 2 3 9 3 19" xfId="4621" xr:uid="{00000000-0005-0000-0000-0000596E0000}"/>
    <cellStyle name="Note 2 3 9 3 19 2" xfId="8873" xr:uid="{00000000-0005-0000-0000-00005A6E0000}"/>
    <cellStyle name="Note 2 3 9 3 19 3" xfId="13122" xr:uid="{00000000-0005-0000-0000-00005B6E0000}"/>
    <cellStyle name="Note 2 3 9 3 19 4" xfId="17371" xr:uid="{00000000-0005-0000-0000-00005C6E0000}"/>
    <cellStyle name="Note 2 3 9 3 19 5" xfId="24876" xr:uid="{00000000-0005-0000-0000-00005D6E0000}"/>
    <cellStyle name="Note 2 3 9 3 19 6" xfId="56030" xr:uid="{00000000-0005-0000-0000-00005E6E0000}"/>
    <cellStyle name="Note 2 3 9 3 2" xfId="2101" xr:uid="{00000000-0005-0000-0000-00005F6E0000}"/>
    <cellStyle name="Note 2 3 9 3 2 2" xfId="6353" xr:uid="{00000000-0005-0000-0000-0000606E0000}"/>
    <cellStyle name="Note 2 3 9 3 2 3" xfId="10602" xr:uid="{00000000-0005-0000-0000-0000616E0000}"/>
    <cellStyle name="Note 2 3 9 3 2 4" xfId="14851" xr:uid="{00000000-0005-0000-0000-0000626E0000}"/>
    <cellStyle name="Note 2 3 9 3 2 5" xfId="19282" xr:uid="{00000000-0005-0000-0000-0000636E0000}"/>
    <cellStyle name="Note 2 3 9 3 2 6" xfId="53550" xr:uid="{00000000-0005-0000-0000-0000646E0000}"/>
    <cellStyle name="Note 2 3 9 3 20" xfId="4776" xr:uid="{00000000-0005-0000-0000-0000656E0000}"/>
    <cellStyle name="Note 2 3 9 3 20 2" xfId="9028" xr:uid="{00000000-0005-0000-0000-0000666E0000}"/>
    <cellStyle name="Note 2 3 9 3 20 3" xfId="13277" xr:uid="{00000000-0005-0000-0000-0000676E0000}"/>
    <cellStyle name="Note 2 3 9 3 20 4" xfId="17526" xr:uid="{00000000-0005-0000-0000-0000686E0000}"/>
    <cellStyle name="Note 2 3 9 3 20 5" xfId="25298" xr:uid="{00000000-0005-0000-0000-0000696E0000}"/>
    <cellStyle name="Note 2 3 9 3 20 6" xfId="56182" xr:uid="{00000000-0005-0000-0000-00006A6E0000}"/>
    <cellStyle name="Note 2 3 9 3 21" xfId="4926" xr:uid="{00000000-0005-0000-0000-00006B6E0000}"/>
    <cellStyle name="Note 2 3 9 3 21 2" xfId="9178" xr:uid="{00000000-0005-0000-0000-00006C6E0000}"/>
    <cellStyle name="Note 2 3 9 3 21 3" xfId="13427" xr:uid="{00000000-0005-0000-0000-00006D6E0000}"/>
    <cellStyle name="Note 2 3 9 3 21 4" xfId="17676" xr:uid="{00000000-0005-0000-0000-00006E6E0000}"/>
    <cellStyle name="Note 2 3 9 3 21 5" xfId="25562" xr:uid="{00000000-0005-0000-0000-00006F6E0000}"/>
    <cellStyle name="Note 2 3 9 3 21 6" xfId="56331" xr:uid="{00000000-0005-0000-0000-0000706E0000}"/>
    <cellStyle name="Note 2 3 9 3 22" xfId="5118" xr:uid="{00000000-0005-0000-0000-0000716E0000}"/>
    <cellStyle name="Note 2 3 9 3 22 2" xfId="9370" xr:uid="{00000000-0005-0000-0000-0000726E0000}"/>
    <cellStyle name="Note 2 3 9 3 22 3" xfId="13619" xr:uid="{00000000-0005-0000-0000-0000736E0000}"/>
    <cellStyle name="Note 2 3 9 3 22 4" xfId="17868" xr:uid="{00000000-0005-0000-0000-0000746E0000}"/>
    <cellStyle name="Note 2 3 9 3 22 5" xfId="25908" xr:uid="{00000000-0005-0000-0000-0000756E0000}"/>
    <cellStyle name="Note 2 3 9 3 22 6" xfId="56487" xr:uid="{00000000-0005-0000-0000-0000766E0000}"/>
    <cellStyle name="Note 2 3 9 3 23" xfId="5228" xr:uid="{00000000-0005-0000-0000-0000776E0000}"/>
    <cellStyle name="Note 2 3 9 3 23 2" xfId="9480" xr:uid="{00000000-0005-0000-0000-0000786E0000}"/>
    <cellStyle name="Note 2 3 9 3 23 3" xfId="13729" xr:uid="{00000000-0005-0000-0000-0000796E0000}"/>
    <cellStyle name="Note 2 3 9 3 23 4" xfId="17978" xr:uid="{00000000-0005-0000-0000-00007A6E0000}"/>
    <cellStyle name="Note 2 3 9 3 23 5" xfId="26254" xr:uid="{00000000-0005-0000-0000-00007B6E0000}"/>
    <cellStyle name="Note 2 3 9 3 23 6" xfId="56738" xr:uid="{00000000-0005-0000-0000-00007C6E0000}"/>
    <cellStyle name="Note 2 3 9 3 24" xfId="5340" xr:uid="{00000000-0005-0000-0000-00007D6E0000}"/>
    <cellStyle name="Note 2 3 9 3 24 2" xfId="9592" xr:uid="{00000000-0005-0000-0000-00007E6E0000}"/>
    <cellStyle name="Note 2 3 9 3 24 3" xfId="13841" xr:uid="{00000000-0005-0000-0000-00007F6E0000}"/>
    <cellStyle name="Note 2 3 9 3 24 4" xfId="18090" xr:uid="{00000000-0005-0000-0000-0000806E0000}"/>
    <cellStyle name="Note 2 3 9 3 24 5" xfId="25771" xr:uid="{00000000-0005-0000-0000-0000816E0000}"/>
    <cellStyle name="Note 2 3 9 3 24 6" xfId="56897" xr:uid="{00000000-0005-0000-0000-0000826E0000}"/>
    <cellStyle name="Note 2 3 9 3 25" xfId="5491" xr:uid="{00000000-0005-0000-0000-0000836E0000}"/>
    <cellStyle name="Note 2 3 9 3 25 2" xfId="9743" xr:uid="{00000000-0005-0000-0000-0000846E0000}"/>
    <cellStyle name="Note 2 3 9 3 25 3" xfId="13992" xr:uid="{00000000-0005-0000-0000-0000856E0000}"/>
    <cellStyle name="Note 2 3 9 3 25 4" xfId="18241" xr:uid="{00000000-0005-0000-0000-0000866E0000}"/>
    <cellStyle name="Note 2 3 9 3 25 5" xfId="27112" xr:uid="{00000000-0005-0000-0000-0000876E0000}"/>
    <cellStyle name="Note 2 3 9 3 25 6" xfId="57047" xr:uid="{00000000-0005-0000-0000-0000886E0000}"/>
    <cellStyle name="Note 2 3 9 3 26" xfId="5646" xr:uid="{00000000-0005-0000-0000-0000896E0000}"/>
    <cellStyle name="Note 2 3 9 3 26 2" xfId="9898" xr:uid="{00000000-0005-0000-0000-00008A6E0000}"/>
    <cellStyle name="Note 2 3 9 3 26 3" xfId="14147" xr:uid="{00000000-0005-0000-0000-00008B6E0000}"/>
    <cellStyle name="Note 2 3 9 3 26 4" xfId="18396" xr:uid="{00000000-0005-0000-0000-00008C6E0000}"/>
    <cellStyle name="Note 2 3 9 3 26 5" xfId="27307" xr:uid="{00000000-0005-0000-0000-00008D6E0000}"/>
    <cellStyle name="Note 2 3 9 3 26 6" xfId="57165" xr:uid="{00000000-0005-0000-0000-00008E6E0000}"/>
    <cellStyle name="Note 2 3 9 3 27" xfId="5898" xr:uid="{00000000-0005-0000-0000-00008F6E0000}"/>
    <cellStyle name="Note 2 3 9 3 27 2" xfId="27650" xr:uid="{00000000-0005-0000-0000-0000906E0000}"/>
    <cellStyle name="Note 2 3 9 3 27 3" xfId="57315" xr:uid="{00000000-0005-0000-0000-0000916E0000}"/>
    <cellStyle name="Note 2 3 9 3 28" xfId="10147" xr:uid="{00000000-0005-0000-0000-0000926E0000}"/>
    <cellStyle name="Note 2 3 9 3 28 2" xfId="27991" xr:uid="{00000000-0005-0000-0000-0000936E0000}"/>
    <cellStyle name="Note 2 3 9 3 28 3" xfId="57464" xr:uid="{00000000-0005-0000-0000-0000946E0000}"/>
    <cellStyle name="Note 2 3 9 3 29" xfId="14397" xr:uid="{00000000-0005-0000-0000-0000956E0000}"/>
    <cellStyle name="Note 2 3 9 3 29 2" xfId="28332" xr:uid="{00000000-0005-0000-0000-0000966E0000}"/>
    <cellStyle name="Note 2 3 9 3 29 3" xfId="57614" xr:uid="{00000000-0005-0000-0000-0000976E0000}"/>
    <cellStyle name="Note 2 3 9 3 3" xfId="2253" xr:uid="{00000000-0005-0000-0000-0000986E0000}"/>
    <cellStyle name="Note 2 3 9 3 3 2" xfId="6505" xr:uid="{00000000-0005-0000-0000-0000996E0000}"/>
    <cellStyle name="Note 2 3 9 3 3 3" xfId="10754" xr:uid="{00000000-0005-0000-0000-00009A6E0000}"/>
    <cellStyle name="Note 2 3 9 3 3 4" xfId="15003" xr:uid="{00000000-0005-0000-0000-00009B6E0000}"/>
    <cellStyle name="Note 2 3 9 3 3 5" xfId="18753" xr:uid="{00000000-0005-0000-0000-00009C6E0000}"/>
    <cellStyle name="Note 2 3 9 3 3 6" xfId="53699" xr:uid="{00000000-0005-0000-0000-00009D6E0000}"/>
    <cellStyle name="Note 2 3 9 3 30" xfId="18656" xr:uid="{00000000-0005-0000-0000-00009E6E0000}"/>
    <cellStyle name="Note 2 3 9 3 30 2" xfId="28673" xr:uid="{00000000-0005-0000-0000-00009F6E0000}"/>
    <cellStyle name="Note 2 3 9 3 31" xfId="29014" xr:uid="{00000000-0005-0000-0000-0000A06E0000}"/>
    <cellStyle name="Note 2 3 9 3 32" xfId="29303" xr:uid="{00000000-0005-0000-0000-0000A16E0000}"/>
    <cellStyle name="Note 2 3 9 3 33" xfId="31293" xr:uid="{00000000-0005-0000-0000-0000A26E0000}"/>
    <cellStyle name="Note 2 3 9 3 34" xfId="31512" xr:uid="{00000000-0005-0000-0000-0000A36E0000}"/>
    <cellStyle name="Note 2 3 9 3 35" xfId="31852" xr:uid="{00000000-0005-0000-0000-0000A46E0000}"/>
    <cellStyle name="Note 2 3 9 3 36" xfId="32074" xr:uid="{00000000-0005-0000-0000-0000A56E0000}"/>
    <cellStyle name="Note 2 3 9 3 37" xfId="32415" xr:uid="{00000000-0005-0000-0000-0000A66E0000}"/>
    <cellStyle name="Note 2 3 9 3 38" xfId="32756" xr:uid="{00000000-0005-0000-0000-0000A76E0000}"/>
    <cellStyle name="Note 2 3 9 3 39" xfId="32977" xr:uid="{00000000-0005-0000-0000-0000A86E0000}"/>
    <cellStyle name="Note 2 3 9 3 4" xfId="2403" xr:uid="{00000000-0005-0000-0000-0000A96E0000}"/>
    <cellStyle name="Note 2 3 9 3 4 2" xfId="6655" xr:uid="{00000000-0005-0000-0000-0000AA6E0000}"/>
    <cellStyle name="Note 2 3 9 3 4 3" xfId="10904" xr:uid="{00000000-0005-0000-0000-0000AB6E0000}"/>
    <cellStyle name="Note 2 3 9 3 4 4" xfId="15153" xr:uid="{00000000-0005-0000-0000-0000AC6E0000}"/>
    <cellStyle name="Note 2 3 9 3 4 5" xfId="20070" xr:uid="{00000000-0005-0000-0000-0000AD6E0000}"/>
    <cellStyle name="Note 2 3 9 3 4 6" xfId="53821" xr:uid="{00000000-0005-0000-0000-0000AE6E0000}"/>
    <cellStyle name="Note 2 3 9 3 40" xfId="33666" xr:uid="{00000000-0005-0000-0000-0000AF6E0000}"/>
    <cellStyle name="Note 2 3 9 3 41" xfId="34012" xr:uid="{00000000-0005-0000-0000-0000B06E0000}"/>
    <cellStyle name="Note 2 3 9 3 42" xfId="32986" xr:uid="{00000000-0005-0000-0000-0000B16E0000}"/>
    <cellStyle name="Note 2 3 9 3 43" xfId="34459" xr:uid="{00000000-0005-0000-0000-0000B26E0000}"/>
    <cellStyle name="Note 2 3 9 3 44" xfId="34805" xr:uid="{00000000-0005-0000-0000-0000B36E0000}"/>
    <cellStyle name="Note 2 3 9 3 45" xfId="35151" xr:uid="{00000000-0005-0000-0000-0000B46E0000}"/>
    <cellStyle name="Note 2 3 9 3 46" xfId="35498" xr:uid="{00000000-0005-0000-0000-0000B56E0000}"/>
    <cellStyle name="Note 2 3 9 3 47" xfId="35845" xr:uid="{00000000-0005-0000-0000-0000B66E0000}"/>
    <cellStyle name="Note 2 3 9 3 48" xfId="36191" xr:uid="{00000000-0005-0000-0000-0000B76E0000}"/>
    <cellStyle name="Note 2 3 9 3 49" xfId="36537" xr:uid="{00000000-0005-0000-0000-0000B86E0000}"/>
    <cellStyle name="Note 2 3 9 3 5" xfId="2552" xr:uid="{00000000-0005-0000-0000-0000B96E0000}"/>
    <cellStyle name="Note 2 3 9 3 5 2" xfId="6804" xr:uid="{00000000-0005-0000-0000-0000BA6E0000}"/>
    <cellStyle name="Note 2 3 9 3 5 3" xfId="11053" xr:uid="{00000000-0005-0000-0000-0000BB6E0000}"/>
    <cellStyle name="Note 2 3 9 3 5 4" xfId="15302" xr:uid="{00000000-0005-0000-0000-0000BC6E0000}"/>
    <cellStyle name="Note 2 3 9 3 5 5" xfId="20416" xr:uid="{00000000-0005-0000-0000-0000BD6E0000}"/>
    <cellStyle name="Note 2 3 9 3 5 6" xfId="53927" xr:uid="{00000000-0005-0000-0000-0000BE6E0000}"/>
    <cellStyle name="Note 2 3 9 3 50" xfId="36883" xr:uid="{00000000-0005-0000-0000-0000BF6E0000}"/>
    <cellStyle name="Note 2 3 9 3 51" xfId="37229" xr:uid="{00000000-0005-0000-0000-0000C06E0000}"/>
    <cellStyle name="Note 2 3 9 3 52" xfId="37575" xr:uid="{00000000-0005-0000-0000-0000C16E0000}"/>
    <cellStyle name="Note 2 3 9 3 53" xfId="37850" xr:uid="{00000000-0005-0000-0000-0000C26E0000}"/>
    <cellStyle name="Note 2 3 9 3 54" xfId="38197" xr:uid="{00000000-0005-0000-0000-0000C36E0000}"/>
    <cellStyle name="Note 2 3 9 3 55" xfId="38543" xr:uid="{00000000-0005-0000-0000-0000C46E0000}"/>
    <cellStyle name="Note 2 3 9 3 56" xfId="38889" xr:uid="{00000000-0005-0000-0000-0000C56E0000}"/>
    <cellStyle name="Note 2 3 9 3 57" xfId="39235" xr:uid="{00000000-0005-0000-0000-0000C66E0000}"/>
    <cellStyle name="Note 2 3 9 3 58" xfId="39657" xr:uid="{00000000-0005-0000-0000-0000C76E0000}"/>
    <cellStyle name="Note 2 3 9 3 59" xfId="39873" xr:uid="{00000000-0005-0000-0000-0000C86E0000}"/>
    <cellStyle name="Note 2 3 9 3 6" xfId="2702" xr:uid="{00000000-0005-0000-0000-0000C96E0000}"/>
    <cellStyle name="Note 2 3 9 3 6 2" xfId="6954" xr:uid="{00000000-0005-0000-0000-0000CA6E0000}"/>
    <cellStyle name="Note 2 3 9 3 6 3" xfId="11203" xr:uid="{00000000-0005-0000-0000-0000CB6E0000}"/>
    <cellStyle name="Note 2 3 9 3 6 4" xfId="15452" xr:uid="{00000000-0005-0000-0000-0000CC6E0000}"/>
    <cellStyle name="Note 2 3 9 3 6 5" xfId="20962" xr:uid="{00000000-0005-0000-0000-0000CD6E0000}"/>
    <cellStyle name="Note 2 3 9 3 6 6" xfId="54077" xr:uid="{00000000-0005-0000-0000-0000CE6E0000}"/>
    <cellStyle name="Note 2 3 9 3 60" xfId="40063" xr:uid="{00000000-0005-0000-0000-0000CF6E0000}"/>
    <cellStyle name="Note 2 3 9 3 61" xfId="40404" xr:uid="{00000000-0005-0000-0000-0000D06E0000}"/>
    <cellStyle name="Note 2 3 9 3 62" xfId="41395" xr:uid="{00000000-0005-0000-0000-0000D16E0000}"/>
    <cellStyle name="Note 2 3 9 3 63" xfId="41533" xr:uid="{00000000-0005-0000-0000-0000D26E0000}"/>
    <cellStyle name="Note 2 3 9 3 64" xfId="41646" xr:uid="{00000000-0005-0000-0000-0000D36E0000}"/>
    <cellStyle name="Note 2 3 9 3 65" xfId="41971" xr:uid="{00000000-0005-0000-0000-0000D46E0000}"/>
    <cellStyle name="Note 2 3 9 3 66" xfId="42317" xr:uid="{00000000-0005-0000-0000-0000D56E0000}"/>
    <cellStyle name="Note 2 3 9 3 67" xfId="41430" xr:uid="{00000000-0005-0000-0000-0000D66E0000}"/>
    <cellStyle name="Note 2 3 9 3 68" xfId="42898" xr:uid="{00000000-0005-0000-0000-0000D76E0000}"/>
    <cellStyle name="Note 2 3 9 3 69" xfId="43239" xr:uid="{00000000-0005-0000-0000-0000D86E0000}"/>
    <cellStyle name="Note 2 3 9 3 7" xfId="2857" xr:uid="{00000000-0005-0000-0000-0000D96E0000}"/>
    <cellStyle name="Note 2 3 9 3 7 2" xfId="7109" xr:uid="{00000000-0005-0000-0000-0000DA6E0000}"/>
    <cellStyle name="Note 2 3 9 3 7 3" xfId="11358" xr:uid="{00000000-0005-0000-0000-0000DB6E0000}"/>
    <cellStyle name="Note 2 3 9 3 7 4" xfId="15607" xr:uid="{00000000-0005-0000-0000-0000DC6E0000}"/>
    <cellStyle name="Note 2 3 9 3 7 5" xfId="21109" xr:uid="{00000000-0005-0000-0000-0000DD6E0000}"/>
    <cellStyle name="Note 2 3 9 3 7 6" xfId="54195" xr:uid="{00000000-0005-0000-0000-0000DE6E0000}"/>
    <cellStyle name="Note 2 3 9 3 70" xfId="43580" xr:uid="{00000000-0005-0000-0000-0000DF6E0000}"/>
    <cellStyle name="Note 2 3 9 3 71" xfId="44111" xr:uid="{00000000-0005-0000-0000-0000E06E0000}"/>
    <cellStyle name="Note 2 3 9 3 72" xfId="44365" xr:uid="{00000000-0005-0000-0000-0000E16E0000}"/>
    <cellStyle name="Note 2 3 9 3 73" xfId="44468" xr:uid="{00000000-0005-0000-0000-0000E26E0000}"/>
    <cellStyle name="Note 2 3 9 3 74" xfId="44779" xr:uid="{00000000-0005-0000-0000-0000E36E0000}"/>
    <cellStyle name="Note 2 3 9 3 75" xfId="45083" xr:uid="{00000000-0005-0000-0000-0000E46E0000}"/>
    <cellStyle name="Note 2 3 9 3 76" xfId="45037" xr:uid="{00000000-0005-0000-0000-0000E56E0000}"/>
    <cellStyle name="Note 2 3 9 3 77" xfId="43957" xr:uid="{00000000-0005-0000-0000-0000E66E0000}"/>
    <cellStyle name="Note 2 3 9 3 78" xfId="45667" xr:uid="{00000000-0005-0000-0000-0000E76E0000}"/>
    <cellStyle name="Note 2 3 9 3 79" xfId="45846" xr:uid="{00000000-0005-0000-0000-0000E86E0000}"/>
    <cellStyle name="Note 2 3 9 3 8" xfId="3007" xr:uid="{00000000-0005-0000-0000-0000E96E0000}"/>
    <cellStyle name="Note 2 3 9 3 8 2" xfId="7259" xr:uid="{00000000-0005-0000-0000-0000EA6E0000}"/>
    <cellStyle name="Note 2 3 9 3 8 3" xfId="11508" xr:uid="{00000000-0005-0000-0000-0000EB6E0000}"/>
    <cellStyle name="Note 2 3 9 3 8 4" xfId="15757" xr:uid="{00000000-0005-0000-0000-0000EC6E0000}"/>
    <cellStyle name="Note 2 3 9 3 8 5" xfId="21534" xr:uid="{00000000-0005-0000-0000-0000ED6E0000}"/>
    <cellStyle name="Note 2 3 9 3 8 6" xfId="54298" xr:uid="{00000000-0005-0000-0000-0000EE6E0000}"/>
    <cellStyle name="Note 2 3 9 3 80" xfId="46158" xr:uid="{00000000-0005-0000-0000-0000EF6E0000}"/>
    <cellStyle name="Note 2 3 9 3 81" xfId="46481" xr:uid="{00000000-0005-0000-0000-0000F06E0000}"/>
    <cellStyle name="Note 2 3 9 3 82" xfId="45869" xr:uid="{00000000-0005-0000-0000-0000F16E0000}"/>
    <cellStyle name="Note 2 3 9 3 83" xfId="46981" xr:uid="{00000000-0005-0000-0000-0000F26E0000}"/>
    <cellStyle name="Note 2 3 9 3 84" xfId="47326" xr:uid="{00000000-0005-0000-0000-0000F36E0000}"/>
    <cellStyle name="Note 2 3 9 3 85" xfId="47626" xr:uid="{00000000-0005-0000-0000-0000F46E0000}"/>
    <cellStyle name="Note 2 3 9 3 86" xfId="46507" xr:uid="{00000000-0005-0000-0000-0000F56E0000}"/>
    <cellStyle name="Note 2 3 9 3 87" xfId="48087" xr:uid="{00000000-0005-0000-0000-0000F66E0000}"/>
    <cellStyle name="Note 2 3 9 3 88" xfId="48529" xr:uid="{00000000-0005-0000-0000-0000F76E0000}"/>
    <cellStyle name="Note 2 3 9 3 89" xfId="48940" xr:uid="{00000000-0005-0000-0000-0000F86E0000}"/>
    <cellStyle name="Note 2 3 9 3 9" xfId="3157" xr:uid="{00000000-0005-0000-0000-0000F96E0000}"/>
    <cellStyle name="Note 2 3 9 3 9 2" xfId="7409" xr:uid="{00000000-0005-0000-0000-0000FA6E0000}"/>
    <cellStyle name="Note 2 3 9 3 9 3" xfId="11658" xr:uid="{00000000-0005-0000-0000-0000FB6E0000}"/>
    <cellStyle name="Note 2 3 9 3 9 4" xfId="15907" xr:uid="{00000000-0005-0000-0000-0000FC6E0000}"/>
    <cellStyle name="Note 2 3 9 3 9 5" xfId="21797" xr:uid="{00000000-0005-0000-0000-0000FD6E0000}"/>
    <cellStyle name="Note 2 3 9 3 9 6" xfId="54448" xr:uid="{00000000-0005-0000-0000-0000FE6E0000}"/>
    <cellStyle name="Note 2 3 9 3 90" xfId="49286" xr:uid="{00000000-0005-0000-0000-0000FF6E0000}"/>
    <cellStyle name="Note 2 3 9 3 91" xfId="49401" xr:uid="{00000000-0005-0000-0000-0000006F0000}"/>
    <cellStyle name="Note 2 3 9 3 92" xfId="49501" xr:uid="{00000000-0005-0000-0000-0000016F0000}"/>
    <cellStyle name="Note 2 3 9 3 93" xfId="49782" xr:uid="{00000000-0005-0000-0000-0000026F0000}"/>
    <cellStyle name="Note 2 3 9 3 94" xfId="49954" xr:uid="{00000000-0005-0000-0000-0000036F0000}"/>
    <cellStyle name="Note 2 3 9 3 95" xfId="50104" xr:uid="{00000000-0005-0000-0000-0000046F0000}"/>
    <cellStyle name="Note 2 3 9 3 96" xfId="50253" xr:uid="{00000000-0005-0000-0000-0000056F0000}"/>
    <cellStyle name="Note 2 3 9 3 97" xfId="50403" xr:uid="{00000000-0005-0000-0000-0000066F0000}"/>
    <cellStyle name="Note 2 3 9 3 98" xfId="50552" xr:uid="{00000000-0005-0000-0000-0000076F0000}"/>
    <cellStyle name="Note 2 3 9 3 99" xfId="50701" xr:uid="{00000000-0005-0000-0000-0000086F0000}"/>
    <cellStyle name="Note 2 3 9 30" xfId="4824" xr:uid="{00000000-0005-0000-0000-0000096F0000}"/>
    <cellStyle name="Note 2 3 9 30 2" xfId="9076" xr:uid="{00000000-0005-0000-0000-00000A6F0000}"/>
    <cellStyle name="Note 2 3 9 30 3" xfId="13325" xr:uid="{00000000-0005-0000-0000-00000B6F0000}"/>
    <cellStyle name="Note 2 3 9 30 4" xfId="17574" xr:uid="{00000000-0005-0000-0000-00000C6F0000}"/>
    <cellStyle name="Note 2 3 9 30 5" xfId="26508" xr:uid="{00000000-0005-0000-0000-00000D6F0000}"/>
    <cellStyle name="Note 2 3 9 30 6" xfId="57096" xr:uid="{00000000-0005-0000-0000-00000E6F0000}"/>
    <cellStyle name="Note 2 3 9 31" xfId="5016" xr:uid="{00000000-0005-0000-0000-00000F6F0000}"/>
    <cellStyle name="Note 2 3 9 31 2" xfId="9268" xr:uid="{00000000-0005-0000-0000-0000106F0000}"/>
    <cellStyle name="Note 2 3 9 31 3" xfId="13517" xr:uid="{00000000-0005-0000-0000-0000116F0000}"/>
    <cellStyle name="Note 2 3 9 31 4" xfId="17766" xr:uid="{00000000-0005-0000-0000-0000126F0000}"/>
    <cellStyle name="Note 2 3 9 31 5" xfId="27210" xr:uid="{00000000-0005-0000-0000-0000136F0000}"/>
    <cellStyle name="Note 2 3 9 31 6" xfId="55747" xr:uid="{00000000-0005-0000-0000-0000146F0000}"/>
    <cellStyle name="Note 2 3 9 32" xfId="5161" xr:uid="{00000000-0005-0000-0000-0000156F0000}"/>
    <cellStyle name="Note 2 3 9 32 2" xfId="9413" xr:uid="{00000000-0005-0000-0000-0000166F0000}"/>
    <cellStyle name="Note 2 3 9 32 3" xfId="13662" xr:uid="{00000000-0005-0000-0000-0000176F0000}"/>
    <cellStyle name="Note 2 3 9 32 4" xfId="17911" xr:uid="{00000000-0005-0000-0000-0000186F0000}"/>
    <cellStyle name="Note 2 3 9 32 5" xfId="27553" xr:uid="{00000000-0005-0000-0000-0000196F0000}"/>
    <cellStyle name="Note 2 3 9 32 6" xfId="57213" xr:uid="{00000000-0005-0000-0000-00001A6F0000}"/>
    <cellStyle name="Note 2 3 9 33" xfId="5389" xr:uid="{00000000-0005-0000-0000-00001B6F0000}"/>
    <cellStyle name="Note 2 3 9 33 2" xfId="9641" xr:uid="{00000000-0005-0000-0000-00001C6F0000}"/>
    <cellStyle name="Note 2 3 9 33 3" xfId="13890" xr:uid="{00000000-0005-0000-0000-00001D6F0000}"/>
    <cellStyle name="Note 2 3 9 33 4" xfId="18139" xr:uid="{00000000-0005-0000-0000-00001E6F0000}"/>
    <cellStyle name="Note 2 3 9 33 5" xfId="27894" xr:uid="{00000000-0005-0000-0000-00001F6F0000}"/>
    <cellStyle name="Note 2 3 9 33 6" xfId="57362" xr:uid="{00000000-0005-0000-0000-0000206F0000}"/>
    <cellStyle name="Note 2 3 9 34" xfId="5544" xr:uid="{00000000-0005-0000-0000-0000216F0000}"/>
    <cellStyle name="Note 2 3 9 34 2" xfId="9796" xr:uid="{00000000-0005-0000-0000-0000226F0000}"/>
    <cellStyle name="Note 2 3 9 34 3" xfId="14045" xr:uid="{00000000-0005-0000-0000-0000236F0000}"/>
    <cellStyle name="Note 2 3 9 34 4" xfId="18294" xr:uid="{00000000-0005-0000-0000-0000246F0000}"/>
    <cellStyle name="Note 2 3 9 34 5" xfId="28235" xr:uid="{00000000-0005-0000-0000-0000256F0000}"/>
    <cellStyle name="Note 2 3 9 34 6" xfId="57512" xr:uid="{00000000-0005-0000-0000-0000266F0000}"/>
    <cellStyle name="Note 2 3 9 35" xfId="1444" xr:uid="{00000000-0005-0000-0000-0000276F0000}"/>
    <cellStyle name="Note 2 3 9 35 2" xfId="28576" xr:uid="{00000000-0005-0000-0000-0000286F0000}"/>
    <cellStyle name="Note 2 3 9 36" xfId="5696" xr:uid="{00000000-0005-0000-0000-0000296F0000}"/>
    <cellStyle name="Note 2 3 9 36 2" xfId="28917" xr:uid="{00000000-0005-0000-0000-00002A6F0000}"/>
    <cellStyle name="Note 2 3 9 37" xfId="9945" xr:uid="{00000000-0005-0000-0000-00002B6F0000}"/>
    <cellStyle name="Note 2 3 9 37 2" xfId="29470" xr:uid="{00000000-0005-0000-0000-00002C6F0000}"/>
    <cellStyle name="Note 2 3 9 38" xfId="14195" xr:uid="{00000000-0005-0000-0000-00002D6F0000}"/>
    <cellStyle name="Note 2 3 9 38 2" xfId="31263" xr:uid="{00000000-0005-0000-0000-00002E6F0000}"/>
    <cellStyle name="Note 2 3 9 39" xfId="18451" xr:uid="{00000000-0005-0000-0000-00002F6F0000}"/>
    <cellStyle name="Note 2 3 9 39 2" xfId="31415" xr:uid="{00000000-0005-0000-0000-0000306F0000}"/>
    <cellStyle name="Note 2 3 9 4" xfId="1693" xr:uid="{00000000-0005-0000-0000-0000316F0000}"/>
    <cellStyle name="Note 2 3 9 4 10" xfId="21424" xr:uid="{00000000-0005-0000-0000-0000326F0000}"/>
    <cellStyle name="Note 2 3 9 4 11" xfId="22297" xr:uid="{00000000-0005-0000-0000-0000336F0000}"/>
    <cellStyle name="Note 2 3 9 4 12" xfId="22643" xr:uid="{00000000-0005-0000-0000-0000346F0000}"/>
    <cellStyle name="Note 2 3 9 4 13" xfId="22989" xr:uid="{00000000-0005-0000-0000-0000356F0000}"/>
    <cellStyle name="Note 2 3 9 4 14" xfId="23336" xr:uid="{00000000-0005-0000-0000-0000366F0000}"/>
    <cellStyle name="Note 2 3 9 4 15" xfId="23611" xr:uid="{00000000-0005-0000-0000-0000376F0000}"/>
    <cellStyle name="Note 2 3 9 4 16" xfId="23957" xr:uid="{00000000-0005-0000-0000-0000386F0000}"/>
    <cellStyle name="Note 2 3 9 4 17" xfId="24307" xr:uid="{00000000-0005-0000-0000-0000396F0000}"/>
    <cellStyle name="Note 2 3 9 4 18" xfId="24653" xr:uid="{00000000-0005-0000-0000-00003A6F0000}"/>
    <cellStyle name="Note 2 3 9 4 19" xfId="24928" xr:uid="{00000000-0005-0000-0000-00003B6F0000}"/>
    <cellStyle name="Note 2 3 9 4 2" xfId="5945" xr:uid="{00000000-0005-0000-0000-00003C6F0000}"/>
    <cellStyle name="Note 2 3 9 4 2 2" xfId="19334" xr:uid="{00000000-0005-0000-0000-00003D6F0000}"/>
    <cellStyle name="Note 2 3 9 4 20" xfId="24753" xr:uid="{00000000-0005-0000-0000-00003E6F0000}"/>
    <cellStyle name="Note 2 3 9 4 21" xfId="25614" xr:uid="{00000000-0005-0000-0000-00003F6F0000}"/>
    <cellStyle name="Note 2 3 9 4 22" xfId="25960" xr:uid="{00000000-0005-0000-0000-0000406F0000}"/>
    <cellStyle name="Note 2 3 9 4 23" xfId="26306" xr:uid="{00000000-0005-0000-0000-0000416F0000}"/>
    <cellStyle name="Note 2 3 9 4 24" xfId="26851" xr:uid="{00000000-0005-0000-0000-0000426F0000}"/>
    <cellStyle name="Note 2 3 9 4 25" xfId="26750" xr:uid="{00000000-0005-0000-0000-0000436F0000}"/>
    <cellStyle name="Note 2 3 9 4 26" xfId="27359" xr:uid="{00000000-0005-0000-0000-0000446F0000}"/>
    <cellStyle name="Note 2 3 9 4 27" xfId="27702" xr:uid="{00000000-0005-0000-0000-0000456F0000}"/>
    <cellStyle name="Note 2 3 9 4 28" xfId="28043" xr:uid="{00000000-0005-0000-0000-0000466F0000}"/>
    <cellStyle name="Note 2 3 9 4 29" xfId="28384" xr:uid="{00000000-0005-0000-0000-0000476F0000}"/>
    <cellStyle name="Note 2 3 9 4 3" xfId="10194" xr:uid="{00000000-0005-0000-0000-0000486F0000}"/>
    <cellStyle name="Note 2 3 9 4 3 2" xfId="18793" xr:uid="{00000000-0005-0000-0000-0000496F0000}"/>
    <cellStyle name="Note 2 3 9 4 30" xfId="28725" xr:uid="{00000000-0005-0000-0000-00004A6F0000}"/>
    <cellStyle name="Note 2 3 9 4 31" xfId="29066" xr:uid="{00000000-0005-0000-0000-00004B6F0000}"/>
    <cellStyle name="Note 2 3 9 4 32" xfId="29585" xr:uid="{00000000-0005-0000-0000-00004C6F0000}"/>
    <cellStyle name="Note 2 3 9 4 33" xfId="31142" xr:uid="{00000000-0005-0000-0000-00004D6F0000}"/>
    <cellStyle name="Note 2 3 9 4 34" xfId="31564" xr:uid="{00000000-0005-0000-0000-00004E6F0000}"/>
    <cellStyle name="Note 2 3 9 4 35" xfId="31904" xr:uid="{00000000-0005-0000-0000-00004F6F0000}"/>
    <cellStyle name="Note 2 3 9 4 36" xfId="32126" xr:uid="{00000000-0005-0000-0000-0000506F0000}"/>
    <cellStyle name="Note 2 3 9 4 37" xfId="32467" xr:uid="{00000000-0005-0000-0000-0000516F0000}"/>
    <cellStyle name="Note 2 3 9 4 38" xfId="32808" xr:uid="{00000000-0005-0000-0000-0000526F0000}"/>
    <cellStyle name="Note 2 3 9 4 39" xfId="33263" xr:uid="{00000000-0005-0000-0000-0000536F0000}"/>
    <cellStyle name="Note 2 3 9 4 4" xfId="14444" xr:uid="{00000000-0005-0000-0000-0000546F0000}"/>
    <cellStyle name="Note 2 3 9 4 4 2" xfId="20122" xr:uid="{00000000-0005-0000-0000-0000556F0000}"/>
    <cellStyle name="Note 2 3 9 4 40" xfId="33718" xr:uid="{00000000-0005-0000-0000-0000566F0000}"/>
    <cellStyle name="Note 2 3 9 4 41" xfId="34064" xr:uid="{00000000-0005-0000-0000-0000576F0000}"/>
    <cellStyle name="Note 2 3 9 4 42" xfId="34118" xr:uid="{00000000-0005-0000-0000-0000586F0000}"/>
    <cellStyle name="Note 2 3 9 4 43" xfId="34511" xr:uid="{00000000-0005-0000-0000-0000596F0000}"/>
    <cellStyle name="Note 2 3 9 4 44" xfId="34857" xr:uid="{00000000-0005-0000-0000-00005A6F0000}"/>
    <cellStyle name="Note 2 3 9 4 45" xfId="35203" xr:uid="{00000000-0005-0000-0000-00005B6F0000}"/>
    <cellStyle name="Note 2 3 9 4 46" xfId="35550" xr:uid="{00000000-0005-0000-0000-00005C6F0000}"/>
    <cellStyle name="Note 2 3 9 4 47" xfId="35897" xr:uid="{00000000-0005-0000-0000-00005D6F0000}"/>
    <cellStyle name="Note 2 3 9 4 48" xfId="36243" xr:uid="{00000000-0005-0000-0000-00005E6F0000}"/>
    <cellStyle name="Note 2 3 9 4 49" xfId="36589" xr:uid="{00000000-0005-0000-0000-00005F6F0000}"/>
    <cellStyle name="Note 2 3 9 4 5" xfId="18554" xr:uid="{00000000-0005-0000-0000-0000606F0000}"/>
    <cellStyle name="Note 2 3 9 4 5 2" xfId="20468" xr:uid="{00000000-0005-0000-0000-0000616F0000}"/>
    <cellStyle name="Note 2 3 9 4 50" xfId="36935" xr:uid="{00000000-0005-0000-0000-0000626F0000}"/>
    <cellStyle name="Note 2 3 9 4 51" xfId="37281" xr:uid="{00000000-0005-0000-0000-0000636F0000}"/>
    <cellStyle name="Note 2 3 9 4 52" xfId="37627" xr:uid="{00000000-0005-0000-0000-0000646F0000}"/>
    <cellStyle name="Note 2 3 9 4 53" xfId="37902" xr:uid="{00000000-0005-0000-0000-0000656F0000}"/>
    <cellStyle name="Note 2 3 9 4 54" xfId="38249" xr:uid="{00000000-0005-0000-0000-0000666F0000}"/>
    <cellStyle name="Note 2 3 9 4 55" xfId="38595" xr:uid="{00000000-0005-0000-0000-0000676F0000}"/>
    <cellStyle name="Note 2 3 9 4 56" xfId="38941" xr:uid="{00000000-0005-0000-0000-0000686F0000}"/>
    <cellStyle name="Note 2 3 9 4 57" xfId="39287" xr:uid="{00000000-0005-0000-0000-0000696F0000}"/>
    <cellStyle name="Note 2 3 9 4 58" xfId="33393" xr:uid="{00000000-0005-0000-0000-00006A6F0000}"/>
    <cellStyle name="Note 2 3 9 4 59" xfId="39724" xr:uid="{00000000-0005-0000-0000-00006B6F0000}"/>
    <cellStyle name="Note 2 3 9 4 6" xfId="20866" xr:uid="{00000000-0005-0000-0000-00006C6F0000}"/>
    <cellStyle name="Note 2 3 9 4 60" xfId="40115" xr:uid="{00000000-0005-0000-0000-00006D6F0000}"/>
    <cellStyle name="Note 2 3 9 4 61" xfId="40456" xr:uid="{00000000-0005-0000-0000-00006E6F0000}"/>
    <cellStyle name="Note 2 3 9 4 62" xfId="41303" xr:uid="{00000000-0005-0000-0000-00006F6F0000}"/>
    <cellStyle name="Note 2 3 9 4 63" xfId="41584" xr:uid="{00000000-0005-0000-0000-0000706F0000}"/>
    <cellStyle name="Note 2 3 9 4 64" xfId="40772" xr:uid="{00000000-0005-0000-0000-0000716F0000}"/>
    <cellStyle name="Note 2 3 9 4 65" xfId="42023" xr:uid="{00000000-0005-0000-0000-0000726F0000}"/>
    <cellStyle name="Note 2 3 9 4 66" xfId="42369" xr:uid="{00000000-0005-0000-0000-0000736F0000}"/>
    <cellStyle name="Note 2 3 9 4 67" xfId="42589" xr:uid="{00000000-0005-0000-0000-0000746F0000}"/>
    <cellStyle name="Note 2 3 9 4 68" xfId="42950" xr:uid="{00000000-0005-0000-0000-0000756F0000}"/>
    <cellStyle name="Note 2 3 9 4 69" xfId="43291" xr:uid="{00000000-0005-0000-0000-0000766F0000}"/>
    <cellStyle name="Note 2 3 9 4 7" xfId="21161" xr:uid="{00000000-0005-0000-0000-0000776F0000}"/>
    <cellStyle name="Note 2 3 9 4 70" xfId="43632" xr:uid="{00000000-0005-0000-0000-0000786F0000}"/>
    <cellStyle name="Note 2 3 9 4 71" xfId="44163" xr:uid="{00000000-0005-0000-0000-0000796F0000}"/>
    <cellStyle name="Note 2 3 9 4 72" xfId="44411" xr:uid="{00000000-0005-0000-0000-00007A6F0000}"/>
    <cellStyle name="Note 2 3 9 4 73" xfId="43938" xr:uid="{00000000-0005-0000-0000-00007B6F0000}"/>
    <cellStyle name="Note 2 3 9 4 74" xfId="44831" xr:uid="{00000000-0005-0000-0000-00007C6F0000}"/>
    <cellStyle name="Note 2 3 9 4 75" xfId="45123" xr:uid="{00000000-0005-0000-0000-00007D6F0000}"/>
    <cellStyle name="Note 2 3 9 4 76" xfId="45164" xr:uid="{00000000-0005-0000-0000-00007E6F0000}"/>
    <cellStyle name="Note 2 3 9 4 77" xfId="45301" xr:uid="{00000000-0005-0000-0000-00007F6F0000}"/>
    <cellStyle name="Note 2 3 9 4 78" xfId="45565" xr:uid="{00000000-0005-0000-0000-0000806F0000}"/>
    <cellStyle name="Note 2 3 9 4 79" xfId="45895" xr:uid="{00000000-0005-0000-0000-0000816F0000}"/>
    <cellStyle name="Note 2 3 9 4 8" xfId="19942" xr:uid="{00000000-0005-0000-0000-0000826F0000}"/>
    <cellStyle name="Note 2 3 9 4 80" xfId="46210" xr:uid="{00000000-0005-0000-0000-0000836F0000}"/>
    <cellStyle name="Note 2 3 9 4 81" xfId="46526" xr:uid="{00000000-0005-0000-0000-0000846F0000}"/>
    <cellStyle name="Note 2 3 9 4 82" xfId="46688" xr:uid="{00000000-0005-0000-0000-0000856F0000}"/>
    <cellStyle name="Note 2 3 9 4 83" xfId="47033" xr:uid="{00000000-0005-0000-0000-0000866F0000}"/>
    <cellStyle name="Note 2 3 9 4 84" xfId="47378" xr:uid="{00000000-0005-0000-0000-0000876F0000}"/>
    <cellStyle name="Note 2 3 9 4 85" xfId="47660" xr:uid="{00000000-0005-0000-0000-0000886F0000}"/>
    <cellStyle name="Note 2 3 9 4 86" xfId="47802" xr:uid="{00000000-0005-0000-0000-0000896F0000}"/>
    <cellStyle name="Note 2 3 9 4 87" xfId="48139" xr:uid="{00000000-0005-0000-0000-00008A6F0000}"/>
    <cellStyle name="Note 2 3 9 4 88" xfId="48421" xr:uid="{00000000-0005-0000-0000-00008B6F0000}"/>
    <cellStyle name="Note 2 3 9 4 89" xfId="48992" xr:uid="{00000000-0005-0000-0000-00008C6F0000}"/>
    <cellStyle name="Note 2 3 9 4 9" xfId="21849" xr:uid="{00000000-0005-0000-0000-00008D6F0000}"/>
    <cellStyle name="Note 2 3 9 4 90" xfId="49336" xr:uid="{00000000-0005-0000-0000-00008E6F0000}"/>
    <cellStyle name="Note 2 3 9 4 91" xfId="48686" xr:uid="{00000000-0005-0000-0000-00008F6F0000}"/>
    <cellStyle name="Note 2 3 9 4 92" xfId="49465" xr:uid="{00000000-0005-0000-0000-0000906F0000}"/>
    <cellStyle name="Note 2 3 9 4 93" xfId="49525" xr:uid="{00000000-0005-0000-0000-0000916F0000}"/>
    <cellStyle name="Note 2 3 9 4 94" xfId="53037" xr:uid="{00000000-0005-0000-0000-0000926F0000}"/>
    <cellStyle name="Note 2 3 9 4 95" xfId="53293" xr:uid="{00000000-0005-0000-0000-0000936F0000}"/>
    <cellStyle name="Note 2 3 9 40" xfId="31755" xr:uid="{00000000-0005-0000-0000-0000946F0000}"/>
    <cellStyle name="Note 2 3 9 41" xfId="31297" xr:uid="{00000000-0005-0000-0000-0000956F0000}"/>
    <cellStyle name="Note 2 3 9 42" xfId="32318" xr:uid="{00000000-0005-0000-0000-0000966F0000}"/>
    <cellStyle name="Note 2 3 9 43" xfId="32659" xr:uid="{00000000-0005-0000-0000-0000976F0000}"/>
    <cellStyle name="Note 2 3 9 44" xfId="33077" xr:uid="{00000000-0005-0000-0000-0000986F0000}"/>
    <cellStyle name="Note 2 3 9 45" xfId="33569" xr:uid="{00000000-0005-0000-0000-0000996F0000}"/>
    <cellStyle name="Note 2 3 9 46" xfId="33915" xr:uid="{00000000-0005-0000-0000-00009A6F0000}"/>
    <cellStyle name="Note 2 3 9 47" xfId="33529" xr:uid="{00000000-0005-0000-0000-00009B6F0000}"/>
    <cellStyle name="Note 2 3 9 48" xfId="34362" xr:uid="{00000000-0005-0000-0000-00009C6F0000}"/>
    <cellStyle name="Note 2 3 9 49" xfId="34708" xr:uid="{00000000-0005-0000-0000-00009D6F0000}"/>
    <cellStyle name="Note 2 3 9 5" xfId="1740" xr:uid="{00000000-0005-0000-0000-00009E6F0000}"/>
    <cellStyle name="Note 2 3 9 5 10" xfId="21350" xr:uid="{00000000-0005-0000-0000-00009F6F0000}"/>
    <cellStyle name="Note 2 3 9 5 11" xfId="22350" xr:uid="{00000000-0005-0000-0000-0000A06F0000}"/>
    <cellStyle name="Note 2 3 9 5 12" xfId="22696" xr:uid="{00000000-0005-0000-0000-0000A16F0000}"/>
    <cellStyle name="Note 2 3 9 5 13" xfId="23042" xr:uid="{00000000-0005-0000-0000-0000A26F0000}"/>
    <cellStyle name="Note 2 3 9 5 14" xfId="23389" xr:uid="{00000000-0005-0000-0000-0000A36F0000}"/>
    <cellStyle name="Note 2 3 9 5 15" xfId="23664" xr:uid="{00000000-0005-0000-0000-0000A46F0000}"/>
    <cellStyle name="Note 2 3 9 5 16" xfId="24010" xr:uid="{00000000-0005-0000-0000-0000A56F0000}"/>
    <cellStyle name="Note 2 3 9 5 17" xfId="24360" xr:uid="{00000000-0005-0000-0000-0000A66F0000}"/>
    <cellStyle name="Note 2 3 9 5 18" xfId="24706" xr:uid="{00000000-0005-0000-0000-0000A76F0000}"/>
    <cellStyle name="Note 2 3 9 5 19" xfId="24981" xr:uid="{00000000-0005-0000-0000-0000A86F0000}"/>
    <cellStyle name="Note 2 3 9 5 2" xfId="5992" xr:uid="{00000000-0005-0000-0000-0000A96F0000}"/>
    <cellStyle name="Note 2 3 9 5 2 2" xfId="19387" xr:uid="{00000000-0005-0000-0000-0000AA6F0000}"/>
    <cellStyle name="Note 2 3 9 5 20" xfId="25186" xr:uid="{00000000-0005-0000-0000-0000AB6F0000}"/>
    <cellStyle name="Note 2 3 9 5 21" xfId="25667" xr:uid="{00000000-0005-0000-0000-0000AC6F0000}"/>
    <cellStyle name="Note 2 3 9 5 22" xfId="26013" xr:uid="{00000000-0005-0000-0000-0000AD6F0000}"/>
    <cellStyle name="Note 2 3 9 5 23" xfId="26359" xr:uid="{00000000-0005-0000-0000-0000AE6F0000}"/>
    <cellStyle name="Note 2 3 9 5 24" xfId="26904" xr:uid="{00000000-0005-0000-0000-0000AF6F0000}"/>
    <cellStyle name="Note 2 3 9 5 25" xfId="27065" xr:uid="{00000000-0005-0000-0000-0000B06F0000}"/>
    <cellStyle name="Note 2 3 9 5 26" xfId="27412" xr:uid="{00000000-0005-0000-0000-0000B16F0000}"/>
    <cellStyle name="Note 2 3 9 5 27" xfId="27755" xr:uid="{00000000-0005-0000-0000-0000B26F0000}"/>
    <cellStyle name="Note 2 3 9 5 28" xfId="28096" xr:uid="{00000000-0005-0000-0000-0000B36F0000}"/>
    <cellStyle name="Note 2 3 9 5 29" xfId="28437" xr:uid="{00000000-0005-0000-0000-0000B46F0000}"/>
    <cellStyle name="Note 2 3 9 5 3" xfId="10241" xr:uid="{00000000-0005-0000-0000-0000B56F0000}"/>
    <cellStyle name="Note 2 3 9 5 3 2" xfId="18830" xr:uid="{00000000-0005-0000-0000-0000B66F0000}"/>
    <cellStyle name="Note 2 3 9 5 30" xfId="28778" xr:uid="{00000000-0005-0000-0000-0000B76F0000}"/>
    <cellStyle name="Note 2 3 9 5 31" xfId="29119" xr:uid="{00000000-0005-0000-0000-0000B86F0000}"/>
    <cellStyle name="Note 2 3 9 5 32" xfId="29326" xr:uid="{00000000-0005-0000-0000-0000B96F0000}"/>
    <cellStyle name="Note 2 3 9 5 33" xfId="31225" xr:uid="{00000000-0005-0000-0000-0000BA6F0000}"/>
    <cellStyle name="Note 2 3 9 5 34" xfId="31617" xr:uid="{00000000-0005-0000-0000-0000BB6F0000}"/>
    <cellStyle name="Note 2 3 9 5 35" xfId="31957" xr:uid="{00000000-0005-0000-0000-0000BC6F0000}"/>
    <cellStyle name="Note 2 3 9 5 36" xfId="32179" xr:uid="{00000000-0005-0000-0000-0000BD6F0000}"/>
    <cellStyle name="Note 2 3 9 5 37" xfId="32520" xr:uid="{00000000-0005-0000-0000-0000BE6F0000}"/>
    <cellStyle name="Note 2 3 9 5 38" xfId="32861" xr:uid="{00000000-0005-0000-0000-0000BF6F0000}"/>
    <cellStyle name="Note 2 3 9 5 39" xfId="33439" xr:uid="{00000000-0005-0000-0000-0000C06F0000}"/>
    <cellStyle name="Note 2 3 9 5 4" xfId="14491" xr:uid="{00000000-0005-0000-0000-0000C16F0000}"/>
    <cellStyle name="Note 2 3 9 5 4 2" xfId="20175" xr:uid="{00000000-0005-0000-0000-0000C26F0000}"/>
    <cellStyle name="Note 2 3 9 5 40" xfId="33771" xr:uid="{00000000-0005-0000-0000-0000C36F0000}"/>
    <cellStyle name="Note 2 3 9 5 41" xfId="34117" xr:uid="{00000000-0005-0000-0000-0000C46F0000}"/>
    <cellStyle name="Note 2 3 9 5 42" xfId="33029" xr:uid="{00000000-0005-0000-0000-0000C56F0000}"/>
    <cellStyle name="Note 2 3 9 5 43" xfId="34564" xr:uid="{00000000-0005-0000-0000-0000C66F0000}"/>
    <cellStyle name="Note 2 3 9 5 44" xfId="34910" xr:uid="{00000000-0005-0000-0000-0000C76F0000}"/>
    <cellStyle name="Note 2 3 9 5 45" xfId="35256" xr:uid="{00000000-0005-0000-0000-0000C86F0000}"/>
    <cellStyle name="Note 2 3 9 5 46" xfId="35603" xr:uid="{00000000-0005-0000-0000-0000C96F0000}"/>
    <cellStyle name="Note 2 3 9 5 47" xfId="35950" xr:uid="{00000000-0005-0000-0000-0000CA6F0000}"/>
    <cellStyle name="Note 2 3 9 5 48" xfId="36296" xr:uid="{00000000-0005-0000-0000-0000CB6F0000}"/>
    <cellStyle name="Note 2 3 9 5 49" xfId="36642" xr:uid="{00000000-0005-0000-0000-0000CC6F0000}"/>
    <cellStyle name="Note 2 3 9 5 5" xfId="20521" xr:uid="{00000000-0005-0000-0000-0000CD6F0000}"/>
    <cellStyle name="Note 2 3 9 5 50" xfId="36988" xr:uid="{00000000-0005-0000-0000-0000CE6F0000}"/>
    <cellStyle name="Note 2 3 9 5 51" xfId="37334" xr:uid="{00000000-0005-0000-0000-0000CF6F0000}"/>
    <cellStyle name="Note 2 3 9 5 52" xfId="37680" xr:uid="{00000000-0005-0000-0000-0000D06F0000}"/>
    <cellStyle name="Note 2 3 9 5 53" xfId="37955" xr:uid="{00000000-0005-0000-0000-0000D16F0000}"/>
    <cellStyle name="Note 2 3 9 5 54" xfId="38302" xr:uid="{00000000-0005-0000-0000-0000D26F0000}"/>
    <cellStyle name="Note 2 3 9 5 55" xfId="38648" xr:uid="{00000000-0005-0000-0000-0000D36F0000}"/>
    <cellStyle name="Note 2 3 9 5 56" xfId="38994" xr:uid="{00000000-0005-0000-0000-0000D46F0000}"/>
    <cellStyle name="Note 2 3 9 5 57" xfId="39340" xr:uid="{00000000-0005-0000-0000-0000D56F0000}"/>
    <cellStyle name="Note 2 3 9 5 58" xfId="39548" xr:uid="{00000000-0005-0000-0000-0000D66F0000}"/>
    <cellStyle name="Note 2 3 9 5 59" xfId="39829" xr:uid="{00000000-0005-0000-0000-0000D76F0000}"/>
    <cellStyle name="Note 2 3 9 5 6" xfId="18887" xr:uid="{00000000-0005-0000-0000-0000D86F0000}"/>
    <cellStyle name="Note 2 3 9 5 60" xfId="40168" xr:uid="{00000000-0005-0000-0000-0000D96F0000}"/>
    <cellStyle name="Note 2 3 9 5 61" xfId="40509" xr:uid="{00000000-0005-0000-0000-0000DA6F0000}"/>
    <cellStyle name="Note 2 3 9 5 62" xfId="40719" xr:uid="{00000000-0005-0000-0000-0000DB6F0000}"/>
    <cellStyle name="Note 2 3 9 5 63" xfId="41632" xr:uid="{00000000-0005-0000-0000-0000DC6F0000}"/>
    <cellStyle name="Note 2 3 9 5 64" xfId="41162" xr:uid="{00000000-0005-0000-0000-0000DD6F0000}"/>
    <cellStyle name="Note 2 3 9 5 65" xfId="42076" xr:uid="{00000000-0005-0000-0000-0000DE6F0000}"/>
    <cellStyle name="Note 2 3 9 5 66" xfId="42422" xr:uid="{00000000-0005-0000-0000-0000DF6F0000}"/>
    <cellStyle name="Note 2 3 9 5 67" xfId="40785" xr:uid="{00000000-0005-0000-0000-0000E06F0000}"/>
    <cellStyle name="Note 2 3 9 5 68" xfId="43003" xr:uid="{00000000-0005-0000-0000-0000E16F0000}"/>
    <cellStyle name="Note 2 3 9 5 69" xfId="43344" xr:uid="{00000000-0005-0000-0000-0000E26F0000}"/>
    <cellStyle name="Note 2 3 9 5 7" xfId="21214" xr:uid="{00000000-0005-0000-0000-0000E36F0000}"/>
    <cellStyle name="Note 2 3 9 5 70" xfId="43685" xr:uid="{00000000-0005-0000-0000-0000E46F0000}"/>
    <cellStyle name="Note 2 3 9 5 71" xfId="44216" xr:uid="{00000000-0005-0000-0000-0000E56F0000}"/>
    <cellStyle name="Note 2 3 9 5 72" xfId="44458" xr:uid="{00000000-0005-0000-0000-0000E66F0000}"/>
    <cellStyle name="Note 2 3 9 5 73" xfId="43927" xr:uid="{00000000-0005-0000-0000-0000E76F0000}"/>
    <cellStyle name="Note 2 3 9 5 74" xfId="44884" xr:uid="{00000000-0005-0000-0000-0000E86F0000}"/>
    <cellStyle name="Note 2 3 9 5 75" xfId="45165" xr:uid="{00000000-0005-0000-0000-0000E96F0000}"/>
    <cellStyle name="Note 2 3 9 5 76" xfId="45240" xr:uid="{00000000-0005-0000-0000-0000EA6F0000}"/>
    <cellStyle name="Note 2 3 9 5 77" xfId="45305" xr:uid="{00000000-0005-0000-0000-0000EB6F0000}"/>
    <cellStyle name="Note 2 3 9 5 78" xfId="45812" xr:uid="{00000000-0005-0000-0000-0000EC6F0000}"/>
    <cellStyle name="Note 2 3 9 5 79" xfId="45557" xr:uid="{00000000-0005-0000-0000-0000ED6F0000}"/>
    <cellStyle name="Note 2 3 9 5 8" xfId="21421" xr:uid="{00000000-0005-0000-0000-0000EE6F0000}"/>
    <cellStyle name="Note 2 3 9 5 80" xfId="46263" xr:uid="{00000000-0005-0000-0000-0000EF6F0000}"/>
    <cellStyle name="Note 2 3 9 5 81" xfId="46570" xr:uid="{00000000-0005-0000-0000-0000F06F0000}"/>
    <cellStyle name="Note 2 3 9 5 82" xfId="46741" xr:uid="{00000000-0005-0000-0000-0000F16F0000}"/>
    <cellStyle name="Note 2 3 9 5 83" xfId="47086" xr:uid="{00000000-0005-0000-0000-0000F26F0000}"/>
    <cellStyle name="Note 2 3 9 5 84" xfId="47431" xr:uid="{00000000-0005-0000-0000-0000F36F0000}"/>
    <cellStyle name="Note 2 3 9 5 85" xfId="47696" xr:uid="{00000000-0005-0000-0000-0000F46F0000}"/>
    <cellStyle name="Note 2 3 9 5 86" xfId="47855" xr:uid="{00000000-0005-0000-0000-0000F56F0000}"/>
    <cellStyle name="Note 2 3 9 5 87" xfId="48192" xr:uid="{00000000-0005-0000-0000-0000F66F0000}"/>
    <cellStyle name="Note 2 3 9 5 88" xfId="48689" xr:uid="{00000000-0005-0000-0000-0000F76F0000}"/>
    <cellStyle name="Note 2 3 9 5 89" xfId="49045" xr:uid="{00000000-0005-0000-0000-0000F86F0000}"/>
    <cellStyle name="Note 2 3 9 5 9" xfId="21902" xr:uid="{00000000-0005-0000-0000-0000F96F0000}"/>
    <cellStyle name="Note 2 3 9 5 90" xfId="49387" xr:uid="{00000000-0005-0000-0000-0000FA6F0000}"/>
    <cellStyle name="Note 2 3 9 5 91" xfId="48622" xr:uid="{00000000-0005-0000-0000-0000FB6F0000}"/>
    <cellStyle name="Note 2 3 9 5 92" xfId="48707" xr:uid="{00000000-0005-0000-0000-0000FC6F0000}"/>
    <cellStyle name="Note 2 3 9 5 93" xfId="49742" xr:uid="{00000000-0005-0000-0000-0000FD6F0000}"/>
    <cellStyle name="Note 2 3 9 5 94" xfId="53095" xr:uid="{00000000-0005-0000-0000-0000FE6F0000}"/>
    <cellStyle name="Note 2 3 9 5 95" xfId="19032" xr:uid="{00000000-0005-0000-0000-0000FF6F0000}"/>
    <cellStyle name="Note 2 3 9 5 96" xfId="53448" xr:uid="{00000000-0005-0000-0000-000000700000}"/>
    <cellStyle name="Note 2 3 9 50" xfId="35054" xr:uid="{00000000-0005-0000-0000-000001700000}"/>
    <cellStyle name="Note 2 3 9 51" xfId="35401" xr:uid="{00000000-0005-0000-0000-000002700000}"/>
    <cellStyle name="Note 2 3 9 52" xfId="35748" xr:uid="{00000000-0005-0000-0000-000003700000}"/>
    <cellStyle name="Note 2 3 9 53" xfId="36094" xr:uid="{00000000-0005-0000-0000-000004700000}"/>
    <cellStyle name="Note 2 3 9 54" xfId="36440" xr:uid="{00000000-0005-0000-0000-000005700000}"/>
    <cellStyle name="Note 2 3 9 55" xfId="36786" xr:uid="{00000000-0005-0000-0000-000006700000}"/>
    <cellStyle name="Note 2 3 9 56" xfId="37132" xr:uid="{00000000-0005-0000-0000-000007700000}"/>
    <cellStyle name="Note 2 3 9 57" xfId="37478" xr:uid="{00000000-0005-0000-0000-000008700000}"/>
    <cellStyle name="Note 2 3 9 58" xfId="34050" xr:uid="{00000000-0005-0000-0000-000009700000}"/>
    <cellStyle name="Note 2 3 9 59" xfId="38100" xr:uid="{00000000-0005-0000-0000-00000A700000}"/>
    <cellStyle name="Note 2 3 9 6" xfId="1788" xr:uid="{00000000-0005-0000-0000-00000B700000}"/>
    <cellStyle name="Note 2 3 9 6 2" xfId="6040" xr:uid="{00000000-0005-0000-0000-00000C700000}"/>
    <cellStyle name="Note 2 3 9 6 3" xfId="10289" xr:uid="{00000000-0005-0000-0000-00000D700000}"/>
    <cellStyle name="Note 2 3 9 6 4" xfId="14539" xr:uid="{00000000-0005-0000-0000-00000E700000}"/>
    <cellStyle name="Note 2 3 9 6 5" xfId="18975" xr:uid="{00000000-0005-0000-0000-00000F700000}"/>
    <cellStyle name="Note 2 3 9 6 6" xfId="53597" xr:uid="{00000000-0005-0000-0000-000010700000}"/>
    <cellStyle name="Note 2 3 9 60" xfId="38446" xr:uid="{00000000-0005-0000-0000-000011700000}"/>
    <cellStyle name="Note 2 3 9 61" xfId="38792" xr:uid="{00000000-0005-0000-0000-000012700000}"/>
    <cellStyle name="Note 2 3 9 62" xfId="39138" xr:uid="{00000000-0005-0000-0000-000013700000}"/>
    <cellStyle name="Note 2 3 9 63" xfId="38063" xr:uid="{00000000-0005-0000-0000-000014700000}"/>
    <cellStyle name="Note 2 3 9 64" xfId="39476" xr:uid="{00000000-0005-0000-0000-000015700000}"/>
    <cellStyle name="Note 2 3 9 65" xfId="39966" xr:uid="{00000000-0005-0000-0000-000016700000}"/>
    <cellStyle name="Note 2 3 9 66" xfId="40307" xr:uid="{00000000-0005-0000-0000-000017700000}"/>
    <cellStyle name="Note 2 3 9 67" xfId="41173" xr:uid="{00000000-0005-0000-0000-000018700000}"/>
    <cellStyle name="Note 2 3 9 68" xfId="41440" xr:uid="{00000000-0005-0000-0000-000019700000}"/>
    <cellStyle name="Note 2 3 9 69" xfId="41618" xr:uid="{00000000-0005-0000-0000-00001A700000}"/>
    <cellStyle name="Note 2 3 9 7" xfId="1835" xr:uid="{00000000-0005-0000-0000-00001B700000}"/>
    <cellStyle name="Note 2 3 9 7 2" xfId="6087" xr:uid="{00000000-0005-0000-0000-00001C700000}"/>
    <cellStyle name="Note 2 3 9 7 3" xfId="10336" xr:uid="{00000000-0005-0000-0000-00001D700000}"/>
    <cellStyle name="Note 2 3 9 7 4" xfId="14586" xr:uid="{00000000-0005-0000-0000-00001E700000}"/>
    <cellStyle name="Note 2 3 9 7 5" xfId="19185" xr:uid="{00000000-0005-0000-0000-00001F700000}"/>
    <cellStyle name="Note 2 3 9 7 6" xfId="53195" xr:uid="{00000000-0005-0000-0000-000020700000}"/>
    <cellStyle name="Note 2 3 9 70" xfId="41874" xr:uid="{00000000-0005-0000-0000-000021700000}"/>
    <cellStyle name="Note 2 3 9 71" xfId="42220" xr:uid="{00000000-0005-0000-0000-000022700000}"/>
    <cellStyle name="Note 2 3 9 72" xfId="40918" xr:uid="{00000000-0005-0000-0000-000023700000}"/>
    <cellStyle name="Note 2 3 9 73" xfId="42801" xr:uid="{00000000-0005-0000-0000-000024700000}"/>
    <cellStyle name="Note 2 3 9 74" xfId="43142" xr:uid="{00000000-0005-0000-0000-000025700000}"/>
    <cellStyle name="Note 2 3 9 75" xfId="43483" xr:uid="{00000000-0005-0000-0000-000026700000}"/>
    <cellStyle name="Note 2 3 9 76" xfId="44014" xr:uid="{00000000-0005-0000-0000-000027700000}"/>
    <cellStyle name="Note 2 3 9 77" xfId="43834" xr:uid="{00000000-0005-0000-0000-000028700000}"/>
    <cellStyle name="Note 2 3 9 78" xfId="44444" xr:uid="{00000000-0005-0000-0000-000029700000}"/>
    <cellStyle name="Note 2 3 9 79" xfId="44682" xr:uid="{00000000-0005-0000-0000-00002A700000}"/>
    <cellStyle name="Note 2 3 9 8" xfId="1882" xr:uid="{00000000-0005-0000-0000-00002B700000}"/>
    <cellStyle name="Note 2 3 9 8 2" xfId="6134" xr:uid="{00000000-0005-0000-0000-00002C700000}"/>
    <cellStyle name="Note 2 3 9 8 3" xfId="10383" xr:uid="{00000000-0005-0000-0000-00002D700000}"/>
    <cellStyle name="Note 2 3 9 8 4" xfId="14633" xr:uid="{00000000-0005-0000-0000-00002E700000}"/>
    <cellStyle name="Note 2 3 9 8 5" xfId="19729" xr:uid="{00000000-0005-0000-0000-00002F700000}"/>
    <cellStyle name="Note 2 3 9 8 6" xfId="53975" xr:uid="{00000000-0005-0000-0000-000030700000}"/>
    <cellStyle name="Note 2 3 9 80" xfId="45016" xr:uid="{00000000-0005-0000-0000-000031700000}"/>
    <cellStyle name="Note 2 3 9 81" xfId="43811" xr:uid="{00000000-0005-0000-0000-000032700000}"/>
    <cellStyle name="Note 2 3 9 82" xfId="45245" xr:uid="{00000000-0005-0000-0000-000033700000}"/>
    <cellStyle name="Note 2 3 9 83" xfId="45423" xr:uid="{00000000-0005-0000-0000-000034700000}"/>
    <cellStyle name="Note 2 3 9 84" xfId="45614" xr:uid="{00000000-0005-0000-0000-000035700000}"/>
    <cellStyle name="Note 2 3 9 85" xfId="46061" xr:uid="{00000000-0005-0000-0000-000036700000}"/>
    <cellStyle name="Note 2 3 9 86" xfId="46402" xr:uid="{00000000-0005-0000-0000-000037700000}"/>
    <cellStyle name="Note 2 3 9 87" xfId="45518" xr:uid="{00000000-0005-0000-0000-000038700000}"/>
    <cellStyle name="Note 2 3 9 88" xfId="46884" xr:uid="{00000000-0005-0000-0000-000039700000}"/>
    <cellStyle name="Note 2 3 9 89" xfId="47229" xr:uid="{00000000-0005-0000-0000-00003A700000}"/>
    <cellStyle name="Note 2 3 9 9" xfId="1548" xr:uid="{00000000-0005-0000-0000-00003B700000}"/>
    <cellStyle name="Note 2 3 9 9 2" xfId="5800" xr:uid="{00000000-0005-0000-0000-00003C700000}"/>
    <cellStyle name="Note 2 3 9 9 3" xfId="10049" xr:uid="{00000000-0005-0000-0000-00003D700000}"/>
    <cellStyle name="Note 2 3 9 9 4" xfId="14299" xr:uid="{00000000-0005-0000-0000-00003E700000}"/>
    <cellStyle name="Note 2 3 9 9 5" xfId="19973" xr:uid="{00000000-0005-0000-0000-00003F700000}"/>
    <cellStyle name="Note 2 3 9 9 6" xfId="54124" xr:uid="{00000000-0005-0000-0000-000040700000}"/>
    <cellStyle name="Note 2 3 9 90" xfId="47563" xr:uid="{00000000-0005-0000-0000-000041700000}"/>
    <cellStyle name="Note 2 3 9 91" xfId="47192" xr:uid="{00000000-0005-0000-0000-000042700000}"/>
    <cellStyle name="Note 2 3 9 92" xfId="47990" xr:uid="{00000000-0005-0000-0000-000043700000}"/>
    <cellStyle name="Note 2 3 9 93" xfId="48263" xr:uid="{00000000-0005-0000-0000-000044700000}"/>
    <cellStyle name="Note 2 3 9 94" xfId="48843" xr:uid="{00000000-0005-0000-0000-000045700000}"/>
    <cellStyle name="Note 2 3 9 95" xfId="49189" xr:uid="{00000000-0005-0000-0000-000046700000}"/>
    <cellStyle name="Note 2 3 9 96" xfId="49370" xr:uid="{00000000-0005-0000-0000-000047700000}"/>
    <cellStyle name="Note 2 3 9 97" xfId="48528" xr:uid="{00000000-0005-0000-0000-000048700000}"/>
    <cellStyle name="Note 2 3 9 98" xfId="49218" xr:uid="{00000000-0005-0000-0000-000049700000}"/>
    <cellStyle name="Note 2 3 9 99" xfId="49852" xr:uid="{00000000-0005-0000-0000-00004A700000}"/>
    <cellStyle name="Note 2 3 90" xfId="30607" xr:uid="{00000000-0005-0000-0000-00004B700000}"/>
    <cellStyle name="Note 2 3 91" xfId="30595" xr:uid="{00000000-0005-0000-0000-00004C700000}"/>
    <cellStyle name="Note 2 3 92" xfId="30850" xr:uid="{00000000-0005-0000-0000-00004D700000}"/>
    <cellStyle name="Note 2 3 93" xfId="30801" xr:uid="{00000000-0005-0000-0000-00004E700000}"/>
    <cellStyle name="Note 2 3 94" xfId="30858" xr:uid="{00000000-0005-0000-0000-00004F700000}"/>
    <cellStyle name="Note 2 3 95" xfId="30794" xr:uid="{00000000-0005-0000-0000-000050700000}"/>
    <cellStyle name="Note 2 3 96" xfId="30843" xr:uid="{00000000-0005-0000-0000-000051700000}"/>
    <cellStyle name="Note 2 3 97" xfId="30894" xr:uid="{00000000-0005-0000-0000-000052700000}"/>
    <cellStyle name="Note 2 3 98" xfId="30819" xr:uid="{00000000-0005-0000-0000-000053700000}"/>
    <cellStyle name="Note 2 3 99" xfId="30854" xr:uid="{00000000-0005-0000-0000-000054700000}"/>
    <cellStyle name="Note 2 4" xfId="210" xr:uid="{00000000-0005-0000-0000-000055700000}"/>
    <cellStyle name="Note 2 4 10" xfId="766" xr:uid="{00000000-0005-0000-0000-000056700000}"/>
    <cellStyle name="Note 2 4 10 10" xfId="21677" xr:uid="{00000000-0005-0000-0000-000057700000}"/>
    <cellStyle name="Note 2 4 10 11" xfId="22118" xr:uid="{00000000-0005-0000-0000-000058700000}"/>
    <cellStyle name="Note 2 4 10 12" xfId="22464" xr:uid="{00000000-0005-0000-0000-000059700000}"/>
    <cellStyle name="Note 2 4 10 13" xfId="22810" xr:uid="{00000000-0005-0000-0000-00005A700000}"/>
    <cellStyle name="Note 2 4 10 14" xfId="23157" xr:uid="{00000000-0005-0000-0000-00005B700000}"/>
    <cellStyle name="Note 2 4 10 15" xfId="22809" xr:uid="{00000000-0005-0000-0000-00005C700000}"/>
    <cellStyle name="Note 2 4 10 16" xfId="23778" xr:uid="{00000000-0005-0000-0000-00005D700000}"/>
    <cellStyle name="Note 2 4 10 17" xfId="24128" xr:uid="{00000000-0005-0000-0000-00005E700000}"/>
    <cellStyle name="Note 2 4 10 18" xfId="24474" xr:uid="{00000000-0005-0000-0000-00005F700000}"/>
    <cellStyle name="Note 2 4 10 19" xfId="21825" xr:uid="{00000000-0005-0000-0000-000060700000}"/>
    <cellStyle name="Note 2 4 10 2" xfId="767" xr:uid="{00000000-0005-0000-0000-000061700000}"/>
    <cellStyle name="Note 2 4 10 2 2" xfId="30035" xr:uid="{00000000-0005-0000-0000-000062700000}"/>
    <cellStyle name="Note 2 4 10 2 3" xfId="19155" xr:uid="{00000000-0005-0000-0000-000063700000}"/>
    <cellStyle name="Note 2 4 10 20" xfId="25381" xr:uid="{00000000-0005-0000-0000-000064700000}"/>
    <cellStyle name="Note 2 4 10 21" xfId="25435" xr:uid="{00000000-0005-0000-0000-000065700000}"/>
    <cellStyle name="Note 2 4 10 22" xfId="25781" xr:uid="{00000000-0005-0000-0000-000066700000}"/>
    <cellStyle name="Note 2 4 10 23" xfId="26127" xr:uid="{00000000-0005-0000-0000-000067700000}"/>
    <cellStyle name="Note 2 4 10 24" xfId="26784" xr:uid="{00000000-0005-0000-0000-000068700000}"/>
    <cellStyle name="Note 2 4 10 25" xfId="27150" xr:uid="{00000000-0005-0000-0000-000069700000}"/>
    <cellStyle name="Note 2 4 10 26" xfId="27180" xr:uid="{00000000-0005-0000-0000-00006A700000}"/>
    <cellStyle name="Note 2 4 10 27" xfId="27523" xr:uid="{00000000-0005-0000-0000-00006B700000}"/>
    <cellStyle name="Note 2 4 10 28" xfId="27864" xr:uid="{00000000-0005-0000-0000-00006C700000}"/>
    <cellStyle name="Note 2 4 10 29" xfId="28205" xr:uid="{00000000-0005-0000-0000-00006D700000}"/>
    <cellStyle name="Note 2 4 10 3" xfId="1993" xr:uid="{00000000-0005-0000-0000-00006E700000}"/>
    <cellStyle name="Note 2 4 10 3 2" xfId="18847" xr:uid="{00000000-0005-0000-0000-00006F700000}"/>
    <cellStyle name="Note 2 4 10 30" xfId="28546" xr:uid="{00000000-0005-0000-0000-000070700000}"/>
    <cellStyle name="Note 2 4 10 31" xfId="28887" xr:uid="{00000000-0005-0000-0000-000071700000}"/>
    <cellStyle name="Note 2 4 10 32" xfId="29258" xr:uid="{00000000-0005-0000-0000-000072700000}"/>
    <cellStyle name="Note 2 4 10 33" xfId="31128" xr:uid="{00000000-0005-0000-0000-000073700000}"/>
    <cellStyle name="Note 2 4 10 34" xfId="31385" xr:uid="{00000000-0005-0000-0000-000074700000}"/>
    <cellStyle name="Note 2 4 10 35" xfId="31725" xr:uid="{00000000-0005-0000-0000-000075700000}"/>
    <cellStyle name="Note 2 4 10 36" xfId="31384" xr:uid="{00000000-0005-0000-0000-000076700000}"/>
    <cellStyle name="Note 2 4 10 37" xfId="32288" xr:uid="{00000000-0005-0000-0000-000077700000}"/>
    <cellStyle name="Note 2 4 10 38" xfId="32629" xr:uid="{00000000-0005-0000-0000-000078700000}"/>
    <cellStyle name="Note 2 4 10 39" xfId="33119" xr:uid="{00000000-0005-0000-0000-000079700000}"/>
    <cellStyle name="Note 2 4 10 4" xfId="6245" xr:uid="{00000000-0005-0000-0000-00007A700000}"/>
    <cellStyle name="Note 2 4 10 4 2" xfId="19943" xr:uid="{00000000-0005-0000-0000-00007B700000}"/>
    <cellStyle name="Note 2 4 10 40" xfId="33539" xr:uid="{00000000-0005-0000-0000-00007C700000}"/>
    <cellStyle name="Note 2 4 10 41" xfId="33885" xr:uid="{00000000-0005-0000-0000-00007D700000}"/>
    <cellStyle name="Note 2 4 10 42" xfId="34278" xr:uid="{00000000-0005-0000-0000-00007E700000}"/>
    <cellStyle name="Note 2 4 10 43" xfId="34332" xr:uid="{00000000-0005-0000-0000-00007F700000}"/>
    <cellStyle name="Note 2 4 10 44" xfId="34678" xr:uid="{00000000-0005-0000-0000-000080700000}"/>
    <cellStyle name="Note 2 4 10 45" xfId="35024" xr:uid="{00000000-0005-0000-0000-000081700000}"/>
    <cellStyle name="Note 2 4 10 46" xfId="35371" xr:uid="{00000000-0005-0000-0000-000082700000}"/>
    <cellStyle name="Note 2 4 10 47" xfId="35718" xr:uid="{00000000-0005-0000-0000-000083700000}"/>
    <cellStyle name="Note 2 4 10 48" xfId="36064" xr:uid="{00000000-0005-0000-0000-000084700000}"/>
    <cellStyle name="Note 2 4 10 49" xfId="36410" xr:uid="{00000000-0005-0000-0000-000085700000}"/>
    <cellStyle name="Note 2 4 10 5" xfId="10494" xr:uid="{00000000-0005-0000-0000-000086700000}"/>
    <cellStyle name="Note 2 4 10 5 2" xfId="20289" xr:uid="{00000000-0005-0000-0000-000087700000}"/>
    <cellStyle name="Note 2 4 10 50" xfId="36756" xr:uid="{00000000-0005-0000-0000-000088700000}"/>
    <cellStyle name="Note 2 4 10 51" xfId="37102" xr:uid="{00000000-0005-0000-0000-000089700000}"/>
    <cellStyle name="Note 2 4 10 52" xfId="37448" xr:uid="{00000000-0005-0000-0000-00008A700000}"/>
    <cellStyle name="Note 2 4 10 53" xfId="33990" xr:uid="{00000000-0005-0000-0000-00008B700000}"/>
    <cellStyle name="Note 2 4 10 54" xfId="38070" xr:uid="{00000000-0005-0000-0000-00008C700000}"/>
    <cellStyle name="Note 2 4 10 55" xfId="38416" xr:uid="{00000000-0005-0000-0000-00008D700000}"/>
    <cellStyle name="Note 2 4 10 56" xfId="38762" xr:uid="{00000000-0005-0000-0000-00008E700000}"/>
    <cellStyle name="Note 2 4 10 57" xfId="39108" xr:uid="{00000000-0005-0000-0000-00008F700000}"/>
    <cellStyle name="Note 2 4 10 58" xfId="39736" xr:uid="{00000000-0005-0000-0000-000090700000}"/>
    <cellStyle name="Note 2 4 10 59" xfId="39906" xr:uid="{00000000-0005-0000-0000-000091700000}"/>
    <cellStyle name="Note 2 4 10 6" xfId="14743" xr:uid="{00000000-0005-0000-0000-000092700000}"/>
    <cellStyle name="Note 2 4 10 6 2" xfId="19679" xr:uid="{00000000-0005-0000-0000-000093700000}"/>
    <cellStyle name="Note 2 4 10 60" xfId="39936" xr:uid="{00000000-0005-0000-0000-000094700000}"/>
    <cellStyle name="Note 2 4 10 61" xfId="40277" xr:uid="{00000000-0005-0000-0000-000095700000}"/>
    <cellStyle name="Note 2 4 10 62" xfId="40818" xr:uid="{00000000-0005-0000-0000-000096700000}"/>
    <cellStyle name="Note 2 4 10 63" xfId="41411" xr:uid="{00000000-0005-0000-0000-000097700000}"/>
    <cellStyle name="Note 2 4 10 64" xfId="41417" xr:uid="{00000000-0005-0000-0000-000098700000}"/>
    <cellStyle name="Note 2 4 10 65" xfId="41844" xr:uid="{00000000-0005-0000-0000-000099700000}"/>
    <cellStyle name="Note 2 4 10 66" xfId="42190" xr:uid="{00000000-0005-0000-0000-00009A700000}"/>
    <cellStyle name="Note 2 4 10 67" xfId="41633" xr:uid="{00000000-0005-0000-0000-00009B700000}"/>
    <cellStyle name="Note 2 4 10 68" xfId="42771" xr:uid="{00000000-0005-0000-0000-00009C700000}"/>
    <cellStyle name="Note 2 4 10 69" xfId="43112" xr:uid="{00000000-0005-0000-0000-00009D700000}"/>
    <cellStyle name="Note 2 4 10 7" xfId="18546" xr:uid="{00000000-0005-0000-0000-00009E700000}"/>
    <cellStyle name="Note 2 4 10 7 2" xfId="20982" xr:uid="{00000000-0005-0000-0000-00009F700000}"/>
    <cellStyle name="Note 2 4 10 70" xfId="43453" xr:uid="{00000000-0005-0000-0000-0000A0700000}"/>
    <cellStyle name="Note 2 4 10 71" xfId="43984" xr:uid="{00000000-0005-0000-0000-0000A1700000}"/>
    <cellStyle name="Note 2 4 10 72" xfId="43860" xr:uid="{00000000-0005-0000-0000-0000A2700000}"/>
    <cellStyle name="Note 2 4 10 73" xfId="43857" xr:uid="{00000000-0005-0000-0000-0000A3700000}"/>
    <cellStyle name="Note 2 4 10 74" xfId="44652" xr:uid="{00000000-0005-0000-0000-0000A4700000}"/>
    <cellStyle name="Note 2 4 10 75" xfId="44996" xr:uid="{00000000-0005-0000-0000-0000A5700000}"/>
    <cellStyle name="Note 2 4 10 76" xfId="45285" xr:uid="{00000000-0005-0000-0000-0000A6700000}"/>
    <cellStyle name="Note 2 4 10 77" xfId="43814" xr:uid="{00000000-0005-0000-0000-0000A7700000}"/>
    <cellStyle name="Note 2 4 10 78" xfId="45878" xr:uid="{00000000-0005-0000-0000-0000A8700000}"/>
    <cellStyle name="Note 2 4 10 79" xfId="45562" xr:uid="{00000000-0005-0000-0000-0000A9700000}"/>
    <cellStyle name="Note 2 4 10 8" xfId="21617" xr:uid="{00000000-0005-0000-0000-0000AA700000}"/>
    <cellStyle name="Note 2 4 10 80" xfId="46031" xr:uid="{00000000-0005-0000-0000-0000AB700000}"/>
    <cellStyle name="Note 2 4 10 81" xfId="46375" xr:uid="{00000000-0005-0000-0000-0000AC700000}"/>
    <cellStyle name="Note 2 4 10 82" xfId="45670" xr:uid="{00000000-0005-0000-0000-0000AD700000}"/>
    <cellStyle name="Note 2 4 10 83" xfId="46854" xr:uid="{00000000-0005-0000-0000-0000AE700000}"/>
    <cellStyle name="Note 2 4 10 84" xfId="47199" xr:uid="{00000000-0005-0000-0000-0000AF700000}"/>
    <cellStyle name="Note 2 4 10 85" xfId="47541" xr:uid="{00000000-0005-0000-0000-0000B0700000}"/>
    <cellStyle name="Note 2 4 10 86" xfId="45416" xr:uid="{00000000-0005-0000-0000-0000B1700000}"/>
    <cellStyle name="Note 2 4 10 87" xfId="47960" xr:uid="{00000000-0005-0000-0000-0000B2700000}"/>
    <cellStyle name="Note 2 4 10 88" xfId="48759" xr:uid="{00000000-0005-0000-0000-0000B3700000}"/>
    <cellStyle name="Note 2 4 10 89" xfId="48813" xr:uid="{00000000-0005-0000-0000-0000B4700000}"/>
    <cellStyle name="Note 2 4 10 9" xfId="21671" xr:uid="{00000000-0005-0000-0000-0000B5700000}"/>
    <cellStyle name="Note 2 4 10 90" xfId="49159" xr:uid="{00000000-0005-0000-0000-0000B6700000}"/>
    <cellStyle name="Note 2 4 10 91" xfId="49165" xr:uid="{00000000-0005-0000-0000-0000B7700000}"/>
    <cellStyle name="Note 2 4 10 92" xfId="49235" xr:uid="{00000000-0005-0000-0000-0000B8700000}"/>
    <cellStyle name="Note 2 4 10 93" xfId="49815" xr:uid="{00000000-0005-0000-0000-0000B9700000}"/>
    <cellStyle name="Note 2 4 10 94" xfId="53099" xr:uid="{00000000-0005-0000-0000-0000BA700000}"/>
    <cellStyle name="Note 2 4 10 95" xfId="54184" xr:uid="{00000000-0005-0000-0000-0000BB700000}"/>
    <cellStyle name="Note 2 4 100" xfId="30913" xr:uid="{00000000-0005-0000-0000-0000BC700000}"/>
    <cellStyle name="Note 2 4 101" xfId="30920" xr:uid="{00000000-0005-0000-0000-0000BD700000}"/>
    <cellStyle name="Note 2 4 102" xfId="30926" xr:uid="{00000000-0005-0000-0000-0000BE700000}"/>
    <cellStyle name="Note 2 4 103" xfId="30932" xr:uid="{00000000-0005-0000-0000-0000BF700000}"/>
    <cellStyle name="Note 2 4 104" xfId="30937" xr:uid="{00000000-0005-0000-0000-0000C0700000}"/>
    <cellStyle name="Note 2 4 105" xfId="30942" xr:uid="{00000000-0005-0000-0000-0000C1700000}"/>
    <cellStyle name="Note 2 4 106" xfId="30948" xr:uid="{00000000-0005-0000-0000-0000C2700000}"/>
    <cellStyle name="Note 2 4 107" xfId="30929" xr:uid="{00000000-0005-0000-0000-0000C3700000}"/>
    <cellStyle name="Note 2 4 108" xfId="30954" xr:uid="{00000000-0005-0000-0000-0000C4700000}"/>
    <cellStyle name="Note 2 4 109" xfId="31004" xr:uid="{00000000-0005-0000-0000-0000C5700000}"/>
    <cellStyle name="Note 2 4 11" xfId="768" xr:uid="{00000000-0005-0000-0000-0000C6700000}"/>
    <cellStyle name="Note 2 4 11 10" xfId="21328" xr:uid="{00000000-0005-0000-0000-0000C7700000}"/>
    <cellStyle name="Note 2 4 11 11" xfId="22342" xr:uid="{00000000-0005-0000-0000-0000C8700000}"/>
    <cellStyle name="Note 2 4 11 12" xfId="22688" xr:uid="{00000000-0005-0000-0000-0000C9700000}"/>
    <cellStyle name="Note 2 4 11 13" xfId="23034" xr:uid="{00000000-0005-0000-0000-0000CA700000}"/>
    <cellStyle name="Note 2 4 11 14" xfId="23381" xr:uid="{00000000-0005-0000-0000-0000CB700000}"/>
    <cellStyle name="Note 2 4 11 15" xfId="23656" xr:uid="{00000000-0005-0000-0000-0000CC700000}"/>
    <cellStyle name="Note 2 4 11 16" xfId="24002" xr:uid="{00000000-0005-0000-0000-0000CD700000}"/>
    <cellStyle name="Note 2 4 11 17" xfId="24352" xr:uid="{00000000-0005-0000-0000-0000CE700000}"/>
    <cellStyle name="Note 2 4 11 18" xfId="24698" xr:uid="{00000000-0005-0000-0000-0000CF700000}"/>
    <cellStyle name="Note 2 4 11 19" xfId="24973" xr:uid="{00000000-0005-0000-0000-0000D0700000}"/>
    <cellStyle name="Note 2 4 11 2" xfId="769" xr:uid="{00000000-0005-0000-0000-0000D1700000}"/>
    <cellStyle name="Note 2 4 11 2 2" xfId="30040" xr:uid="{00000000-0005-0000-0000-0000D2700000}"/>
    <cellStyle name="Note 2 4 11 2 3" xfId="19379" xr:uid="{00000000-0005-0000-0000-0000D3700000}"/>
    <cellStyle name="Note 2 4 11 20" xfId="25327" xr:uid="{00000000-0005-0000-0000-0000D4700000}"/>
    <cellStyle name="Note 2 4 11 21" xfId="25659" xr:uid="{00000000-0005-0000-0000-0000D5700000}"/>
    <cellStyle name="Note 2 4 11 22" xfId="26005" xr:uid="{00000000-0005-0000-0000-0000D6700000}"/>
    <cellStyle name="Note 2 4 11 23" xfId="26351" xr:uid="{00000000-0005-0000-0000-0000D7700000}"/>
    <cellStyle name="Note 2 4 11 24" xfId="26896" xr:uid="{00000000-0005-0000-0000-0000D8700000}"/>
    <cellStyle name="Note 2 4 11 25" xfId="27127" xr:uid="{00000000-0005-0000-0000-0000D9700000}"/>
    <cellStyle name="Note 2 4 11 26" xfId="27404" xr:uid="{00000000-0005-0000-0000-0000DA700000}"/>
    <cellStyle name="Note 2 4 11 27" xfId="27747" xr:uid="{00000000-0005-0000-0000-0000DB700000}"/>
    <cellStyle name="Note 2 4 11 28" xfId="28088" xr:uid="{00000000-0005-0000-0000-0000DC700000}"/>
    <cellStyle name="Note 2 4 11 29" xfId="28429" xr:uid="{00000000-0005-0000-0000-0000DD700000}"/>
    <cellStyle name="Note 2 4 11 3" xfId="2747" xr:uid="{00000000-0005-0000-0000-0000DE700000}"/>
    <cellStyle name="Note 2 4 11 3 2" xfId="18774" xr:uid="{00000000-0005-0000-0000-0000DF700000}"/>
    <cellStyle name="Note 2 4 11 30" xfId="28770" xr:uid="{00000000-0005-0000-0000-0000E0700000}"/>
    <cellStyle name="Note 2 4 11 31" xfId="29111" xr:uid="{00000000-0005-0000-0000-0000E1700000}"/>
    <cellStyle name="Note 2 4 11 32" xfId="29294" xr:uid="{00000000-0005-0000-0000-0000E2700000}"/>
    <cellStyle name="Note 2 4 11 33" xfId="31292" xr:uid="{00000000-0005-0000-0000-0000E3700000}"/>
    <cellStyle name="Note 2 4 11 34" xfId="31609" xr:uid="{00000000-0005-0000-0000-0000E4700000}"/>
    <cellStyle name="Note 2 4 11 35" xfId="31949" xr:uid="{00000000-0005-0000-0000-0000E5700000}"/>
    <cellStyle name="Note 2 4 11 36" xfId="32171" xr:uid="{00000000-0005-0000-0000-0000E6700000}"/>
    <cellStyle name="Note 2 4 11 37" xfId="32512" xr:uid="{00000000-0005-0000-0000-0000E7700000}"/>
    <cellStyle name="Note 2 4 11 38" xfId="32853" xr:uid="{00000000-0005-0000-0000-0000E8700000}"/>
    <cellStyle name="Note 2 4 11 39" xfId="33006" xr:uid="{00000000-0005-0000-0000-0000E9700000}"/>
    <cellStyle name="Note 2 4 11 4" xfId="6999" xr:uid="{00000000-0005-0000-0000-0000EA700000}"/>
    <cellStyle name="Note 2 4 11 4 2" xfId="20167" xr:uid="{00000000-0005-0000-0000-0000EB700000}"/>
    <cellStyle name="Note 2 4 11 40" xfId="33763" xr:uid="{00000000-0005-0000-0000-0000EC700000}"/>
    <cellStyle name="Note 2 4 11 41" xfId="34109" xr:uid="{00000000-0005-0000-0000-0000ED700000}"/>
    <cellStyle name="Note 2 4 11 42" xfId="34223" xr:uid="{00000000-0005-0000-0000-0000EE700000}"/>
    <cellStyle name="Note 2 4 11 43" xfId="34556" xr:uid="{00000000-0005-0000-0000-0000EF700000}"/>
    <cellStyle name="Note 2 4 11 44" xfId="34902" xr:uid="{00000000-0005-0000-0000-0000F0700000}"/>
    <cellStyle name="Note 2 4 11 45" xfId="35248" xr:uid="{00000000-0005-0000-0000-0000F1700000}"/>
    <cellStyle name="Note 2 4 11 46" xfId="35595" xr:uid="{00000000-0005-0000-0000-0000F2700000}"/>
    <cellStyle name="Note 2 4 11 47" xfId="35942" xr:uid="{00000000-0005-0000-0000-0000F3700000}"/>
    <cellStyle name="Note 2 4 11 48" xfId="36288" xr:uid="{00000000-0005-0000-0000-0000F4700000}"/>
    <cellStyle name="Note 2 4 11 49" xfId="36634" xr:uid="{00000000-0005-0000-0000-0000F5700000}"/>
    <cellStyle name="Note 2 4 11 5" xfId="11248" xr:uid="{00000000-0005-0000-0000-0000F6700000}"/>
    <cellStyle name="Note 2 4 11 5 2" xfId="20513" xr:uid="{00000000-0005-0000-0000-0000F7700000}"/>
    <cellStyle name="Note 2 4 11 50" xfId="36980" xr:uid="{00000000-0005-0000-0000-0000F8700000}"/>
    <cellStyle name="Note 2 4 11 51" xfId="37326" xr:uid="{00000000-0005-0000-0000-0000F9700000}"/>
    <cellStyle name="Note 2 4 11 52" xfId="37672" xr:uid="{00000000-0005-0000-0000-0000FA700000}"/>
    <cellStyle name="Note 2 4 11 53" xfId="37947" xr:uid="{00000000-0005-0000-0000-0000FB700000}"/>
    <cellStyle name="Note 2 4 11 54" xfId="38294" xr:uid="{00000000-0005-0000-0000-0000FC700000}"/>
    <cellStyle name="Note 2 4 11 55" xfId="38640" xr:uid="{00000000-0005-0000-0000-0000FD700000}"/>
    <cellStyle name="Note 2 4 11 56" xfId="38986" xr:uid="{00000000-0005-0000-0000-0000FE700000}"/>
    <cellStyle name="Note 2 4 11 57" xfId="39332" xr:uid="{00000000-0005-0000-0000-0000FF700000}"/>
    <cellStyle name="Note 2 4 11 58" xfId="39685" xr:uid="{00000000-0005-0000-0000-000000710000}"/>
    <cellStyle name="Note 2 4 11 59" xfId="39885" xr:uid="{00000000-0005-0000-0000-000001710000}"/>
    <cellStyle name="Note 2 4 11 6" xfId="15497" xr:uid="{00000000-0005-0000-0000-000002710000}"/>
    <cellStyle name="Note 2 4 11 6 2" xfId="19604" xr:uid="{00000000-0005-0000-0000-000003710000}"/>
    <cellStyle name="Note 2 4 11 60" xfId="40160" xr:uid="{00000000-0005-0000-0000-000004710000}"/>
    <cellStyle name="Note 2 4 11 61" xfId="40501" xr:uid="{00000000-0005-0000-0000-000005710000}"/>
    <cellStyle name="Note 2 4 11 62" xfId="40826" xr:uid="{00000000-0005-0000-0000-000006710000}"/>
    <cellStyle name="Note 2 4 11 63" xfId="41626" xr:uid="{00000000-0005-0000-0000-000007710000}"/>
    <cellStyle name="Note 2 4 11 64" xfId="41361" xr:uid="{00000000-0005-0000-0000-000008710000}"/>
    <cellStyle name="Note 2 4 11 65" xfId="42068" xr:uid="{00000000-0005-0000-0000-000009710000}"/>
    <cellStyle name="Note 2 4 11 66" xfId="42414" xr:uid="{00000000-0005-0000-0000-00000A710000}"/>
    <cellStyle name="Note 2 4 11 67" xfId="41212" xr:uid="{00000000-0005-0000-0000-00000B710000}"/>
    <cellStyle name="Note 2 4 11 68" xfId="42995" xr:uid="{00000000-0005-0000-0000-00000C710000}"/>
    <cellStyle name="Note 2 4 11 69" xfId="43336" xr:uid="{00000000-0005-0000-0000-00000D710000}"/>
    <cellStyle name="Note 2 4 11 7" xfId="21206" xr:uid="{00000000-0005-0000-0000-00000E710000}"/>
    <cellStyle name="Note 2 4 11 70" xfId="43677" xr:uid="{00000000-0005-0000-0000-00000F710000}"/>
    <cellStyle name="Note 2 4 11 71" xfId="44208" xr:uid="{00000000-0005-0000-0000-000010710000}"/>
    <cellStyle name="Note 2 4 11 72" xfId="44452" xr:uid="{00000000-0005-0000-0000-000011710000}"/>
    <cellStyle name="Note 2 4 11 73" xfId="43966" xr:uid="{00000000-0005-0000-0000-000012710000}"/>
    <cellStyle name="Note 2 4 11 74" xfId="44876" xr:uid="{00000000-0005-0000-0000-000013710000}"/>
    <cellStyle name="Note 2 4 11 75" xfId="45159" xr:uid="{00000000-0005-0000-0000-000014710000}"/>
    <cellStyle name="Note 2 4 11 76" xfId="43887" xr:uid="{00000000-0005-0000-0000-000015710000}"/>
    <cellStyle name="Note 2 4 11 77" xfId="45038" xr:uid="{00000000-0005-0000-0000-000016710000}"/>
    <cellStyle name="Note 2 4 11 78" xfId="45690" xr:uid="{00000000-0005-0000-0000-000017710000}"/>
    <cellStyle name="Note 2 4 11 79" xfId="45890" xr:uid="{00000000-0005-0000-0000-000018710000}"/>
    <cellStyle name="Note 2 4 11 8" xfId="21562" xr:uid="{00000000-0005-0000-0000-000019710000}"/>
    <cellStyle name="Note 2 4 11 80" xfId="46255" xr:uid="{00000000-0005-0000-0000-00001A710000}"/>
    <cellStyle name="Note 2 4 11 81" xfId="46563" xr:uid="{00000000-0005-0000-0000-00001B710000}"/>
    <cellStyle name="Note 2 4 11 82" xfId="46733" xr:uid="{00000000-0005-0000-0000-00001C710000}"/>
    <cellStyle name="Note 2 4 11 83" xfId="47078" xr:uid="{00000000-0005-0000-0000-00001D710000}"/>
    <cellStyle name="Note 2 4 11 84" xfId="47423" xr:uid="{00000000-0005-0000-0000-00001E710000}"/>
    <cellStyle name="Note 2 4 11 85" xfId="47690" xr:uid="{00000000-0005-0000-0000-00001F710000}"/>
    <cellStyle name="Note 2 4 11 86" xfId="47847" xr:uid="{00000000-0005-0000-0000-000020710000}"/>
    <cellStyle name="Note 2 4 11 87" xfId="48184" xr:uid="{00000000-0005-0000-0000-000021710000}"/>
    <cellStyle name="Note 2 4 11 88" xfId="48554" xr:uid="{00000000-0005-0000-0000-000022710000}"/>
    <cellStyle name="Note 2 4 11 89" xfId="49037" xr:uid="{00000000-0005-0000-0000-000023710000}"/>
    <cellStyle name="Note 2 4 11 9" xfId="21894" xr:uid="{00000000-0005-0000-0000-000024710000}"/>
    <cellStyle name="Note 2 4 11 90" xfId="49380" xr:uid="{00000000-0005-0000-0000-000025710000}"/>
    <cellStyle name="Note 2 4 11 91" xfId="48698" xr:uid="{00000000-0005-0000-0000-000026710000}"/>
    <cellStyle name="Note 2 4 11 92" xfId="49460" xr:uid="{00000000-0005-0000-0000-000027710000}"/>
    <cellStyle name="Note 2 4 11 93" xfId="49794" xr:uid="{00000000-0005-0000-0000-000028710000}"/>
    <cellStyle name="Note 2 4 11 94" xfId="53072" xr:uid="{00000000-0005-0000-0000-000029710000}"/>
    <cellStyle name="Note 2 4 11 95" xfId="19024" xr:uid="{00000000-0005-0000-0000-00002A710000}"/>
    <cellStyle name="Note 2 4 11 96" xfId="54792" xr:uid="{00000000-0005-0000-0000-00002B710000}"/>
    <cellStyle name="Note 2 4 110" xfId="31381" xr:uid="{00000000-0005-0000-0000-00002C710000}"/>
    <cellStyle name="Note 2 4 111" xfId="32005" xr:uid="{00000000-0005-0000-0000-00002D710000}"/>
    <cellStyle name="Note 2 4 112" xfId="32285" xr:uid="{00000000-0005-0000-0000-00002E710000}"/>
    <cellStyle name="Note 2 4 113" xfId="32626" xr:uid="{00000000-0005-0000-0000-00002F710000}"/>
    <cellStyle name="Note 2 4 114" xfId="33087" xr:uid="{00000000-0005-0000-0000-000030710000}"/>
    <cellStyle name="Note 2 4 115" xfId="33535" xr:uid="{00000000-0005-0000-0000-000031710000}"/>
    <cellStyle name="Note 2 4 116" xfId="33881" xr:uid="{00000000-0005-0000-0000-000032710000}"/>
    <cellStyle name="Note 2 4 117" xfId="34211" xr:uid="{00000000-0005-0000-0000-000033710000}"/>
    <cellStyle name="Note 2 4 118" xfId="34328" xr:uid="{00000000-0005-0000-0000-000034710000}"/>
    <cellStyle name="Note 2 4 119" xfId="34674" xr:uid="{00000000-0005-0000-0000-000035710000}"/>
    <cellStyle name="Note 2 4 12" xfId="770" xr:uid="{00000000-0005-0000-0000-000036710000}"/>
    <cellStyle name="Note 2 4 12 10" xfId="21953" xr:uid="{00000000-0005-0000-0000-000037710000}"/>
    <cellStyle name="Note 2 4 12 11" xfId="22055" xr:uid="{00000000-0005-0000-0000-000038710000}"/>
    <cellStyle name="Note 2 4 12 12" xfId="22401" xr:uid="{00000000-0005-0000-0000-000039710000}"/>
    <cellStyle name="Note 2 4 12 13" xfId="22747" xr:uid="{00000000-0005-0000-0000-00003A710000}"/>
    <cellStyle name="Note 2 4 12 14" xfId="23093" xr:uid="{00000000-0005-0000-0000-00003B710000}"/>
    <cellStyle name="Note 2 4 12 15" xfId="23715" xr:uid="{00000000-0005-0000-0000-00003C710000}"/>
    <cellStyle name="Note 2 4 12 16" xfId="24061" xr:uid="{00000000-0005-0000-0000-00003D710000}"/>
    <cellStyle name="Note 2 4 12 17" xfId="24411" xr:uid="{00000000-0005-0000-0000-00003E710000}"/>
    <cellStyle name="Note 2 4 12 18" xfId="25032" xr:uid="{00000000-0005-0000-0000-00003F710000}"/>
    <cellStyle name="Note 2 4 12 19" xfId="24793" xr:uid="{00000000-0005-0000-0000-000040710000}"/>
    <cellStyle name="Note 2 4 12 2" xfId="771" xr:uid="{00000000-0005-0000-0000-000041710000}"/>
    <cellStyle name="Note 2 4 12 2 2" xfId="30045" xr:uid="{00000000-0005-0000-0000-000042710000}"/>
    <cellStyle name="Note 2 4 12 2 3" xfId="19438" xr:uid="{00000000-0005-0000-0000-000043710000}"/>
    <cellStyle name="Note 2 4 12 20" xfId="25718" xr:uid="{00000000-0005-0000-0000-000044710000}"/>
    <cellStyle name="Note 2 4 12 21" xfId="26064" xr:uid="{00000000-0005-0000-0000-000045710000}"/>
    <cellStyle name="Note 2 4 12 22" xfId="26410" xr:uid="{00000000-0005-0000-0000-000046710000}"/>
    <cellStyle name="Note 2 4 12 23" xfId="26955" xr:uid="{00000000-0005-0000-0000-000047710000}"/>
    <cellStyle name="Note 2 4 12 24" xfId="26126" xr:uid="{00000000-0005-0000-0000-000048710000}"/>
    <cellStyle name="Note 2 4 12 25" xfId="27463" xr:uid="{00000000-0005-0000-0000-000049710000}"/>
    <cellStyle name="Note 2 4 12 26" xfId="27806" xr:uid="{00000000-0005-0000-0000-00004A710000}"/>
    <cellStyle name="Note 2 4 12 27" xfId="28147" xr:uid="{00000000-0005-0000-0000-00004B710000}"/>
    <cellStyle name="Note 2 4 12 28" xfId="28488" xr:uid="{00000000-0005-0000-0000-00004C710000}"/>
    <cellStyle name="Note 2 4 12 29" xfId="28829" xr:uid="{00000000-0005-0000-0000-00004D710000}"/>
    <cellStyle name="Note 2 4 12 3" xfId="1978" xr:uid="{00000000-0005-0000-0000-00004E710000}"/>
    <cellStyle name="Note 2 4 12 3 2" xfId="19784" xr:uid="{00000000-0005-0000-0000-00004F710000}"/>
    <cellStyle name="Note 2 4 12 30" xfId="29170" xr:uid="{00000000-0005-0000-0000-000050710000}"/>
    <cellStyle name="Note 2 4 12 31" xfId="29498" xr:uid="{00000000-0005-0000-0000-000051710000}"/>
    <cellStyle name="Note 2 4 12 32" xfId="31030" xr:uid="{00000000-0005-0000-0000-000052710000}"/>
    <cellStyle name="Note 2 4 12 33" xfId="31668" xr:uid="{00000000-0005-0000-0000-000053710000}"/>
    <cellStyle name="Note 2 4 12 34" xfId="32230" xr:uid="{00000000-0005-0000-0000-000054710000}"/>
    <cellStyle name="Note 2 4 12 35" xfId="32571" xr:uid="{00000000-0005-0000-0000-000055710000}"/>
    <cellStyle name="Note 2 4 12 36" xfId="32912" xr:uid="{00000000-0005-0000-0000-000056710000}"/>
    <cellStyle name="Note 2 4 12 37" xfId="33488" xr:uid="{00000000-0005-0000-0000-000057710000}"/>
    <cellStyle name="Note 2 4 12 38" xfId="33822" xr:uid="{00000000-0005-0000-0000-000058710000}"/>
    <cellStyle name="Note 2 4 12 39" xfId="34167" xr:uid="{00000000-0005-0000-0000-000059710000}"/>
    <cellStyle name="Note 2 4 12 4" xfId="6230" xr:uid="{00000000-0005-0000-0000-00005A710000}"/>
    <cellStyle name="Note 2 4 12 4 2" xfId="19880" xr:uid="{00000000-0005-0000-0000-00005B710000}"/>
    <cellStyle name="Note 2 4 12 40" xfId="33948" xr:uid="{00000000-0005-0000-0000-00005C710000}"/>
    <cellStyle name="Note 2 4 12 41" xfId="34615" xr:uid="{00000000-0005-0000-0000-00005D710000}"/>
    <cellStyle name="Note 2 4 12 42" xfId="34961" xr:uid="{00000000-0005-0000-0000-00005E710000}"/>
    <cellStyle name="Note 2 4 12 43" xfId="35307" xr:uid="{00000000-0005-0000-0000-00005F710000}"/>
    <cellStyle name="Note 2 4 12 44" xfId="35654" xr:uid="{00000000-0005-0000-0000-000060710000}"/>
    <cellStyle name="Note 2 4 12 45" xfId="36001" xr:uid="{00000000-0005-0000-0000-000061710000}"/>
    <cellStyle name="Note 2 4 12 46" xfId="36347" xr:uid="{00000000-0005-0000-0000-000062710000}"/>
    <cellStyle name="Note 2 4 12 47" xfId="36693" xr:uid="{00000000-0005-0000-0000-000063710000}"/>
    <cellStyle name="Note 2 4 12 48" xfId="37039" xr:uid="{00000000-0005-0000-0000-000064710000}"/>
    <cellStyle name="Note 2 4 12 49" xfId="37385" xr:uid="{00000000-0005-0000-0000-000065710000}"/>
    <cellStyle name="Note 2 4 12 5" xfId="10479" xr:uid="{00000000-0005-0000-0000-000066710000}"/>
    <cellStyle name="Note 2 4 12 5 2" xfId="20226" xr:uid="{00000000-0005-0000-0000-000067710000}"/>
    <cellStyle name="Note 2 4 12 50" xfId="38006" xr:uid="{00000000-0005-0000-0000-000068710000}"/>
    <cellStyle name="Note 2 4 12 51" xfId="38353" xr:uid="{00000000-0005-0000-0000-000069710000}"/>
    <cellStyle name="Note 2 4 12 52" xfId="38699" xr:uid="{00000000-0005-0000-0000-00006A710000}"/>
    <cellStyle name="Note 2 4 12 53" xfId="39045" xr:uid="{00000000-0005-0000-0000-00006B710000}"/>
    <cellStyle name="Note 2 4 12 54" xfId="39391" xr:uid="{00000000-0005-0000-0000-00006C710000}"/>
    <cellStyle name="Note 2 4 12 55" xfId="38752" xr:uid="{00000000-0005-0000-0000-00006D710000}"/>
    <cellStyle name="Note 2 4 12 56" xfId="39717" xr:uid="{00000000-0005-0000-0000-00006E710000}"/>
    <cellStyle name="Note 2 4 12 57" xfId="40219" xr:uid="{00000000-0005-0000-0000-00006F710000}"/>
    <cellStyle name="Note 2 4 12 58" xfId="40560" xr:uid="{00000000-0005-0000-0000-000070710000}"/>
    <cellStyle name="Note 2 4 12 59" xfId="41203" xr:uid="{00000000-0005-0000-0000-000071710000}"/>
    <cellStyle name="Note 2 4 12 6" xfId="14729" xr:uid="{00000000-0005-0000-0000-000072710000}"/>
    <cellStyle name="Note 2 4 12 6 2" xfId="20572" xr:uid="{00000000-0005-0000-0000-000073710000}"/>
    <cellStyle name="Note 2 4 12 60" xfId="41682" xr:uid="{00000000-0005-0000-0000-000074710000}"/>
    <cellStyle name="Note 2 4 12 61" xfId="41781" xr:uid="{00000000-0005-0000-0000-000075710000}"/>
    <cellStyle name="Note 2 4 12 62" xfId="42127" xr:uid="{00000000-0005-0000-0000-000076710000}"/>
    <cellStyle name="Note 2 4 12 63" xfId="42473" xr:uid="{00000000-0005-0000-0000-000077710000}"/>
    <cellStyle name="Note 2 4 12 64" xfId="42652" xr:uid="{00000000-0005-0000-0000-000078710000}"/>
    <cellStyle name="Note 2 4 12 65" xfId="42713" xr:uid="{00000000-0005-0000-0000-000079710000}"/>
    <cellStyle name="Note 2 4 12 66" xfId="43054" xr:uid="{00000000-0005-0000-0000-00007A710000}"/>
    <cellStyle name="Note 2 4 12 67" xfId="43395" xr:uid="{00000000-0005-0000-0000-00007B710000}"/>
    <cellStyle name="Note 2 4 12 68" xfId="43736" xr:uid="{00000000-0005-0000-0000-00007C710000}"/>
    <cellStyle name="Note 2 4 12 69" xfId="44498" xr:uid="{00000000-0005-0000-0000-00007D710000}"/>
    <cellStyle name="Note 2 4 12 7" xfId="20764" xr:uid="{00000000-0005-0000-0000-00007E710000}"/>
    <cellStyle name="Note 2 4 12 70" xfId="44592" xr:uid="{00000000-0005-0000-0000-00007F710000}"/>
    <cellStyle name="Note 2 4 12 71" xfId="44935" xr:uid="{00000000-0005-0000-0000-000080710000}"/>
    <cellStyle name="Note 2 4 12 72" xfId="45199" xr:uid="{00000000-0005-0000-0000-000081710000}"/>
    <cellStyle name="Note 2 4 12 73" xfId="45084" xr:uid="{00000000-0005-0000-0000-000082710000}"/>
    <cellStyle name="Note 2 4 12 74" xfId="45356" xr:uid="{00000000-0005-0000-0000-000083710000}"/>
    <cellStyle name="Note 2 4 12 75" xfId="45477" xr:uid="{00000000-0005-0000-0000-000084710000}"/>
    <cellStyle name="Note 2 4 12 76" xfId="45970" xr:uid="{00000000-0005-0000-0000-000085710000}"/>
    <cellStyle name="Note 2 4 12 77" xfId="46314" xr:uid="{00000000-0005-0000-0000-000086710000}"/>
    <cellStyle name="Note 2 4 12 78" xfId="46614" xr:uid="{00000000-0005-0000-0000-000087710000}"/>
    <cellStyle name="Note 2 4 12 79" xfId="46792" xr:uid="{00000000-0005-0000-0000-000088710000}"/>
    <cellStyle name="Note 2 4 12 8" xfId="21265" xr:uid="{00000000-0005-0000-0000-000089710000}"/>
    <cellStyle name="Note 2 4 12 80" xfId="47137" xr:uid="{00000000-0005-0000-0000-00008A710000}"/>
    <cellStyle name="Note 2 4 12 81" xfId="47482" xr:uid="{00000000-0005-0000-0000-00008B710000}"/>
    <cellStyle name="Note 2 4 12 82" xfId="47731" xr:uid="{00000000-0005-0000-0000-00008C710000}"/>
    <cellStyle name="Note 2 4 12 83" xfId="47906" xr:uid="{00000000-0005-0000-0000-00008D710000}"/>
    <cellStyle name="Note 2 4 12 84" xfId="48237" xr:uid="{00000000-0005-0000-0000-00008E710000}"/>
    <cellStyle name="Note 2 4 12 85" xfId="48327" xr:uid="{00000000-0005-0000-0000-00008F710000}"/>
    <cellStyle name="Note 2 4 12 86" xfId="49096" xr:uid="{00000000-0005-0000-0000-000090710000}"/>
    <cellStyle name="Note 2 4 12 87" xfId="49437" xr:uid="{00000000-0005-0000-0000-000091710000}"/>
    <cellStyle name="Note 2 4 12 88" xfId="49538" xr:uid="{00000000-0005-0000-0000-000092710000}"/>
    <cellStyle name="Note 2 4 12 89" xfId="49640" xr:uid="{00000000-0005-0000-0000-000093710000}"/>
    <cellStyle name="Note 2 4 12 9" xfId="20938" xr:uid="{00000000-0005-0000-0000-000094710000}"/>
    <cellStyle name="Note 2 4 12 90" xfId="48691" xr:uid="{00000000-0005-0000-0000-000095710000}"/>
    <cellStyle name="Note 2 4 12 91" xfId="53005" xr:uid="{00000000-0005-0000-0000-000096710000}"/>
    <cellStyle name="Note 2 4 12 92" xfId="19083" xr:uid="{00000000-0005-0000-0000-000097710000}"/>
    <cellStyle name="Note 2 4 12 93" xfId="54947" xr:uid="{00000000-0005-0000-0000-000098710000}"/>
    <cellStyle name="Note 2 4 120" xfId="35020" xr:uid="{00000000-0005-0000-0000-000099710000}"/>
    <cellStyle name="Note 2 4 121" xfId="35367" xr:uid="{00000000-0005-0000-0000-00009A710000}"/>
    <cellStyle name="Note 2 4 122" xfId="35714" xr:uid="{00000000-0005-0000-0000-00009B710000}"/>
    <cellStyle name="Note 2 4 123" xfId="36060" xr:uid="{00000000-0005-0000-0000-00009C710000}"/>
    <cellStyle name="Note 2 4 124" xfId="36406" xr:uid="{00000000-0005-0000-0000-00009D710000}"/>
    <cellStyle name="Note 2 4 125" xfId="36752" xr:uid="{00000000-0005-0000-0000-00009E710000}"/>
    <cellStyle name="Note 2 4 126" xfId="37098" xr:uid="{00000000-0005-0000-0000-00009F710000}"/>
    <cellStyle name="Note 2 4 127" xfId="37751" xr:uid="{00000000-0005-0000-0000-0000A0710000}"/>
    <cellStyle name="Note 2 4 128" xfId="38066" xr:uid="{00000000-0005-0000-0000-0000A1710000}"/>
    <cellStyle name="Note 2 4 129" xfId="38412" xr:uid="{00000000-0005-0000-0000-0000A2710000}"/>
    <cellStyle name="Note 2 4 13" xfId="772" xr:uid="{00000000-0005-0000-0000-0000A3710000}"/>
    <cellStyle name="Note 2 4 13 10" xfId="21978" xr:uid="{00000000-0005-0000-0000-0000A4710000}"/>
    <cellStyle name="Note 2 4 13 11" xfId="22080" xr:uid="{00000000-0005-0000-0000-0000A5710000}"/>
    <cellStyle name="Note 2 4 13 12" xfId="22426" xr:uid="{00000000-0005-0000-0000-0000A6710000}"/>
    <cellStyle name="Note 2 4 13 13" xfId="22772" xr:uid="{00000000-0005-0000-0000-0000A7710000}"/>
    <cellStyle name="Note 2 4 13 14" xfId="23118" xr:uid="{00000000-0005-0000-0000-0000A8710000}"/>
    <cellStyle name="Note 2 4 13 15" xfId="23740" xr:uid="{00000000-0005-0000-0000-0000A9710000}"/>
    <cellStyle name="Note 2 4 13 16" xfId="24086" xr:uid="{00000000-0005-0000-0000-0000AA710000}"/>
    <cellStyle name="Note 2 4 13 17" xfId="24436" xr:uid="{00000000-0005-0000-0000-0000AB710000}"/>
    <cellStyle name="Note 2 4 13 18" xfId="25057" xr:uid="{00000000-0005-0000-0000-0000AC710000}"/>
    <cellStyle name="Note 2 4 13 19" xfId="24798" xr:uid="{00000000-0005-0000-0000-0000AD710000}"/>
    <cellStyle name="Note 2 4 13 2" xfId="773" xr:uid="{00000000-0005-0000-0000-0000AE710000}"/>
    <cellStyle name="Note 2 4 13 2 2" xfId="30050" xr:uid="{00000000-0005-0000-0000-0000AF710000}"/>
    <cellStyle name="Note 2 4 13 2 3" xfId="19463" xr:uid="{00000000-0005-0000-0000-0000B0710000}"/>
    <cellStyle name="Note 2 4 13 20" xfId="25743" xr:uid="{00000000-0005-0000-0000-0000B1710000}"/>
    <cellStyle name="Note 2 4 13 21" xfId="26089" xr:uid="{00000000-0005-0000-0000-0000B2710000}"/>
    <cellStyle name="Note 2 4 13 22" xfId="26435" xr:uid="{00000000-0005-0000-0000-0000B3710000}"/>
    <cellStyle name="Note 2 4 13 23" xfId="26778" xr:uid="{00000000-0005-0000-0000-0000B4710000}"/>
    <cellStyle name="Note 2 4 13 24" xfId="26980" xr:uid="{00000000-0005-0000-0000-0000B5710000}"/>
    <cellStyle name="Note 2 4 13 25" xfId="25406" xr:uid="{00000000-0005-0000-0000-0000B6710000}"/>
    <cellStyle name="Note 2 4 13 26" xfId="27488" xr:uid="{00000000-0005-0000-0000-0000B7710000}"/>
    <cellStyle name="Note 2 4 13 27" xfId="27831" xr:uid="{00000000-0005-0000-0000-0000B8710000}"/>
    <cellStyle name="Note 2 4 13 28" xfId="28172" xr:uid="{00000000-0005-0000-0000-0000B9710000}"/>
    <cellStyle name="Note 2 4 13 29" xfId="28513" xr:uid="{00000000-0005-0000-0000-0000BA710000}"/>
    <cellStyle name="Note 2 4 13 3" xfId="4142" xr:uid="{00000000-0005-0000-0000-0000BB710000}"/>
    <cellStyle name="Note 2 4 13 3 2" xfId="19809" xr:uid="{00000000-0005-0000-0000-0000BC710000}"/>
    <cellStyle name="Note 2 4 13 30" xfId="28854" xr:uid="{00000000-0005-0000-0000-0000BD710000}"/>
    <cellStyle name="Note 2 4 13 31" xfId="29195" xr:uid="{00000000-0005-0000-0000-0000BE710000}"/>
    <cellStyle name="Note 2 4 13 32" xfId="29422" xr:uid="{00000000-0005-0000-0000-0000BF710000}"/>
    <cellStyle name="Note 2 4 13 33" xfId="30965" xr:uid="{00000000-0005-0000-0000-0000C0710000}"/>
    <cellStyle name="Note 2 4 13 34" xfId="31693" xr:uid="{00000000-0005-0000-0000-0000C1710000}"/>
    <cellStyle name="Note 2 4 13 35" xfId="32255" xr:uid="{00000000-0005-0000-0000-0000C2710000}"/>
    <cellStyle name="Note 2 4 13 36" xfId="32596" xr:uid="{00000000-0005-0000-0000-0000C3710000}"/>
    <cellStyle name="Note 2 4 13 37" xfId="32937" xr:uid="{00000000-0005-0000-0000-0000C4710000}"/>
    <cellStyle name="Note 2 4 13 38" xfId="33331" xr:uid="{00000000-0005-0000-0000-0000C5710000}"/>
    <cellStyle name="Note 2 4 13 39" xfId="33847" xr:uid="{00000000-0005-0000-0000-0000C6710000}"/>
    <cellStyle name="Note 2 4 13 4" xfId="8394" xr:uid="{00000000-0005-0000-0000-0000C7710000}"/>
    <cellStyle name="Note 2 4 13 4 2" xfId="19905" xr:uid="{00000000-0005-0000-0000-0000C8710000}"/>
    <cellStyle name="Note 2 4 13 40" xfId="34192" xr:uid="{00000000-0005-0000-0000-0000C9710000}"/>
    <cellStyle name="Note 2 4 13 41" xfId="34165" xr:uid="{00000000-0005-0000-0000-0000CA710000}"/>
    <cellStyle name="Note 2 4 13 42" xfId="34640" xr:uid="{00000000-0005-0000-0000-0000CB710000}"/>
    <cellStyle name="Note 2 4 13 43" xfId="34986" xr:uid="{00000000-0005-0000-0000-0000CC710000}"/>
    <cellStyle name="Note 2 4 13 44" xfId="35332" xr:uid="{00000000-0005-0000-0000-0000CD710000}"/>
    <cellStyle name="Note 2 4 13 45" xfId="35679" xr:uid="{00000000-0005-0000-0000-0000CE710000}"/>
    <cellStyle name="Note 2 4 13 46" xfId="36026" xr:uid="{00000000-0005-0000-0000-0000CF710000}"/>
    <cellStyle name="Note 2 4 13 47" xfId="36372" xr:uid="{00000000-0005-0000-0000-0000D0710000}"/>
    <cellStyle name="Note 2 4 13 48" xfId="36718" xr:uid="{00000000-0005-0000-0000-0000D1710000}"/>
    <cellStyle name="Note 2 4 13 49" xfId="37064" xr:uid="{00000000-0005-0000-0000-0000D2710000}"/>
    <cellStyle name="Note 2 4 13 5" xfId="12643" xr:uid="{00000000-0005-0000-0000-0000D3710000}"/>
    <cellStyle name="Note 2 4 13 5 2" xfId="20251" xr:uid="{00000000-0005-0000-0000-0000D4710000}"/>
    <cellStyle name="Note 2 4 13 50" xfId="37410" xr:uid="{00000000-0005-0000-0000-0000D5710000}"/>
    <cellStyle name="Note 2 4 13 51" xfId="38031" xr:uid="{00000000-0005-0000-0000-0000D6710000}"/>
    <cellStyle name="Note 2 4 13 52" xfId="38378" xr:uid="{00000000-0005-0000-0000-0000D7710000}"/>
    <cellStyle name="Note 2 4 13 53" xfId="38724" xr:uid="{00000000-0005-0000-0000-0000D8710000}"/>
    <cellStyle name="Note 2 4 13 54" xfId="39070" xr:uid="{00000000-0005-0000-0000-0000D9710000}"/>
    <cellStyle name="Note 2 4 13 55" xfId="39416" xr:uid="{00000000-0005-0000-0000-0000DA710000}"/>
    <cellStyle name="Note 2 4 13 56" xfId="37095" xr:uid="{00000000-0005-0000-0000-0000DB710000}"/>
    <cellStyle name="Note 2 4 13 57" xfId="39501" xr:uid="{00000000-0005-0000-0000-0000DC710000}"/>
    <cellStyle name="Note 2 4 13 58" xfId="40244" xr:uid="{00000000-0005-0000-0000-0000DD710000}"/>
    <cellStyle name="Note 2 4 13 59" xfId="40585" xr:uid="{00000000-0005-0000-0000-0000DE710000}"/>
    <cellStyle name="Note 2 4 13 6" xfId="16892" xr:uid="{00000000-0005-0000-0000-0000DF710000}"/>
    <cellStyle name="Note 2 4 13 6 2" xfId="20597" xr:uid="{00000000-0005-0000-0000-0000E0710000}"/>
    <cellStyle name="Note 2 4 13 60" xfId="40969" xr:uid="{00000000-0005-0000-0000-0000E1710000}"/>
    <cellStyle name="Note 2 4 13 61" xfId="41704" xr:uid="{00000000-0005-0000-0000-0000E2710000}"/>
    <cellStyle name="Note 2 4 13 62" xfId="41806" xr:uid="{00000000-0005-0000-0000-0000E3710000}"/>
    <cellStyle name="Note 2 4 13 63" xfId="42152" xr:uid="{00000000-0005-0000-0000-0000E4710000}"/>
    <cellStyle name="Note 2 4 13 64" xfId="42498" xr:uid="{00000000-0005-0000-0000-0000E5710000}"/>
    <cellStyle name="Note 2 4 13 65" xfId="42677" xr:uid="{00000000-0005-0000-0000-0000E6710000}"/>
    <cellStyle name="Note 2 4 13 66" xfId="42738" xr:uid="{00000000-0005-0000-0000-0000E7710000}"/>
    <cellStyle name="Note 2 4 13 67" xfId="43079" xr:uid="{00000000-0005-0000-0000-0000E8710000}"/>
    <cellStyle name="Note 2 4 13 68" xfId="43420" xr:uid="{00000000-0005-0000-0000-0000E9710000}"/>
    <cellStyle name="Note 2 4 13 69" xfId="43761" xr:uid="{00000000-0005-0000-0000-0000EA710000}"/>
    <cellStyle name="Note 2 4 13 7" xfId="20680" xr:uid="{00000000-0005-0000-0000-0000EB710000}"/>
    <cellStyle name="Note 2 4 13 70" xfId="44517" xr:uid="{00000000-0005-0000-0000-0000EC710000}"/>
    <cellStyle name="Note 2 4 13 71" xfId="44617" xr:uid="{00000000-0005-0000-0000-0000ED710000}"/>
    <cellStyle name="Note 2 4 13 72" xfId="44960" xr:uid="{00000000-0005-0000-0000-0000EE710000}"/>
    <cellStyle name="Note 2 4 13 73" xfId="45220" xr:uid="{00000000-0005-0000-0000-0000EF710000}"/>
    <cellStyle name="Note 2 4 13 74" xfId="44350" xr:uid="{00000000-0005-0000-0000-0000F0710000}"/>
    <cellStyle name="Note 2 4 13 75" xfId="45381" xr:uid="{00000000-0005-0000-0000-0000F1710000}"/>
    <cellStyle name="Note 2 4 13 76" xfId="45450" xr:uid="{00000000-0005-0000-0000-0000F2710000}"/>
    <cellStyle name="Note 2 4 13 77" xfId="45995" xr:uid="{00000000-0005-0000-0000-0000F3710000}"/>
    <cellStyle name="Note 2 4 13 78" xfId="46339" xr:uid="{00000000-0005-0000-0000-0000F4710000}"/>
    <cellStyle name="Note 2 4 13 79" xfId="46636" xr:uid="{00000000-0005-0000-0000-0000F5710000}"/>
    <cellStyle name="Note 2 4 13 8" xfId="21290" xr:uid="{00000000-0005-0000-0000-0000F6710000}"/>
    <cellStyle name="Note 2 4 13 80" xfId="46817" xr:uid="{00000000-0005-0000-0000-0000F7710000}"/>
    <cellStyle name="Note 2 4 13 81" xfId="47162" xr:uid="{00000000-0005-0000-0000-0000F8710000}"/>
    <cellStyle name="Note 2 4 13 82" xfId="47507" xr:uid="{00000000-0005-0000-0000-0000F9710000}"/>
    <cellStyle name="Note 2 4 13 83" xfId="47751" xr:uid="{00000000-0005-0000-0000-0000FA710000}"/>
    <cellStyle name="Note 2 4 13 84" xfId="47931" xr:uid="{00000000-0005-0000-0000-0000FB710000}"/>
    <cellStyle name="Note 2 4 13 85" xfId="48242" xr:uid="{00000000-0005-0000-0000-0000FC710000}"/>
    <cellStyle name="Note 2 4 13 86" xfId="48295" xr:uid="{00000000-0005-0000-0000-0000FD710000}"/>
    <cellStyle name="Note 2 4 13 87" xfId="49121" xr:uid="{00000000-0005-0000-0000-0000FE710000}"/>
    <cellStyle name="Note 2 4 13 88" xfId="49462" xr:uid="{00000000-0005-0000-0000-0000FF710000}"/>
    <cellStyle name="Note 2 4 13 89" xfId="49563" xr:uid="{00000000-0005-0000-0000-000000720000}"/>
    <cellStyle name="Note 2 4 13 9" xfId="19690" xr:uid="{00000000-0005-0000-0000-000001720000}"/>
    <cellStyle name="Note 2 4 13 90" xfId="49665" xr:uid="{00000000-0005-0000-0000-000002720000}"/>
    <cellStyle name="Note 2 4 13 91" xfId="48580" xr:uid="{00000000-0005-0000-0000-000003720000}"/>
    <cellStyle name="Note 2 4 13 92" xfId="52992" xr:uid="{00000000-0005-0000-0000-000004720000}"/>
    <cellStyle name="Note 2 4 13 93" xfId="19108" xr:uid="{00000000-0005-0000-0000-000005720000}"/>
    <cellStyle name="Note 2 4 13 94" xfId="54173" xr:uid="{00000000-0005-0000-0000-000006720000}"/>
    <cellStyle name="Note 2 4 130" xfId="38758" xr:uid="{00000000-0005-0000-0000-000007720000}"/>
    <cellStyle name="Note 2 4 131" xfId="39104" xr:uid="{00000000-0005-0000-0000-000008720000}"/>
    <cellStyle name="Note 2 4 132" xfId="39508" xr:uid="{00000000-0005-0000-0000-000009720000}"/>
    <cellStyle name="Note 2 4 133" xfId="39809" xr:uid="{00000000-0005-0000-0000-00000A720000}"/>
    <cellStyle name="Note 2 4 134" xfId="39933" xr:uid="{00000000-0005-0000-0000-00000B720000}"/>
    <cellStyle name="Note 2 4 135" xfId="40274" xr:uid="{00000000-0005-0000-0000-00000C720000}"/>
    <cellStyle name="Note 2 4 136" xfId="40891" xr:uid="{00000000-0005-0000-0000-00000D720000}"/>
    <cellStyle name="Note 2 4 137" xfId="41407" xr:uid="{00000000-0005-0000-0000-00000E720000}"/>
    <cellStyle name="Note 2 4 138" xfId="40677" xr:uid="{00000000-0005-0000-0000-00000F720000}"/>
    <cellStyle name="Note 2 4 139" xfId="41840" xr:uid="{00000000-0005-0000-0000-000010720000}"/>
    <cellStyle name="Note 2 4 14" xfId="774" xr:uid="{00000000-0005-0000-0000-000011720000}"/>
    <cellStyle name="Note 2 4 14 10" xfId="21983" xr:uid="{00000000-0005-0000-0000-000012720000}"/>
    <cellStyle name="Note 2 4 14 11" xfId="22085" xr:uid="{00000000-0005-0000-0000-000013720000}"/>
    <cellStyle name="Note 2 4 14 12" xfId="22431" xr:uid="{00000000-0005-0000-0000-000014720000}"/>
    <cellStyle name="Note 2 4 14 13" xfId="22777" xr:uid="{00000000-0005-0000-0000-000015720000}"/>
    <cellStyle name="Note 2 4 14 14" xfId="23123" xr:uid="{00000000-0005-0000-0000-000016720000}"/>
    <cellStyle name="Note 2 4 14 15" xfId="23745" xr:uid="{00000000-0005-0000-0000-000017720000}"/>
    <cellStyle name="Note 2 4 14 16" xfId="24091" xr:uid="{00000000-0005-0000-0000-000018720000}"/>
    <cellStyle name="Note 2 4 14 17" xfId="24441" xr:uid="{00000000-0005-0000-0000-000019720000}"/>
    <cellStyle name="Note 2 4 14 18" xfId="25062" xr:uid="{00000000-0005-0000-0000-00001A720000}"/>
    <cellStyle name="Note 2 4 14 19" xfId="21572" xr:uid="{00000000-0005-0000-0000-00001B720000}"/>
    <cellStyle name="Note 2 4 14 2" xfId="775" xr:uid="{00000000-0005-0000-0000-00001C720000}"/>
    <cellStyle name="Note 2 4 14 2 2" xfId="30163" xr:uid="{00000000-0005-0000-0000-00001D720000}"/>
    <cellStyle name="Note 2 4 14 2 3" xfId="19468" xr:uid="{00000000-0005-0000-0000-00001E720000}"/>
    <cellStyle name="Note 2 4 14 20" xfId="25748" xr:uid="{00000000-0005-0000-0000-00001F720000}"/>
    <cellStyle name="Note 2 4 14 21" xfId="26094" xr:uid="{00000000-0005-0000-0000-000020720000}"/>
    <cellStyle name="Note 2 4 14 22" xfId="26440" xr:uid="{00000000-0005-0000-0000-000021720000}"/>
    <cellStyle name="Note 2 4 14 23" xfId="26783" xr:uid="{00000000-0005-0000-0000-000022720000}"/>
    <cellStyle name="Note 2 4 14 24" xfId="26985" xr:uid="{00000000-0005-0000-0000-000023720000}"/>
    <cellStyle name="Note 2 4 14 25" xfId="25774" xr:uid="{00000000-0005-0000-0000-000024720000}"/>
    <cellStyle name="Note 2 4 14 26" xfId="27493" xr:uid="{00000000-0005-0000-0000-000025720000}"/>
    <cellStyle name="Note 2 4 14 27" xfId="27836" xr:uid="{00000000-0005-0000-0000-000026720000}"/>
    <cellStyle name="Note 2 4 14 28" xfId="28177" xr:uid="{00000000-0005-0000-0000-000027720000}"/>
    <cellStyle name="Note 2 4 14 29" xfId="28518" xr:uid="{00000000-0005-0000-0000-000028720000}"/>
    <cellStyle name="Note 2 4 14 3" xfId="4143" xr:uid="{00000000-0005-0000-0000-000029720000}"/>
    <cellStyle name="Note 2 4 14 3 2" xfId="19814" xr:uid="{00000000-0005-0000-0000-00002A720000}"/>
    <cellStyle name="Note 2 4 14 30" xfId="28859" xr:uid="{00000000-0005-0000-0000-00002B720000}"/>
    <cellStyle name="Note 2 4 14 31" xfId="29200" xr:uid="{00000000-0005-0000-0000-00002C720000}"/>
    <cellStyle name="Note 2 4 14 32" xfId="29526" xr:uid="{00000000-0005-0000-0000-00002D720000}"/>
    <cellStyle name="Note 2 4 14 33" xfId="31104" xr:uid="{00000000-0005-0000-0000-00002E720000}"/>
    <cellStyle name="Note 2 4 14 34" xfId="31698" xr:uid="{00000000-0005-0000-0000-00002F720000}"/>
    <cellStyle name="Note 2 4 14 35" xfId="32260" xr:uid="{00000000-0005-0000-0000-000030720000}"/>
    <cellStyle name="Note 2 4 14 36" xfId="32601" xr:uid="{00000000-0005-0000-0000-000031720000}"/>
    <cellStyle name="Note 2 4 14 37" xfId="32942" xr:uid="{00000000-0005-0000-0000-000032720000}"/>
    <cellStyle name="Note 2 4 14 38" xfId="33443" xr:uid="{00000000-0005-0000-0000-000033720000}"/>
    <cellStyle name="Note 2 4 14 39" xfId="33852" xr:uid="{00000000-0005-0000-0000-000034720000}"/>
    <cellStyle name="Note 2 4 14 4" xfId="8395" xr:uid="{00000000-0005-0000-0000-000035720000}"/>
    <cellStyle name="Note 2 4 14 4 2" xfId="19910" xr:uid="{00000000-0005-0000-0000-000036720000}"/>
    <cellStyle name="Note 2 4 14 40" xfId="34197" xr:uid="{00000000-0005-0000-0000-000037720000}"/>
    <cellStyle name="Note 2 4 14 41" xfId="34162" xr:uid="{00000000-0005-0000-0000-000038720000}"/>
    <cellStyle name="Note 2 4 14 42" xfId="34645" xr:uid="{00000000-0005-0000-0000-000039720000}"/>
    <cellStyle name="Note 2 4 14 43" xfId="34991" xr:uid="{00000000-0005-0000-0000-00003A720000}"/>
    <cellStyle name="Note 2 4 14 44" xfId="35337" xr:uid="{00000000-0005-0000-0000-00003B720000}"/>
    <cellStyle name="Note 2 4 14 45" xfId="35684" xr:uid="{00000000-0005-0000-0000-00003C720000}"/>
    <cellStyle name="Note 2 4 14 46" xfId="36031" xr:uid="{00000000-0005-0000-0000-00003D720000}"/>
    <cellStyle name="Note 2 4 14 47" xfId="36377" xr:uid="{00000000-0005-0000-0000-00003E720000}"/>
    <cellStyle name="Note 2 4 14 48" xfId="36723" xr:uid="{00000000-0005-0000-0000-00003F720000}"/>
    <cellStyle name="Note 2 4 14 49" xfId="37069" xr:uid="{00000000-0005-0000-0000-000040720000}"/>
    <cellStyle name="Note 2 4 14 5" xfId="12644" xr:uid="{00000000-0005-0000-0000-000041720000}"/>
    <cellStyle name="Note 2 4 14 5 2" xfId="20256" xr:uid="{00000000-0005-0000-0000-000042720000}"/>
    <cellStyle name="Note 2 4 14 50" xfId="37415" xr:uid="{00000000-0005-0000-0000-000043720000}"/>
    <cellStyle name="Note 2 4 14 51" xfId="38036" xr:uid="{00000000-0005-0000-0000-000044720000}"/>
    <cellStyle name="Note 2 4 14 52" xfId="38383" xr:uid="{00000000-0005-0000-0000-000045720000}"/>
    <cellStyle name="Note 2 4 14 53" xfId="38729" xr:uid="{00000000-0005-0000-0000-000046720000}"/>
    <cellStyle name="Note 2 4 14 54" xfId="39075" xr:uid="{00000000-0005-0000-0000-000047720000}"/>
    <cellStyle name="Note 2 4 14 55" xfId="39421" xr:uid="{00000000-0005-0000-0000-000048720000}"/>
    <cellStyle name="Note 2 4 14 56" xfId="37737" xr:uid="{00000000-0005-0000-0000-000049720000}"/>
    <cellStyle name="Note 2 4 14 57" xfId="39751" xr:uid="{00000000-0005-0000-0000-00004A720000}"/>
    <cellStyle name="Note 2 4 14 58" xfId="40249" xr:uid="{00000000-0005-0000-0000-00004B720000}"/>
    <cellStyle name="Note 2 4 14 59" xfId="40590" xr:uid="{00000000-0005-0000-0000-00004C720000}"/>
    <cellStyle name="Note 2 4 14 6" xfId="16893" xr:uid="{00000000-0005-0000-0000-00004D720000}"/>
    <cellStyle name="Note 2 4 14 6 2" xfId="20602" xr:uid="{00000000-0005-0000-0000-00004E720000}"/>
    <cellStyle name="Note 2 4 14 60" xfId="41234" xr:uid="{00000000-0005-0000-0000-00004F720000}"/>
    <cellStyle name="Note 2 4 14 61" xfId="41709" xr:uid="{00000000-0005-0000-0000-000050720000}"/>
    <cellStyle name="Note 2 4 14 62" xfId="41811" xr:uid="{00000000-0005-0000-0000-000051720000}"/>
    <cellStyle name="Note 2 4 14 63" xfId="42157" xr:uid="{00000000-0005-0000-0000-000052720000}"/>
    <cellStyle name="Note 2 4 14 64" xfId="42503" xr:uid="{00000000-0005-0000-0000-000053720000}"/>
    <cellStyle name="Note 2 4 14 65" xfId="42682" xr:uid="{00000000-0005-0000-0000-000054720000}"/>
    <cellStyle name="Note 2 4 14 66" xfId="42743" xr:uid="{00000000-0005-0000-0000-000055720000}"/>
    <cellStyle name="Note 2 4 14 67" xfId="43084" xr:uid="{00000000-0005-0000-0000-000056720000}"/>
    <cellStyle name="Note 2 4 14 68" xfId="43425" xr:uid="{00000000-0005-0000-0000-000057720000}"/>
    <cellStyle name="Note 2 4 14 69" xfId="43766" xr:uid="{00000000-0005-0000-0000-000058720000}"/>
    <cellStyle name="Note 2 4 14 7" xfId="20795" xr:uid="{00000000-0005-0000-0000-000059720000}"/>
    <cellStyle name="Note 2 4 14 70" xfId="44521" xr:uid="{00000000-0005-0000-0000-00005A720000}"/>
    <cellStyle name="Note 2 4 14 71" xfId="44622" xr:uid="{00000000-0005-0000-0000-00005B720000}"/>
    <cellStyle name="Note 2 4 14 72" xfId="44965" xr:uid="{00000000-0005-0000-0000-00005C720000}"/>
    <cellStyle name="Note 2 4 14 73" xfId="45224" xr:uid="{00000000-0005-0000-0000-00005D720000}"/>
    <cellStyle name="Note 2 4 14 74" xfId="45109" xr:uid="{00000000-0005-0000-0000-00005E720000}"/>
    <cellStyle name="Note 2 4 14 75" xfId="45386" xr:uid="{00000000-0005-0000-0000-00005F720000}"/>
    <cellStyle name="Note 2 4 14 76" xfId="45466" xr:uid="{00000000-0005-0000-0000-000060720000}"/>
    <cellStyle name="Note 2 4 14 77" xfId="46000" xr:uid="{00000000-0005-0000-0000-000061720000}"/>
    <cellStyle name="Note 2 4 14 78" xfId="46344" xr:uid="{00000000-0005-0000-0000-000062720000}"/>
    <cellStyle name="Note 2 4 14 79" xfId="46641" xr:uid="{00000000-0005-0000-0000-000063720000}"/>
    <cellStyle name="Note 2 4 14 8" xfId="21295" xr:uid="{00000000-0005-0000-0000-000064720000}"/>
    <cellStyle name="Note 2 4 14 80" xfId="46822" xr:uid="{00000000-0005-0000-0000-000065720000}"/>
    <cellStyle name="Note 2 4 14 81" xfId="47167" xr:uid="{00000000-0005-0000-0000-000066720000}"/>
    <cellStyle name="Note 2 4 14 82" xfId="47512" xr:uid="{00000000-0005-0000-0000-000067720000}"/>
    <cellStyle name="Note 2 4 14 83" xfId="47755" xr:uid="{00000000-0005-0000-0000-000068720000}"/>
    <cellStyle name="Note 2 4 14 84" xfId="47936" xr:uid="{00000000-0005-0000-0000-000069720000}"/>
    <cellStyle name="Note 2 4 14 85" xfId="48243" xr:uid="{00000000-0005-0000-0000-00006A720000}"/>
    <cellStyle name="Note 2 4 14 86" xfId="48315" xr:uid="{00000000-0005-0000-0000-00006B720000}"/>
    <cellStyle name="Note 2 4 14 87" xfId="49126" xr:uid="{00000000-0005-0000-0000-00006C720000}"/>
    <cellStyle name="Note 2 4 14 88" xfId="49467" xr:uid="{00000000-0005-0000-0000-00006D720000}"/>
    <cellStyle name="Note 2 4 14 89" xfId="49568" xr:uid="{00000000-0005-0000-0000-00006E720000}"/>
    <cellStyle name="Note 2 4 14 9" xfId="18765" xr:uid="{00000000-0005-0000-0000-00006F720000}"/>
    <cellStyle name="Note 2 4 14 90" xfId="49670" xr:uid="{00000000-0005-0000-0000-000070720000}"/>
    <cellStyle name="Note 2 4 14 91" xfId="48766" xr:uid="{00000000-0005-0000-0000-000071720000}"/>
    <cellStyle name="Note 2 4 14 92" xfId="53001" xr:uid="{00000000-0005-0000-0000-000072720000}"/>
    <cellStyle name="Note 2 4 14 93" xfId="19113" xr:uid="{00000000-0005-0000-0000-000073720000}"/>
    <cellStyle name="Note 2 4 14 94" xfId="53280" xr:uid="{00000000-0005-0000-0000-000074720000}"/>
    <cellStyle name="Note 2 4 140" xfId="42186" xr:uid="{00000000-0005-0000-0000-000075720000}"/>
    <cellStyle name="Note 2 4 141" xfId="41141" xr:uid="{00000000-0005-0000-0000-000076720000}"/>
    <cellStyle name="Note 2 4 142" xfId="42768" xr:uid="{00000000-0005-0000-0000-000077720000}"/>
    <cellStyle name="Note 2 4 143" xfId="43109" xr:uid="{00000000-0005-0000-0000-000078720000}"/>
    <cellStyle name="Note 2 4 144" xfId="43450" xr:uid="{00000000-0005-0000-0000-000079720000}"/>
    <cellStyle name="Note 2 4 145" xfId="43862" xr:uid="{00000000-0005-0000-0000-00007A720000}"/>
    <cellStyle name="Note 2 4 146" xfId="43931" xr:uid="{00000000-0005-0000-0000-00007B720000}"/>
    <cellStyle name="Note 2 4 147" xfId="44649" xr:uid="{00000000-0005-0000-0000-00007C720000}"/>
    <cellStyle name="Note 2 4 148" xfId="44993" xr:uid="{00000000-0005-0000-0000-00007D720000}"/>
    <cellStyle name="Note 2 4 149" xfId="45300" xr:uid="{00000000-0005-0000-0000-00007E720000}"/>
    <cellStyle name="Note 2 4 15" xfId="776" xr:uid="{00000000-0005-0000-0000-00007F720000}"/>
    <cellStyle name="Note 2 4 15 10" xfId="21988" xr:uid="{00000000-0005-0000-0000-000080720000}"/>
    <cellStyle name="Note 2 4 15 11" xfId="22090" xr:uid="{00000000-0005-0000-0000-000081720000}"/>
    <cellStyle name="Note 2 4 15 12" xfId="22436" xr:uid="{00000000-0005-0000-0000-000082720000}"/>
    <cellStyle name="Note 2 4 15 13" xfId="22782" xr:uid="{00000000-0005-0000-0000-000083720000}"/>
    <cellStyle name="Note 2 4 15 14" xfId="23128" xr:uid="{00000000-0005-0000-0000-000084720000}"/>
    <cellStyle name="Note 2 4 15 15" xfId="23750" xr:uid="{00000000-0005-0000-0000-000085720000}"/>
    <cellStyle name="Note 2 4 15 16" xfId="24096" xr:uid="{00000000-0005-0000-0000-000086720000}"/>
    <cellStyle name="Note 2 4 15 17" xfId="24446" xr:uid="{00000000-0005-0000-0000-000087720000}"/>
    <cellStyle name="Note 2 4 15 18" xfId="25067" xr:uid="{00000000-0005-0000-0000-000088720000}"/>
    <cellStyle name="Note 2 4 15 19" xfId="25086" xr:uid="{00000000-0005-0000-0000-000089720000}"/>
    <cellStyle name="Note 2 4 15 2" xfId="777" xr:uid="{00000000-0005-0000-0000-00008A720000}"/>
    <cellStyle name="Note 2 4 15 2 2" xfId="30172" xr:uid="{00000000-0005-0000-0000-00008B720000}"/>
    <cellStyle name="Note 2 4 15 2 3" xfId="19473" xr:uid="{00000000-0005-0000-0000-00008C720000}"/>
    <cellStyle name="Note 2 4 15 20" xfId="25753" xr:uid="{00000000-0005-0000-0000-00008D720000}"/>
    <cellStyle name="Note 2 4 15 21" xfId="26099" xr:uid="{00000000-0005-0000-0000-00008E720000}"/>
    <cellStyle name="Note 2 4 15 22" xfId="26445" xr:uid="{00000000-0005-0000-0000-00008F720000}"/>
    <cellStyle name="Note 2 4 15 23" xfId="26788" xr:uid="{00000000-0005-0000-0000-000090720000}"/>
    <cellStyle name="Note 2 4 15 24" xfId="26990" xr:uid="{00000000-0005-0000-0000-000091720000}"/>
    <cellStyle name="Note 2 4 15 25" xfId="27009" xr:uid="{00000000-0005-0000-0000-000092720000}"/>
    <cellStyle name="Note 2 4 15 26" xfId="27498" xr:uid="{00000000-0005-0000-0000-000093720000}"/>
    <cellStyle name="Note 2 4 15 27" xfId="27841" xr:uid="{00000000-0005-0000-0000-000094720000}"/>
    <cellStyle name="Note 2 4 15 28" xfId="28182" xr:uid="{00000000-0005-0000-0000-000095720000}"/>
    <cellStyle name="Note 2 4 15 29" xfId="28523" xr:uid="{00000000-0005-0000-0000-000096720000}"/>
    <cellStyle name="Note 2 4 15 3" xfId="4666" xr:uid="{00000000-0005-0000-0000-000097720000}"/>
    <cellStyle name="Note 2 4 15 3 2" xfId="19819" xr:uid="{00000000-0005-0000-0000-000098720000}"/>
    <cellStyle name="Note 2 4 15 30" xfId="28864" xr:uid="{00000000-0005-0000-0000-000099720000}"/>
    <cellStyle name="Note 2 4 15 31" xfId="29205" xr:uid="{00000000-0005-0000-0000-00009A720000}"/>
    <cellStyle name="Note 2 4 15 32" xfId="29643" xr:uid="{00000000-0005-0000-0000-00009B720000}"/>
    <cellStyle name="Note 2 4 15 33" xfId="31119" xr:uid="{00000000-0005-0000-0000-00009C720000}"/>
    <cellStyle name="Note 2 4 15 34" xfId="31703" xr:uid="{00000000-0005-0000-0000-00009D720000}"/>
    <cellStyle name="Note 2 4 15 35" xfId="32265" xr:uid="{00000000-0005-0000-0000-00009E720000}"/>
    <cellStyle name="Note 2 4 15 36" xfId="32606" xr:uid="{00000000-0005-0000-0000-00009F720000}"/>
    <cellStyle name="Note 2 4 15 37" xfId="32947" xr:uid="{00000000-0005-0000-0000-0000A0720000}"/>
    <cellStyle name="Note 2 4 15 38" xfId="33431" xr:uid="{00000000-0005-0000-0000-0000A1720000}"/>
    <cellStyle name="Note 2 4 15 39" xfId="33857" xr:uid="{00000000-0005-0000-0000-0000A2720000}"/>
    <cellStyle name="Note 2 4 15 4" xfId="8918" xr:uid="{00000000-0005-0000-0000-0000A3720000}"/>
    <cellStyle name="Note 2 4 15 4 2" xfId="19915" xr:uid="{00000000-0005-0000-0000-0000A4720000}"/>
    <cellStyle name="Note 2 4 15 40" xfId="34202" xr:uid="{00000000-0005-0000-0000-0000A5720000}"/>
    <cellStyle name="Note 2 4 15 41" xfId="33878" xr:uid="{00000000-0005-0000-0000-0000A6720000}"/>
    <cellStyle name="Note 2 4 15 42" xfId="34650" xr:uid="{00000000-0005-0000-0000-0000A7720000}"/>
    <cellStyle name="Note 2 4 15 43" xfId="34996" xr:uid="{00000000-0005-0000-0000-0000A8720000}"/>
    <cellStyle name="Note 2 4 15 44" xfId="35342" xr:uid="{00000000-0005-0000-0000-0000A9720000}"/>
    <cellStyle name="Note 2 4 15 45" xfId="35689" xr:uid="{00000000-0005-0000-0000-0000AA720000}"/>
    <cellStyle name="Note 2 4 15 46" xfId="36036" xr:uid="{00000000-0005-0000-0000-0000AB720000}"/>
    <cellStyle name="Note 2 4 15 47" xfId="36382" xr:uid="{00000000-0005-0000-0000-0000AC720000}"/>
    <cellStyle name="Note 2 4 15 48" xfId="36728" xr:uid="{00000000-0005-0000-0000-0000AD720000}"/>
    <cellStyle name="Note 2 4 15 49" xfId="37074" xr:uid="{00000000-0005-0000-0000-0000AE720000}"/>
    <cellStyle name="Note 2 4 15 5" xfId="13167" xr:uid="{00000000-0005-0000-0000-0000AF720000}"/>
    <cellStyle name="Note 2 4 15 5 2" xfId="20261" xr:uid="{00000000-0005-0000-0000-0000B0720000}"/>
    <cellStyle name="Note 2 4 15 50" xfId="37420" xr:uid="{00000000-0005-0000-0000-0000B1720000}"/>
    <cellStyle name="Note 2 4 15 51" xfId="38041" xr:uid="{00000000-0005-0000-0000-0000B2720000}"/>
    <cellStyle name="Note 2 4 15 52" xfId="38388" xr:uid="{00000000-0005-0000-0000-0000B3720000}"/>
    <cellStyle name="Note 2 4 15 53" xfId="38734" xr:uid="{00000000-0005-0000-0000-0000B4720000}"/>
    <cellStyle name="Note 2 4 15 54" xfId="39080" xr:uid="{00000000-0005-0000-0000-0000B5720000}"/>
    <cellStyle name="Note 2 4 15 55" xfId="39426" xr:uid="{00000000-0005-0000-0000-0000B6720000}"/>
    <cellStyle name="Note 2 4 15 56" xfId="39446" xr:uid="{00000000-0005-0000-0000-0000B7720000}"/>
    <cellStyle name="Note 2 4 15 57" xfId="39780" xr:uid="{00000000-0005-0000-0000-0000B8720000}"/>
    <cellStyle name="Note 2 4 15 58" xfId="40254" xr:uid="{00000000-0005-0000-0000-0000B9720000}"/>
    <cellStyle name="Note 2 4 15 59" xfId="40595" xr:uid="{00000000-0005-0000-0000-0000BA720000}"/>
    <cellStyle name="Note 2 4 15 6" xfId="17416" xr:uid="{00000000-0005-0000-0000-0000BB720000}"/>
    <cellStyle name="Note 2 4 15 6 2" xfId="20607" xr:uid="{00000000-0005-0000-0000-0000BC720000}"/>
    <cellStyle name="Note 2 4 15 60" xfId="41360" xr:uid="{00000000-0005-0000-0000-0000BD720000}"/>
    <cellStyle name="Note 2 4 15 61" xfId="41714" xr:uid="{00000000-0005-0000-0000-0000BE720000}"/>
    <cellStyle name="Note 2 4 15 62" xfId="41816" xr:uid="{00000000-0005-0000-0000-0000BF720000}"/>
    <cellStyle name="Note 2 4 15 63" xfId="42162" xr:uid="{00000000-0005-0000-0000-0000C0720000}"/>
    <cellStyle name="Note 2 4 15 64" xfId="42508" xr:uid="{00000000-0005-0000-0000-0000C1720000}"/>
    <cellStyle name="Note 2 4 15 65" xfId="42687" xr:uid="{00000000-0005-0000-0000-0000C2720000}"/>
    <cellStyle name="Note 2 4 15 66" xfId="42748" xr:uid="{00000000-0005-0000-0000-0000C3720000}"/>
    <cellStyle name="Note 2 4 15 67" xfId="43089" xr:uid="{00000000-0005-0000-0000-0000C4720000}"/>
    <cellStyle name="Note 2 4 15 68" xfId="43430" xr:uid="{00000000-0005-0000-0000-0000C5720000}"/>
    <cellStyle name="Note 2 4 15 69" xfId="43771" xr:uid="{00000000-0005-0000-0000-0000C6720000}"/>
    <cellStyle name="Note 2 4 15 7" xfId="20926" xr:uid="{00000000-0005-0000-0000-0000C7720000}"/>
    <cellStyle name="Note 2 4 15 70" xfId="44525" xr:uid="{00000000-0005-0000-0000-0000C8720000}"/>
    <cellStyle name="Note 2 4 15 71" xfId="44627" xr:uid="{00000000-0005-0000-0000-0000C9720000}"/>
    <cellStyle name="Note 2 4 15 72" xfId="44970" xr:uid="{00000000-0005-0000-0000-0000CA720000}"/>
    <cellStyle name="Note 2 4 15 73" xfId="45228" xr:uid="{00000000-0005-0000-0000-0000CB720000}"/>
    <cellStyle name="Note 2 4 15 74" xfId="45205" xr:uid="{00000000-0005-0000-0000-0000CC720000}"/>
    <cellStyle name="Note 2 4 15 75" xfId="45391" xr:uid="{00000000-0005-0000-0000-0000CD720000}"/>
    <cellStyle name="Note 2 4 15 76" xfId="45602" xr:uid="{00000000-0005-0000-0000-0000CE720000}"/>
    <cellStyle name="Note 2 4 15 77" xfId="46005" xr:uid="{00000000-0005-0000-0000-0000CF720000}"/>
    <cellStyle name="Note 2 4 15 78" xfId="46349" xr:uid="{00000000-0005-0000-0000-0000D0720000}"/>
    <cellStyle name="Note 2 4 15 79" xfId="46645" xr:uid="{00000000-0005-0000-0000-0000D1720000}"/>
    <cellStyle name="Note 2 4 15 8" xfId="21300" xr:uid="{00000000-0005-0000-0000-0000D2720000}"/>
    <cellStyle name="Note 2 4 15 80" xfId="46827" xr:uid="{00000000-0005-0000-0000-0000D3720000}"/>
    <cellStyle name="Note 2 4 15 81" xfId="47172" xr:uid="{00000000-0005-0000-0000-0000D4720000}"/>
    <cellStyle name="Note 2 4 15 82" xfId="47517" xr:uid="{00000000-0005-0000-0000-0000D5720000}"/>
    <cellStyle name="Note 2 4 15 83" xfId="47759" xr:uid="{00000000-0005-0000-0000-0000D6720000}"/>
    <cellStyle name="Note 2 4 15 84" xfId="47941" xr:uid="{00000000-0005-0000-0000-0000D7720000}"/>
    <cellStyle name="Note 2 4 15 85" xfId="48244" xr:uid="{00000000-0005-0000-0000-0000D8720000}"/>
    <cellStyle name="Note 2 4 15 86" xfId="48461" xr:uid="{00000000-0005-0000-0000-0000D9720000}"/>
    <cellStyle name="Note 2 4 15 87" xfId="49131" xr:uid="{00000000-0005-0000-0000-0000DA720000}"/>
    <cellStyle name="Note 2 4 15 88" xfId="49472" xr:uid="{00000000-0005-0000-0000-0000DB720000}"/>
    <cellStyle name="Note 2 4 15 89" xfId="49573" xr:uid="{00000000-0005-0000-0000-0000DC720000}"/>
    <cellStyle name="Note 2 4 15 9" xfId="21319" xr:uid="{00000000-0005-0000-0000-0000DD720000}"/>
    <cellStyle name="Note 2 4 15 90" xfId="49675" xr:uid="{00000000-0005-0000-0000-0000DE720000}"/>
    <cellStyle name="Note 2 4 15 91" xfId="49696" xr:uid="{00000000-0005-0000-0000-0000DF720000}"/>
    <cellStyle name="Note 2 4 15 92" xfId="53053" xr:uid="{00000000-0005-0000-0000-0000E0720000}"/>
    <cellStyle name="Note 2 4 15 93" xfId="19118" xr:uid="{00000000-0005-0000-0000-0000E1720000}"/>
    <cellStyle name="Note 2 4 15 94" xfId="55708" xr:uid="{00000000-0005-0000-0000-0000E2720000}"/>
    <cellStyle name="Note 2 4 150" xfId="45081" xr:uid="{00000000-0005-0000-0000-0000E3720000}"/>
    <cellStyle name="Note 2 4 151" xfId="45662" xr:uid="{00000000-0005-0000-0000-0000E4720000}"/>
    <cellStyle name="Note 2 4 152" xfId="45806" xr:uid="{00000000-0005-0000-0000-0000E5720000}"/>
    <cellStyle name="Note 2 4 153" xfId="46027" xr:uid="{00000000-0005-0000-0000-0000E6720000}"/>
    <cellStyle name="Note 2 4 154" xfId="46372" xr:uid="{00000000-0005-0000-0000-0000E7720000}"/>
    <cellStyle name="Note 2 4 155" xfId="45653" xr:uid="{00000000-0005-0000-0000-0000E8720000}"/>
    <cellStyle name="Note 2 4 156" xfId="46850" xr:uid="{00000000-0005-0000-0000-0000E9720000}"/>
    <cellStyle name="Note 2 4 157" xfId="47195" xr:uid="{00000000-0005-0000-0000-0000EA720000}"/>
    <cellStyle name="Note 2 4 158" xfId="47539" xr:uid="{00000000-0005-0000-0000-0000EB720000}"/>
    <cellStyle name="Note 2 4 159" xfId="45439" xr:uid="{00000000-0005-0000-0000-0000EC720000}"/>
    <cellStyle name="Note 2 4 16" xfId="778" xr:uid="{00000000-0005-0000-0000-0000ED720000}"/>
    <cellStyle name="Note 2 4 16 10" xfId="21993" xr:uid="{00000000-0005-0000-0000-0000EE720000}"/>
    <cellStyle name="Note 2 4 16 11" xfId="22095" xr:uid="{00000000-0005-0000-0000-0000EF720000}"/>
    <cellStyle name="Note 2 4 16 12" xfId="22441" xr:uid="{00000000-0005-0000-0000-0000F0720000}"/>
    <cellStyle name="Note 2 4 16 13" xfId="22787" xr:uid="{00000000-0005-0000-0000-0000F1720000}"/>
    <cellStyle name="Note 2 4 16 14" xfId="23133" xr:uid="{00000000-0005-0000-0000-0000F2720000}"/>
    <cellStyle name="Note 2 4 16 15" xfId="23755" xr:uid="{00000000-0005-0000-0000-0000F3720000}"/>
    <cellStyle name="Note 2 4 16 16" xfId="24101" xr:uid="{00000000-0005-0000-0000-0000F4720000}"/>
    <cellStyle name="Note 2 4 16 17" xfId="24451" xr:uid="{00000000-0005-0000-0000-0000F5720000}"/>
    <cellStyle name="Note 2 4 16 18" xfId="25072" xr:uid="{00000000-0005-0000-0000-0000F6720000}"/>
    <cellStyle name="Note 2 4 16 19" xfId="24769" xr:uid="{00000000-0005-0000-0000-0000F7720000}"/>
    <cellStyle name="Note 2 4 16 2" xfId="779" xr:uid="{00000000-0005-0000-0000-0000F8720000}"/>
    <cellStyle name="Note 2 4 16 2 2" xfId="30181" xr:uid="{00000000-0005-0000-0000-0000F9720000}"/>
    <cellStyle name="Note 2 4 16 2 3" xfId="19478" xr:uid="{00000000-0005-0000-0000-0000FA720000}"/>
    <cellStyle name="Note 2 4 16 20" xfId="25758" xr:uid="{00000000-0005-0000-0000-0000FB720000}"/>
    <cellStyle name="Note 2 4 16 21" xfId="26104" xr:uid="{00000000-0005-0000-0000-0000FC720000}"/>
    <cellStyle name="Note 2 4 16 22" xfId="26450" xr:uid="{00000000-0005-0000-0000-0000FD720000}"/>
    <cellStyle name="Note 2 4 16 23" xfId="26793" xr:uid="{00000000-0005-0000-0000-0000FE720000}"/>
    <cellStyle name="Note 2 4 16 24" xfId="26995" xr:uid="{00000000-0005-0000-0000-0000FF720000}"/>
    <cellStyle name="Note 2 4 16 25" xfId="25405" xr:uid="{00000000-0005-0000-0000-000000730000}"/>
    <cellStyle name="Note 2 4 16 26" xfId="27503" xr:uid="{00000000-0005-0000-0000-000001730000}"/>
    <cellStyle name="Note 2 4 16 27" xfId="27846" xr:uid="{00000000-0005-0000-0000-000002730000}"/>
    <cellStyle name="Note 2 4 16 28" xfId="28187" xr:uid="{00000000-0005-0000-0000-000003730000}"/>
    <cellStyle name="Note 2 4 16 29" xfId="28528" xr:uid="{00000000-0005-0000-0000-000004730000}"/>
    <cellStyle name="Note 2 4 16 3" xfId="5008" xr:uid="{00000000-0005-0000-0000-000005730000}"/>
    <cellStyle name="Note 2 4 16 3 2" xfId="19824" xr:uid="{00000000-0005-0000-0000-000006730000}"/>
    <cellStyle name="Note 2 4 16 30" xfId="28869" xr:uid="{00000000-0005-0000-0000-000007730000}"/>
    <cellStyle name="Note 2 4 16 31" xfId="29210" xr:uid="{00000000-0005-0000-0000-000008730000}"/>
    <cellStyle name="Note 2 4 16 32" xfId="29602" xr:uid="{00000000-0005-0000-0000-000009730000}"/>
    <cellStyle name="Note 2 4 16 33" xfId="31318" xr:uid="{00000000-0005-0000-0000-00000A730000}"/>
    <cellStyle name="Note 2 4 16 34" xfId="31708" xr:uid="{00000000-0005-0000-0000-00000B730000}"/>
    <cellStyle name="Note 2 4 16 35" xfId="32270" xr:uid="{00000000-0005-0000-0000-00000C730000}"/>
    <cellStyle name="Note 2 4 16 36" xfId="32611" xr:uid="{00000000-0005-0000-0000-00000D730000}"/>
    <cellStyle name="Note 2 4 16 37" xfId="32952" xr:uid="{00000000-0005-0000-0000-00000E730000}"/>
    <cellStyle name="Note 2 4 16 38" xfId="33383" xr:uid="{00000000-0005-0000-0000-00000F730000}"/>
    <cellStyle name="Note 2 4 16 39" xfId="33862" xr:uid="{00000000-0005-0000-0000-000010730000}"/>
    <cellStyle name="Note 2 4 16 4" xfId="9260" xr:uid="{00000000-0005-0000-0000-000011730000}"/>
    <cellStyle name="Note 2 4 16 4 2" xfId="19920" xr:uid="{00000000-0005-0000-0000-000012730000}"/>
    <cellStyle name="Note 2 4 16 40" xfId="34207" xr:uid="{00000000-0005-0000-0000-000013730000}"/>
    <cellStyle name="Note 2 4 16 41" xfId="33959" xr:uid="{00000000-0005-0000-0000-000014730000}"/>
    <cellStyle name="Note 2 4 16 42" xfId="34655" xr:uid="{00000000-0005-0000-0000-000015730000}"/>
    <cellStyle name="Note 2 4 16 43" xfId="35001" xr:uid="{00000000-0005-0000-0000-000016730000}"/>
    <cellStyle name="Note 2 4 16 44" xfId="35347" xr:uid="{00000000-0005-0000-0000-000017730000}"/>
    <cellStyle name="Note 2 4 16 45" xfId="35694" xr:uid="{00000000-0005-0000-0000-000018730000}"/>
    <cellStyle name="Note 2 4 16 46" xfId="36041" xr:uid="{00000000-0005-0000-0000-000019730000}"/>
    <cellStyle name="Note 2 4 16 47" xfId="36387" xr:uid="{00000000-0005-0000-0000-00001A730000}"/>
    <cellStyle name="Note 2 4 16 48" xfId="36733" xr:uid="{00000000-0005-0000-0000-00001B730000}"/>
    <cellStyle name="Note 2 4 16 49" xfId="37079" xr:uid="{00000000-0005-0000-0000-00001C730000}"/>
    <cellStyle name="Note 2 4 16 5" xfId="13509" xr:uid="{00000000-0005-0000-0000-00001D730000}"/>
    <cellStyle name="Note 2 4 16 5 2" xfId="20266" xr:uid="{00000000-0005-0000-0000-00001E730000}"/>
    <cellStyle name="Note 2 4 16 50" xfId="37425" xr:uid="{00000000-0005-0000-0000-00001F730000}"/>
    <cellStyle name="Note 2 4 16 51" xfId="38046" xr:uid="{00000000-0005-0000-0000-000020730000}"/>
    <cellStyle name="Note 2 4 16 52" xfId="38393" xr:uid="{00000000-0005-0000-0000-000021730000}"/>
    <cellStyle name="Note 2 4 16 53" xfId="38739" xr:uid="{00000000-0005-0000-0000-000022730000}"/>
    <cellStyle name="Note 2 4 16 54" xfId="39085" xr:uid="{00000000-0005-0000-0000-000023730000}"/>
    <cellStyle name="Note 2 4 16 55" xfId="39431" xr:uid="{00000000-0005-0000-0000-000024730000}"/>
    <cellStyle name="Note 2 4 16 56" xfId="37724" xr:uid="{00000000-0005-0000-0000-000025730000}"/>
    <cellStyle name="Note 2 4 16 57" xfId="39647" xr:uid="{00000000-0005-0000-0000-000026730000}"/>
    <cellStyle name="Note 2 4 16 58" xfId="40259" xr:uid="{00000000-0005-0000-0000-000027730000}"/>
    <cellStyle name="Note 2 4 16 59" xfId="40600" xr:uid="{00000000-0005-0000-0000-000028730000}"/>
    <cellStyle name="Note 2 4 16 6" xfId="17758" xr:uid="{00000000-0005-0000-0000-000029730000}"/>
    <cellStyle name="Note 2 4 16 6 2" xfId="20612" xr:uid="{00000000-0005-0000-0000-00002A730000}"/>
    <cellStyle name="Note 2 4 16 60" xfId="41320" xr:uid="{00000000-0005-0000-0000-00002B730000}"/>
    <cellStyle name="Note 2 4 16 61" xfId="41719" xr:uid="{00000000-0005-0000-0000-00002C730000}"/>
    <cellStyle name="Note 2 4 16 62" xfId="41821" xr:uid="{00000000-0005-0000-0000-00002D730000}"/>
    <cellStyle name="Note 2 4 16 63" xfId="42167" xr:uid="{00000000-0005-0000-0000-00002E730000}"/>
    <cellStyle name="Note 2 4 16 64" xfId="42513" xr:uid="{00000000-0005-0000-0000-00002F730000}"/>
    <cellStyle name="Note 2 4 16 65" xfId="42692" xr:uid="{00000000-0005-0000-0000-000030730000}"/>
    <cellStyle name="Note 2 4 16 66" xfId="42753" xr:uid="{00000000-0005-0000-0000-000031730000}"/>
    <cellStyle name="Note 2 4 16 67" xfId="43094" xr:uid="{00000000-0005-0000-0000-000032730000}"/>
    <cellStyle name="Note 2 4 16 68" xfId="43435" xr:uid="{00000000-0005-0000-0000-000033730000}"/>
    <cellStyle name="Note 2 4 16 69" xfId="43776" xr:uid="{00000000-0005-0000-0000-000034730000}"/>
    <cellStyle name="Note 2 4 16 7" xfId="20883" xr:uid="{00000000-0005-0000-0000-000035730000}"/>
    <cellStyle name="Note 2 4 16 70" xfId="44530" xr:uid="{00000000-0005-0000-0000-000036730000}"/>
    <cellStyle name="Note 2 4 16 71" xfId="44632" xr:uid="{00000000-0005-0000-0000-000037730000}"/>
    <cellStyle name="Note 2 4 16 72" xfId="44975" xr:uid="{00000000-0005-0000-0000-000038730000}"/>
    <cellStyle name="Note 2 4 16 73" xfId="45233" xr:uid="{00000000-0005-0000-0000-000039730000}"/>
    <cellStyle name="Note 2 4 16 74" xfId="44394" xr:uid="{00000000-0005-0000-0000-00003A730000}"/>
    <cellStyle name="Note 2 4 16 75" xfId="45396" xr:uid="{00000000-0005-0000-0000-00003B730000}"/>
    <cellStyle name="Note 2 4 16 76" xfId="45453" xr:uid="{00000000-0005-0000-0000-00003C730000}"/>
    <cellStyle name="Note 2 4 16 77" xfId="46010" xr:uid="{00000000-0005-0000-0000-00003D730000}"/>
    <cellStyle name="Note 2 4 16 78" xfId="46354" xr:uid="{00000000-0005-0000-0000-00003E730000}"/>
    <cellStyle name="Note 2 4 16 79" xfId="46649" xr:uid="{00000000-0005-0000-0000-00003F730000}"/>
    <cellStyle name="Note 2 4 16 8" xfId="21305" xr:uid="{00000000-0005-0000-0000-000040730000}"/>
    <cellStyle name="Note 2 4 16 80" xfId="46832" xr:uid="{00000000-0005-0000-0000-000041730000}"/>
    <cellStyle name="Note 2 4 16 81" xfId="47177" xr:uid="{00000000-0005-0000-0000-000042730000}"/>
    <cellStyle name="Note 2 4 16 82" xfId="47522" xr:uid="{00000000-0005-0000-0000-000043730000}"/>
    <cellStyle name="Note 2 4 16 83" xfId="47763" xr:uid="{00000000-0005-0000-0000-000044730000}"/>
    <cellStyle name="Note 2 4 16 84" xfId="47946" xr:uid="{00000000-0005-0000-0000-000045730000}"/>
    <cellStyle name="Note 2 4 16 85" xfId="48245" xr:uid="{00000000-0005-0000-0000-000046730000}"/>
    <cellStyle name="Note 2 4 16 86" xfId="48298" xr:uid="{00000000-0005-0000-0000-000047730000}"/>
    <cellStyle name="Note 2 4 16 87" xfId="49136" xr:uid="{00000000-0005-0000-0000-000048730000}"/>
    <cellStyle name="Note 2 4 16 88" xfId="49477" xr:uid="{00000000-0005-0000-0000-000049730000}"/>
    <cellStyle name="Note 2 4 16 89" xfId="49578" xr:uid="{00000000-0005-0000-0000-00004A730000}"/>
    <cellStyle name="Note 2 4 16 9" xfId="20724" xr:uid="{00000000-0005-0000-0000-00004B730000}"/>
    <cellStyle name="Note 2 4 16 90" xfId="49680" xr:uid="{00000000-0005-0000-0000-00004C730000}"/>
    <cellStyle name="Note 2 4 16 91" xfId="48717" xr:uid="{00000000-0005-0000-0000-00004D730000}"/>
    <cellStyle name="Note 2 4 16 92" xfId="52995" xr:uid="{00000000-0005-0000-0000-00004E730000}"/>
    <cellStyle name="Note 2 4 16 93" xfId="19123" xr:uid="{00000000-0005-0000-0000-00004F730000}"/>
    <cellStyle name="Note 2 4 16 94" xfId="56628" xr:uid="{00000000-0005-0000-0000-000050730000}"/>
    <cellStyle name="Note 2 4 160" xfId="47959" xr:uid="{00000000-0005-0000-0000-000051730000}"/>
    <cellStyle name="Note 2 4 161" xfId="48524" xr:uid="{00000000-0005-0000-0000-000052730000}"/>
    <cellStyle name="Note 2 4 162" xfId="48810" xr:uid="{00000000-0005-0000-0000-000053730000}"/>
    <cellStyle name="Note 2 4 163" xfId="49155" xr:uid="{00000000-0005-0000-0000-000054730000}"/>
    <cellStyle name="Note 2 4 164" xfId="48799" xr:uid="{00000000-0005-0000-0000-000055730000}"/>
    <cellStyle name="Note 2 4 165" xfId="49371" xr:uid="{00000000-0005-0000-0000-000056730000}"/>
    <cellStyle name="Note 2 4 166" xfId="49723" xr:uid="{00000000-0005-0000-0000-000057730000}"/>
    <cellStyle name="Note 2 4 167" xfId="49846" xr:uid="{00000000-0005-0000-0000-000058730000}"/>
    <cellStyle name="Note 2 4 168" xfId="51211" xr:uid="{00000000-0005-0000-0000-000059730000}"/>
    <cellStyle name="Note 2 4 169" xfId="51051" xr:uid="{00000000-0005-0000-0000-00005A730000}"/>
    <cellStyle name="Note 2 4 17" xfId="780" xr:uid="{00000000-0005-0000-0000-00005B730000}"/>
    <cellStyle name="Note 2 4 17 10" xfId="22003" xr:uid="{00000000-0005-0000-0000-00005C730000}"/>
    <cellStyle name="Note 2 4 17 11" xfId="22105" xr:uid="{00000000-0005-0000-0000-00005D730000}"/>
    <cellStyle name="Note 2 4 17 12" xfId="22451" xr:uid="{00000000-0005-0000-0000-00005E730000}"/>
    <cellStyle name="Note 2 4 17 13" xfId="22797" xr:uid="{00000000-0005-0000-0000-00005F730000}"/>
    <cellStyle name="Note 2 4 17 14" xfId="23143" xr:uid="{00000000-0005-0000-0000-000060730000}"/>
    <cellStyle name="Note 2 4 17 15" xfId="23765" xr:uid="{00000000-0005-0000-0000-000061730000}"/>
    <cellStyle name="Note 2 4 17 16" xfId="24111" xr:uid="{00000000-0005-0000-0000-000062730000}"/>
    <cellStyle name="Note 2 4 17 17" xfId="24461" xr:uid="{00000000-0005-0000-0000-000063730000}"/>
    <cellStyle name="Note 2 4 17 18" xfId="25082" xr:uid="{00000000-0005-0000-0000-000064730000}"/>
    <cellStyle name="Note 2 4 17 19" xfId="24767" xr:uid="{00000000-0005-0000-0000-000065730000}"/>
    <cellStyle name="Note 2 4 17 2" xfId="781" xr:uid="{00000000-0005-0000-0000-000066730000}"/>
    <cellStyle name="Note 2 4 17 2 2" xfId="30114" xr:uid="{00000000-0005-0000-0000-000067730000}"/>
    <cellStyle name="Note 2 4 17 2 3" xfId="19488" xr:uid="{00000000-0005-0000-0000-000068730000}"/>
    <cellStyle name="Note 2 4 17 20" xfId="25768" xr:uid="{00000000-0005-0000-0000-000069730000}"/>
    <cellStyle name="Note 2 4 17 21" xfId="26114" xr:uid="{00000000-0005-0000-0000-00006A730000}"/>
    <cellStyle name="Note 2 4 17 22" xfId="26460" xr:uid="{00000000-0005-0000-0000-00006B730000}"/>
    <cellStyle name="Note 2 4 17 23" xfId="26803" xr:uid="{00000000-0005-0000-0000-00006C730000}"/>
    <cellStyle name="Note 2 4 17 24" xfId="27005" xr:uid="{00000000-0005-0000-0000-00006D730000}"/>
    <cellStyle name="Note 2 4 17 25" xfId="25106" xr:uid="{00000000-0005-0000-0000-00006E730000}"/>
    <cellStyle name="Note 2 4 17 26" xfId="27513" xr:uid="{00000000-0005-0000-0000-00006F730000}"/>
    <cellStyle name="Note 2 4 17 27" xfId="27856" xr:uid="{00000000-0005-0000-0000-000070730000}"/>
    <cellStyle name="Note 2 4 17 28" xfId="28197" xr:uid="{00000000-0005-0000-0000-000071730000}"/>
    <cellStyle name="Note 2 4 17 29" xfId="28538" xr:uid="{00000000-0005-0000-0000-000072730000}"/>
    <cellStyle name="Note 2 4 17 3" xfId="5166" xr:uid="{00000000-0005-0000-0000-000073730000}"/>
    <cellStyle name="Note 2 4 17 3 2" xfId="19834" xr:uid="{00000000-0005-0000-0000-000074730000}"/>
    <cellStyle name="Note 2 4 17 30" xfId="28879" xr:uid="{00000000-0005-0000-0000-000075730000}"/>
    <cellStyle name="Note 2 4 17 31" xfId="29220" xr:uid="{00000000-0005-0000-0000-000076730000}"/>
    <cellStyle name="Note 2 4 17 32" xfId="29336" xr:uid="{00000000-0005-0000-0000-000077730000}"/>
    <cellStyle name="Note 2 4 17 33" xfId="31298" xr:uid="{00000000-0005-0000-0000-000078730000}"/>
    <cellStyle name="Note 2 4 17 34" xfId="31718" xr:uid="{00000000-0005-0000-0000-000079730000}"/>
    <cellStyle name="Note 2 4 17 35" xfId="32280" xr:uid="{00000000-0005-0000-0000-00007A730000}"/>
    <cellStyle name="Note 2 4 17 36" xfId="32621" xr:uid="{00000000-0005-0000-0000-00007B730000}"/>
    <cellStyle name="Note 2 4 17 37" xfId="32962" xr:uid="{00000000-0005-0000-0000-00007C730000}"/>
    <cellStyle name="Note 2 4 17 38" xfId="33526" xr:uid="{00000000-0005-0000-0000-00007D730000}"/>
    <cellStyle name="Note 2 4 17 39" xfId="33872" xr:uid="{00000000-0005-0000-0000-00007E730000}"/>
    <cellStyle name="Note 2 4 17 4" xfId="9418" xr:uid="{00000000-0005-0000-0000-00007F730000}"/>
    <cellStyle name="Note 2 4 17 4 2" xfId="19930" xr:uid="{00000000-0005-0000-0000-000080730000}"/>
    <cellStyle name="Note 2 4 17 40" xfId="34217" xr:uid="{00000000-0005-0000-0000-000081730000}"/>
    <cellStyle name="Note 2 4 17 41" xfId="33356" xr:uid="{00000000-0005-0000-0000-000082730000}"/>
    <cellStyle name="Note 2 4 17 42" xfId="34665" xr:uid="{00000000-0005-0000-0000-000083730000}"/>
    <cellStyle name="Note 2 4 17 43" xfId="35011" xr:uid="{00000000-0005-0000-0000-000084730000}"/>
    <cellStyle name="Note 2 4 17 44" xfId="35357" xr:uid="{00000000-0005-0000-0000-000085730000}"/>
    <cellStyle name="Note 2 4 17 45" xfId="35704" xr:uid="{00000000-0005-0000-0000-000086730000}"/>
    <cellStyle name="Note 2 4 17 46" xfId="36051" xr:uid="{00000000-0005-0000-0000-000087730000}"/>
    <cellStyle name="Note 2 4 17 47" xfId="36397" xr:uid="{00000000-0005-0000-0000-000088730000}"/>
    <cellStyle name="Note 2 4 17 48" xfId="36743" xr:uid="{00000000-0005-0000-0000-000089730000}"/>
    <cellStyle name="Note 2 4 17 49" xfId="37089" xr:uid="{00000000-0005-0000-0000-00008A730000}"/>
    <cellStyle name="Note 2 4 17 5" xfId="13667" xr:uid="{00000000-0005-0000-0000-00008B730000}"/>
    <cellStyle name="Note 2 4 17 5 2" xfId="20276" xr:uid="{00000000-0005-0000-0000-00008C730000}"/>
    <cellStyle name="Note 2 4 17 50" xfId="37435" xr:uid="{00000000-0005-0000-0000-00008D730000}"/>
    <cellStyle name="Note 2 4 17 51" xfId="38056" xr:uid="{00000000-0005-0000-0000-00008E730000}"/>
    <cellStyle name="Note 2 4 17 52" xfId="38403" xr:uid="{00000000-0005-0000-0000-00008F730000}"/>
    <cellStyle name="Note 2 4 17 53" xfId="38749" xr:uid="{00000000-0005-0000-0000-000090730000}"/>
    <cellStyle name="Note 2 4 17 54" xfId="39095" xr:uid="{00000000-0005-0000-0000-000091730000}"/>
    <cellStyle name="Note 2 4 17 55" xfId="39441" xr:uid="{00000000-0005-0000-0000-000092730000}"/>
    <cellStyle name="Note 2 4 17 56" xfId="37757" xr:uid="{00000000-0005-0000-0000-000093730000}"/>
    <cellStyle name="Note 2 4 17 57" xfId="39549" xr:uid="{00000000-0005-0000-0000-000094730000}"/>
    <cellStyle name="Note 2 4 17 58" xfId="40269" xr:uid="{00000000-0005-0000-0000-000095730000}"/>
    <cellStyle name="Note 2 4 17 59" xfId="40610" xr:uid="{00000000-0005-0000-0000-000096730000}"/>
    <cellStyle name="Note 2 4 17 6" xfId="17916" xr:uid="{00000000-0005-0000-0000-000097730000}"/>
    <cellStyle name="Note 2 4 17 6 2" xfId="20622" xr:uid="{00000000-0005-0000-0000-000098730000}"/>
    <cellStyle name="Note 2 4 17 60" xfId="40789" xr:uid="{00000000-0005-0000-0000-000099730000}"/>
    <cellStyle name="Note 2 4 17 61" xfId="41729" xr:uid="{00000000-0005-0000-0000-00009A730000}"/>
    <cellStyle name="Note 2 4 17 62" xfId="41831" xr:uid="{00000000-0005-0000-0000-00009B730000}"/>
    <cellStyle name="Note 2 4 17 63" xfId="42177" xr:uid="{00000000-0005-0000-0000-00009C730000}"/>
    <cellStyle name="Note 2 4 17 64" xfId="42523" xr:uid="{00000000-0005-0000-0000-00009D730000}"/>
    <cellStyle name="Note 2 4 17 65" xfId="42702" xr:uid="{00000000-0005-0000-0000-00009E730000}"/>
    <cellStyle name="Note 2 4 17 66" xfId="42763" xr:uid="{00000000-0005-0000-0000-00009F730000}"/>
    <cellStyle name="Note 2 4 17 67" xfId="43104" xr:uid="{00000000-0005-0000-0000-0000A0730000}"/>
    <cellStyle name="Note 2 4 17 68" xfId="43445" xr:uid="{00000000-0005-0000-0000-0000A1730000}"/>
    <cellStyle name="Note 2 4 17 69" xfId="43786" xr:uid="{00000000-0005-0000-0000-0000A2730000}"/>
    <cellStyle name="Note 2 4 17 7" xfId="18781" xr:uid="{00000000-0005-0000-0000-0000A3730000}"/>
    <cellStyle name="Note 2 4 17 70" xfId="44540" xr:uid="{00000000-0005-0000-0000-0000A4730000}"/>
    <cellStyle name="Note 2 4 17 71" xfId="44642" xr:uid="{00000000-0005-0000-0000-0000A5730000}"/>
    <cellStyle name="Note 2 4 17 72" xfId="44985" xr:uid="{00000000-0005-0000-0000-0000A6730000}"/>
    <cellStyle name="Note 2 4 17 73" xfId="45239" xr:uid="{00000000-0005-0000-0000-0000A7730000}"/>
    <cellStyle name="Note 2 4 17 74" xfId="43866" xr:uid="{00000000-0005-0000-0000-0000A8730000}"/>
    <cellStyle name="Note 2 4 17 75" xfId="45406" xr:uid="{00000000-0005-0000-0000-0000A9730000}"/>
    <cellStyle name="Note 2 4 17 76" xfId="45918" xr:uid="{00000000-0005-0000-0000-0000AA730000}"/>
    <cellStyle name="Note 2 4 17 77" xfId="46020" xr:uid="{00000000-0005-0000-0000-0000AB730000}"/>
    <cellStyle name="Note 2 4 17 78" xfId="46364" xr:uid="{00000000-0005-0000-0000-0000AC730000}"/>
    <cellStyle name="Note 2 4 17 79" xfId="46657" xr:uid="{00000000-0005-0000-0000-0000AD730000}"/>
    <cellStyle name="Note 2 4 17 8" xfId="21315" xr:uid="{00000000-0005-0000-0000-0000AE730000}"/>
    <cellStyle name="Note 2 4 17 80" xfId="46842" xr:uid="{00000000-0005-0000-0000-0000AF730000}"/>
    <cellStyle name="Note 2 4 17 81" xfId="47187" xr:uid="{00000000-0005-0000-0000-0000B0730000}"/>
    <cellStyle name="Note 2 4 17 82" xfId="47532" xr:uid="{00000000-0005-0000-0000-0000B1730000}"/>
    <cellStyle name="Note 2 4 17 83" xfId="47771" xr:uid="{00000000-0005-0000-0000-0000B2730000}"/>
    <cellStyle name="Note 2 4 17 84" xfId="47956" xr:uid="{00000000-0005-0000-0000-0000B3730000}"/>
    <cellStyle name="Note 2 4 17 85" xfId="48247" xr:uid="{00000000-0005-0000-0000-0000B4730000}"/>
    <cellStyle name="Note 2 4 17 86" xfId="48802" xr:uid="{00000000-0005-0000-0000-0000B5730000}"/>
    <cellStyle name="Note 2 4 17 87" xfId="49146" xr:uid="{00000000-0005-0000-0000-0000B6730000}"/>
    <cellStyle name="Note 2 4 17 88" xfId="49487" xr:uid="{00000000-0005-0000-0000-0000B7730000}"/>
    <cellStyle name="Note 2 4 17 89" xfId="49588" xr:uid="{00000000-0005-0000-0000-0000B8730000}"/>
    <cellStyle name="Note 2 4 17 9" xfId="20800" xr:uid="{00000000-0005-0000-0000-0000B9730000}"/>
    <cellStyle name="Note 2 4 17 90" xfId="49690" xr:uid="{00000000-0005-0000-0000-0000BA730000}"/>
    <cellStyle name="Note 2 4 17 91" xfId="49586" xr:uid="{00000000-0005-0000-0000-0000BB730000}"/>
    <cellStyle name="Note 2 4 17 92" xfId="53111" xr:uid="{00000000-0005-0000-0000-0000BC730000}"/>
    <cellStyle name="Note 2 4 17 93" xfId="19133" xr:uid="{00000000-0005-0000-0000-0000BD730000}"/>
    <cellStyle name="Note 2 4 170" xfId="51816" xr:uid="{00000000-0005-0000-0000-0000BE730000}"/>
    <cellStyle name="Note 2 4 171" xfId="51971" xr:uid="{00000000-0005-0000-0000-0000BF730000}"/>
    <cellStyle name="Note 2 4 172" xfId="52371" xr:uid="{00000000-0005-0000-0000-0000C0730000}"/>
    <cellStyle name="Note 2 4 173" xfId="53064" xr:uid="{00000000-0005-0000-0000-0000C1730000}"/>
    <cellStyle name="Note 2 4 174" xfId="53115" xr:uid="{00000000-0005-0000-0000-0000C2730000}"/>
    <cellStyle name="Note 2 4 18" xfId="782" xr:uid="{00000000-0005-0000-0000-0000C3730000}"/>
    <cellStyle name="Note 2 4 18 2" xfId="783" xr:uid="{00000000-0005-0000-0000-0000C4730000}"/>
    <cellStyle name="Note 2 4 18 2 2" xfId="30168" xr:uid="{00000000-0005-0000-0000-0000C5730000}"/>
    <cellStyle name="Note 2 4 18 3" xfId="5536" xr:uid="{00000000-0005-0000-0000-0000C6730000}"/>
    <cellStyle name="Note 2 4 18 3 2" xfId="29705" xr:uid="{00000000-0005-0000-0000-0000C7730000}"/>
    <cellStyle name="Note 2 4 18 4" xfId="9788" xr:uid="{00000000-0005-0000-0000-0000C8730000}"/>
    <cellStyle name="Note 2 4 18 5" xfId="14037" xr:uid="{00000000-0005-0000-0000-0000C9730000}"/>
    <cellStyle name="Note 2 4 18 6" xfId="18286" xr:uid="{00000000-0005-0000-0000-0000CA730000}"/>
    <cellStyle name="Note 2 4 18 7" xfId="19151" xr:uid="{00000000-0005-0000-0000-0000CB730000}"/>
    <cellStyle name="Note 2 4 19" xfId="784" xr:uid="{00000000-0005-0000-0000-0000CC730000}"/>
    <cellStyle name="Note 2 4 19 2" xfId="785" xr:uid="{00000000-0005-0000-0000-0000CD730000}"/>
    <cellStyle name="Note 2 4 19 2 2" xfId="30103" xr:uid="{00000000-0005-0000-0000-0000CE730000}"/>
    <cellStyle name="Note 2 4 19 3" xfId="29394" xr:uid="{00000000-0005-0000-0000-0000CF730000}"/>
    <cellStyle name="Note 2 4 19 4" xfId="18859" xr:uid="{00000000-0005-0000-0000-0000D0730000}"/>
    <cellStyle name="Note 2 4 2" xfId="786" xr:uid="{00000000-0005-0000-0000-0000D1730000}"/>
    <cellStyle name="Note 2 4 2 10" xfId="1936" xr:uid="{00000000-0005-0000-0000-0000D2730000}"/>
    <cellStyle name="Note 2 4 2 10 2" xfId="6188" xr:uid="{00000000-0005-0000-0000-0000D3730000}"/>
    <cellStyle name="Note 2 4 2 10 3" xfId="10437" xr:uid="{00000000-0005-0000-0000-0000D4730000}"/>
    <cellStyle name="Note 2 4 2 10 4" xfId="14687" xr:uid="{00000000-0005-0000-0000-0000D5730000}"/>
    <cellStyle name="Note 2 4 2 10 5" xfId="20325" xr:uid="{00000000-0005-0000-0000-0000D6730000}"/>
    <cellStyle name="Note 2 4 2 10 6" xfId="53180" xr:uid="{00000000-0005-0000-0000-0000D7730000}"/>
    <cellStyle name="Note 2 4 2 100" xfId="50008" xr:uid="{00000000-0005-0000-0000-0000D8730000}"/>
    <cellStyle name="Note 2 4 2 101" xfId="50157" xr:uid="{00000000-0005-0000-0000-0000D9730000}"/>
    <cellStyle name="Note 2 4 2 102" xfId="50307" xr:uid="{00000000-0005-0000-0000-0000DA730000}"/>
    <cellStyle name="Note 2 4 2 103" xfId="50456" xr:uid="{00000000-0005-0000-0000-0000DB730000}"/>
    <cellStyle name="Note 2 4 2 104" xfId="50605" xr:uid="{00000000-0005-0000-0000-0000DC730000}"/>
    <cellStyle name="Note 2 4 2 105" xfId="50755" xr:uid="{00000000-0005-0000-0000-0000DD730000}"/>
    <cellStyle name="Note 2 4 2 106" xfId="50904" xr:uid="{00000000-0005-0000-0000-0000DE730000}"/>
    <cellStyle name="Note 2 4 2 107" xfId="51069" xr:uid="{00000000-0005-0000-0000-0000DF730000}"/>
    <cellStyle name="Note 2 4 2 108" xfId="51225" xr:uid="{00000000-0005-0000-0000-0000E0730000}"/>
    <cellStyle name="Note 2 4 2 109" xfId="51375" xr:uid="{00000000-0005-0000-0000-0000E1730000}"/>
    <cellStyle name="Note 2 4 2 11" xfId="1504" xr:uid="{00000000-0005-0000-0000-0000E2730000}"/>
    <cellStyle name="Note 2 4 2 11 2" xfId="5756" xr:uid="{00000000-0005-0000-0000-0000E3730000}"/>
    <cellStyle name="Note 2 4 2 11 3" xfId="10005" xr:uid="{00000000-0005-0000-0000-0000E4730000}"/>
    <cellStyle name="Note 2 4 2 11 4" xfId="14255" xr:uid="{00000000-0005-0000-0000-0000E5730000}"/>
    <cellStyle name="Note 2 4 2 11 5" xfId="20837" xr:uid="{00000000-0005-0000-0000-0000E6730000}"/>
    <cellStyle name="Note 2 4 2 11 6" xfId="54352" xr:uid="{00000000-0005-0000-0000-0000E7730000}"/>
    <cellStyle name="Note 2 4 2 110" xfId="51525" xr:uid="{00000000-0005-0000-0000-0000E8730000}"/>
    <cellStyle name="Note 2 4 2 111" xfId="51675" xr:uid="{00000000-0005-0000-0000-0000E9730000}"/>
    <cellStyle name="Note 2 4 2 112" xfId="51830" xr:uid="{00000000-0005-0000-0000-0000EA730000}"/>
    <cellStyle name="Note 2 4 2 113" xfId="51985" xr:uid="{00000000-0005-0000-0000-0000EB730000}"/>
    <cellStyle name="Note 2 4 2 114" xfId="52135" xr:uid="{00000000-0005-0000-0000-0000EC730000}"/>
    <cellStyle name="Note 2 4 2 115" xfId="52285" xr:uid="{00000000-0005-0000-0000-0000ED730000}"/>
    <cellStyle name="Note 2 4 2 116" xfId="52333" xr:uid="{00000000-0005-0000-0000-0000EE730000}"/>
    <cellStyle name="Note 2 4 2 117" xfId="52388" xr:uid="{00000000-0005-0000-0000-0000EF730000}"/>
    <cellStyle name="Note 2 4 2 118" xfId="52538" xr:uid="{00000000-0005-0000-0000-0000F0730000}"/>
    <cellStyle name="Note 2 4 2 119" xfId="52687" xr:uid="{00000000-0005-0000-0000-0000F1730000}"/>
    <cellStyle name="Note 2 4 2 12" xfId="2005" xr:uid="{00000000-0005-0000-0000-0000F2730000}"/>
    <cellStyle name="Note 2 4 2 12 2" xfId="6257" xr:uid="{00000000-0005-0000-0000-0000F3730000}"/>
    <cellStyle name="Note 2 4 2 12 3" xfId="10506" xr:uid="{00000000-0005-0000-0000-0000F4730000}"/>
    <cellStyle name="Note 2 4 2 12 4" xfId="14755" xr:uid="{00000000-0005-0000-0000-0000F5730000}"/>
    <cellStyle name="Note 2 4 2 12 5" xfId="21018" xr:uid="{00000000-0005-0000-0000-0000F6730000}"/>
    <cellStyle name="Note 2 4 2 12 6" xfId="54502" xr:uid="{00000000-0005-0000-0000-0000F7730000}"/>
    <cellStyle name="Note 2 4 2 120" xfId="52837" xr:uid="{00000000-0005-0000-0000-0000F8730000}"/>
    <cellStyle name="Note 2 4 2 121" xfId="53031" xr:uid="{00000000-0005-0000-0000-0000F9730000}"/>
    <cellStyle name="Note 2 4 2 122" xfId="18710" xr:uid="{00000000-0005-0000-0000-0000FA730000}"/>
    <cellStyle name="Note 2 4 2 123" xfId="53129" xr:uid="{00000000-0005-0000-0000-0000FB730000}"/>
    <cellStyle name="Note 2 4 2 13" xfId="2157" xr:uid="{00000000-0005-0000-0000-0000FC730000}"/>
    <cellStyle name="Note 2 4 2 13 2" xfId="6409" xr:uid="{00000000-0005-0000-0000-0000FD730000}"/>
    <cellStyle name="Note 2 4 2 13 3" xfId="10658" xr:uid="{00000000-0005-0000-0000-0000FE730000}"/>
    <cellStyle name="Note 2 4 2 13 4" xfId="14907" xr:uid="{00000000-0005-0000-0000-0000FF730000}"/>
    <cellStyle name="Note 2 4 2 13 5" xfId="18920" xr:uid="{00000000-0005-0000-0000-000000740000}"/>
    <cellStyle name="Note 2 4 2 13 6" xfId="54651" xr:uid="{00000000-0005-0000-0000-000001740000}"/>
    <cellStyle name="Note 2 4 2 14" xfId="2307" xr:uid="{00000000-0005-0000-0000-000002740000}"/>
    <cellStyle name="Note 2 4 2 14 2" xfId="6559" xr:uid="{00000000-0005-0000-0000-000003740000}"/>
    <cellStyle name="Note 2 4 2 14 3" xfId="10808" xr:uid="{00000000-0005-0000-0000-000004740000}"/>
    <cellStyle name="Note 2 4 2 14 4" xfId="15057" xr:uid="{00000000-0005-0000-0000-000005740000}"/>
    <cellStyle name="Note 2 4 2 14 5" xfId="21706" xr:uid="{00000000-0005-0000-0000-000006740000}"/>
    <cellStyle name="Note 2 4 2 14 6" xfId="54806" xr:uid="{00000000-0005-0000-0000-000007740000}"/>
    <cellStyle name="Note 2 4 2 15" xfId="2456" xr:uid="{00000000-0005-0000-0000-000008740000}"/>
    <cellStyle name="Note 2 4 2 15 2" xfId="6708" xr:uid="{00000000-0005-0000-0000-000009740000}"/>
    <cellStyle name="Note 2 4 2 15 3" xfId="10957" xr:uid="{00000000-0005-0000-0000-00000A740000}"/>
    <cellStyle name="Note 2 4 2 15 4" xfId="15206" xr:uid="{00000000-0005-0000-0000-00000B740000}"/>
    <cellStyle name="Note 2 4 2 15 5" xfId="21831" xr:uid="{00000000-0005-0000-0000-00000C740000}"/>
    <cellStyle name="Note 2 4 2 15 6" xfId="54961" xr:uid="{00000000-0005-0000-0000-00000D740000}"/>
    <cellStyle name="Note 2 4 2 16" xfId="2606" xr:uid="{00000000-0005-0000-0000-00000E740000}"/>
    <cellStyle name="Note 2 4 2 16 2" xfId="6858" xr:uid="{00000000-0005-0000-0000-00000F740000}"/>
    <cellStyle name="Note 2 4 2 16 3" xfId="11107" xr:uid="{00000000-0005-0000-0000-000010740000}"/>
    <cellStyle name="Note 2 4 2 16 4" xfId="15356" xr:uid="{00000000-0005-0000-0000-000011740000}"/>
    <cellStyle name="Note 2 4 2 16 5" xfId="22154" xr:uid="{00000000-0005-0000-0000-000012740000}"/>
    <cellStyle name="Note 2 4 2 16 6" xfId="55112" xr:uid="{00000000-0005-0000-0000-000013740000}"/>
    <cellStyle name="Note 2 4 2 17" xfId="2761" xr:uid="{00000000-0005-0000-0000-000014740000}"/>
    <cellStyle name="Note 2 4 2 17 2" xfId="7013" xr:uid="{00000000-0005-0000-0000-000015740000}"/>
    <cellStyle name="Note 2 4 2 17 3" xfId="11262" xr:uid="{00000000-0005-0000-0000-000016740000}"/>
    <cellStyle name="Note 2 4 2 17 4" xfId="15511" xr:uid="{00000000-0005-0000-0000-000017740000}"/>
    <cellStyle name="Note 2 4 2 17 5" xfId="22500" xr:uid="{00000000-0005-0000-0000-000018740000}"/>
    <cellStyle name="Note 2 4 2 17 6" xfId="55261" xr:uid="{00000000-0005-0000-0000-000019740000}"/>
    <cellStyle name="Note 2 4 2 18" xfId="2911" xr:uid="{00000000-0005-0000-0000-00001A740000}"/>
    <cellStyle name="Note 2 4 2 18 2" xfId="7163" xr:uid="{00000000-0005-0000-0000-00001B740000}"/>
    <cellStyle name="Note 2 4 2 18 3" xfId="11412" xr:uid="{00000000-0005-0000-0000-00001C740000}"/>
    <cellStyle name="Note 2 4 2 18 4" xfId="15661" xr:uid="{00000000-0005-0000-0000-00001D740000}"/>
    <cellStyle name="Note 2 4 2 18 5" xfId="22846" xr:uid="{00000000-0005-0000-0000-00001E740000}"/>
    <cellStyle name="Note 2 4 2 18 6" xfId="55411" xr:uid="{00000000-0005-0000-0000-00001F740000}"/>
    <cellStyle name="Note 2 4 2 19" xfId="3061" xr:uid="{00000000-0005-0000-0000-000020740000}"/>
    <cellStyle name="Note 2 4 2 19 2" xfId="7313" xr:uid="{00000000-0005-0000-0000-000021740000}"/>
    <cellStyle name="Note 2 4 2 19 3" xfId="11562" xr:uid="{00000000-0005-0000-0000-000022740000}"/>
    <cellStyle name="Note 2 4 2 19 4" xfId="15811" xr:uid="{00000000-0005-0000-0000-000023740000}"/>
    <cellStyle name="Note 2 4 2 19 5" xfId="23193" xr:uid="{00000000-0005-0000-0000-000024740000}"/>
    <cellStyle name="Note 2 4 2 19 6" xfId="55560" xr:uid="{00000000-0005-0000-0000-000025740000}"/>
    <cellStyle name="Note 2 4 2 2" xfId="787" xr:uid="{00000000-0005-0000-0000-000026740000}"/>
    <cellStyle name="Note 2 4 2 2 10" xfId="3264" xr:uid="{00000000-0005-0000-0000-000027740000}"/>
    <cellStyle name="Note 2 4 2 2 10 2" xfId="7516" xr:uid="{00000000-0005-0000-0000-000028740000}"/>
    <cellStyle name="Note 2 4 2 2 10 3" xfId="11765" xr:uid="{00000000-0005-0000-0000-000029740000}"/>
    <cellStyle name="Note 2 4 2 2 10 4" xfId="16014" xr:uid="{00000000-0005-0000-0000-00002A740000}"/>
    <cellStyle name="Note 2 4 2 2 10 5" xfId="21438" xr:uid="{00000000-0005-0000-0000-00002B740000}"/>
    <cellStyle name="Note 2 4 2 2 10 6" xfId="54556" xr:uid="{00000000-0005-0000-0000-00002C740000}"/>
    <cellStyle name="Note 2 4 2 2 100" xfId="50809" xr:uid="{00000000-0005-0000-0000-00002D740000}"/>
    <cellStyle name="Note 2 4 2 2 101" xfId="50958" xr:uid="{00000000-0005-0000-0000-00002E740000}"/>
    <cellStyle name="Note 2 4 2 2 102" xfId="51123" xr:uid="{00000000-0005-0000-0000-00002F740000}"/>
    <cellStyle name="Note 2 4 2 2 103" xfId="51279" xr:uid="{00000000-0005-0000-0000-000030740000}"/>
    <cellStyle name="Note 2 4 2 2 104" xfId="51429" xr:uid="{00000000-0005-0000-0000-000031740000}"/>
    <cellStyle name="Note 2 4 2 2 105" xfId="51579" xr:uid="{00000000-0005-0000-0000-000032740000}"/>
    <cellStyle name="Note 2 4 2 2 106" xfId="51729" xr:uid="{00000000-0005-0000-0000-000033740000}"/>
    <cellStyle name="Note 2 4 2 2 107" xfId="51884" xr:uid="{00000000-0005-0000-0000-000034740000}"/>
    <cellStyle name="Note 2 4 2 2 108" xfId="52039" xr:uid="{00000000-0005-0000-0000-000035740000}"/>
    <cellStyle name="Note 2 4 2 2 109" xfId="52189" xr:uid="{00000000-0005-0000-0000-000036740000}"/>
    <cellStyle name="Note 2 4 2 2 11" xfId="3413" xr:uid="{00000000-0005-0000-0000-000037740000}"/>
    <cellStyle name="Note 2 4 2 2 11 2" xfId="7665" xr:uid="{00000000-0005-0000-0000-000038740000}"/>
    <cellStyle name="Note 2 4 2 2 11 3" xfId="11914" xr:uid="{00000000-0005-0000-0000-000039740000}"/>
    <cellStyle name="Note 2 4 2 2 11 4" xfId="16163" xr:uid="{00000000-0005-0000-0000-00003A740000}"/>
    <cellStyle name="Note 2 4 2 2 11 5" xfId="22204" xr:uid="{00000000-0005-0000-0000-00003B740000}"/>
    <cellStyle name="Note 2 4 2 2 11 6" xfId="54705" xr:uid="{00000000-0005-0000-0000-00003C740000}"/>
    <cellStyle name="Note 2 4 2 2 110" xfId="52442" xr:uid="{00000000-0005-0000-0000-00003D740000}"/>
    <cellStyle name="Note 2 4 2 2 111" xfId="52592" xr:uid="{00000000-0005-0000-0000-00003E740000}"/>
    <cellStyle name="Note 2 4 2 2 112" xfId="52741" xr:uid="{00000000-0005-0000-0000-00003F740000}"/>
    <cellStyle name="Note 2 4 2 2 113" xfId="52891" xr:uid="{00000000-0005-0000-0000-000040740000}"/>
    <cellStyle name="Note 2 4 2 2 114" xfId="53046" xr:uid="{00000000-0005-0000-0000-000041740000}"/>
    <cellStyle name="Note 2 4 2 2 115" xfId="53353" xr:uid="{00000000-0005-0000-0000-000042740000}"/>
    <cellStyle name="Note 2 4 2 2 12" xfId="3563" xr:uid="{00000000-0005-0000-0000-000043740000}"/>
    <cellStyle name="Note 2 4 2 2 12 2" xfId="7815" xr:uid="{00000000-0005-0000-0000-000044740000}"/>
    <cellStyle name="Note 2 4 2 2 12 3" xfId="12064" xr:uid="{00000000-0005-0000-0000-000045740000}"/>
    <cellStyle name="Note 2 4 2 2 12 4" xfId="16313" xr:uid="{00000000-0005-0000-0000-000046740000}"/>
    <cellStyle name="Note 2 4 2 2 12 5" xfId="22550" xr:uid="{00000000-0005-0000-0000-000047740000}"/>
    <cellStyle name="Note 2 4 2 2 12 6" xfId="54860" xr:uid="{00000000-0005-0000-0000-000048740000}"/>
    <cellStyle name="Note 2 4 2 2 13" xfId="3713" xr:uid="{00000000-0005-0000-0000-000049740000}"/>
    <cellStyle name="Note 2 4 2 2 13 2" xfId="7965" xr:uid="{00000000-0005-0000-0000-00004A740000}"/>
    <cellStyle name="Note 2 4 2 2 13 3" xfId="12214" xr:uid="{00000000-0005-0000-0000-00004B740000}"/>
    <cellStyle name="Note 2 4 2 2 13 4" xfId="16463" xr:uid="{00000000-0005-0000-0000-00004C740000}"/>
    <cellStyle name="Note 2 4 2 2 13 5" xfId="22896" xr:uid="{00000000-0005-0000-0000-00004D740000}"/>
    <cellStyle name="Note 2 4 2 2 13 6" xfId="55015" xr:uid="{00000000-0005-0000-0000-00004E740000}"/>
    <cellStyle name="Note 2 4 2 2 14" xfId="3862" xr:uid="{00000000-0005-0000-0000-00004F740000}"/>
    <cellStyle name="Note 2 4 2 2 14 2" xfId="8114" xr:uid="{00000000-0005-0000-0000-000050740000}"/>
    <cellStyle name="Note 2 4 2 2 14 3" xfId="12363" xr:uid="{00000000-0005-0000-0000-000051740000}"/>
    <cellStyle name="Note 2 4 2 2 14 4" xfId="16612" xr:uid="{00000000-0005-0000-0000-000052740000}"/>
    <cellStyle name="Note 2 4 2 2 14 5" xfId="23243" xr:uid="{00000000-0005-0000-0000-000053740000}"/>
    <cellStyle name="Note 2 4 2 2 14 6" xfId="55166" xr:uid="{00000000-0005-0000-0000-000054740000}"/>
    <cellStyle name="Note 2 4 2 2 15" xfId="4011" xr:uid="{00000000-0005-0000-0000-000055740000}"/>
    <cellStyle name="Note 2 4 2 2 15 2" xfId="8263" xr:uid="{00000000-0005-0000-0000-000056740000}"/>
    <cellStyle name="Note 2 4 2 2 15 3" xfId="12512" xr:uid="{00000000-0005-0000-0000-000057740000}"/>
    <cellStyle name="Note 2 4 2 2 15 4" xfId="16761" xr:uid="{00000000-0005-0000-0000-000058740000}"/>
    <cellStyle name="Note 2 4 2 2 15 5" xfId="23518" xr:uid="{00000000-0005-0000-0000-000059740000}"/>
    <cellStyle name="Note 2 4 2 2 15 6" xfId="55315" xr:uid="{00000000-0005-0000-0000-00005A740000}"/>
    <cellStyle name="Note 2 4 2 2 16" xfId="4211" xr:uid="{00000000-0005-0000-0000-00005B740000}"/>
    <cellStyle name="Note 2 4 2 2 16 2" xfId="8463" xr:uid="{00000000-0005-0000-0000-00005C740000}"/>
    <cellStyle name="Note 2 4 2 2 16 3" xfId="12712" xr:uid="{00000000-0005-0000-0000-00005D740000}"/>
    <cellStyle name="Note 2 4 2 2 16 4" xfId="16961" xr:uid="{00000000-0005-0000-0000-00005E740000}"/>
    <cellStyle name="Note 2 4 2 2 16 5" xfId="23864" xr:uid="{00000000-0005-0000-0000-00005F740000}"/>
    <cellStyle name="Note 2 4 2 2 16 6" xfId="55465" xr:uid="{00000000-0005-0000-0000-000060740000}"/>
    <cellStyle name="Note 2 4 2 2 17" xfId="4362" xr:uid="{00000000-0005-0000-0000-000061740000}"/>
    <cellStyle name="Note 2 4 2 2 17 2" xfId="8614" xr:uid="{00000000-0005-0000-0000-000062740000}"/>
    <cellStyle name="Note 2 4 2 2 17 3" xfId="12863" xr:uid="{00000000-0005-0000-0000-000063740000}"/>
    <cellStyle name="Note 2 4 2 2 17 4" xfId="17112" xr:uid="{00000000-0005-0000-0000-000064740000}"/>
    <cellStyle name="Note 2 4 2 2 17 5" xfId="24214" xr:uid="{00000000-0005-0000-0000-000065740000}"/>
    <cellStyle name="Note 2 4 2 2 17 6" xfId="55614" xr:uid="{00000000-0005-0000-0000-000066740000}"/>
    <cellStyle name="Note 2 4 2 2 18" xfId="4465" xr:uid="{00000000-0005-0000-0000-000067740000}"/>
    <cellStyle name="Note 2 4 2 2 18 2" xfId="8717" xr:uid="{00000000-0005-0000-0000-000068740000}"/>
    <cellStyle name="Note 2 4 2 2 18 3" xfId="12966" xr:uid="{00000000-0005-0000-0000-000069740000}"/>
    <cellStyle name="Note 2 4 2 2 18 4" xfId="17215" xr:uid="{00000000-0005-0000-0000-00006A740000}"/>
    <cellStyle name="Note 2 4 2 2 18 5" xfId="24560" xr:uid="{00000000-0005-0000-0000-00006B740000}"/>
    <cellStyle name="Note 2 4 2 2 18 6" xfId="55836" xr:uid="{00000000-0005-0000-0000-00006C740000}"/>
    <cellStyle name="Note 2 4 2 2 19" xfId="4579" xr:uid="{00000000-0005-0000-0000-00006D740000}"/>
    <cellStyle name="Note 2 4 2 2 19 2" xfId="8831" xr:uid="{00000000-0005-0000-0000-00006E740000}"/>
    <cellStyle name="Note 2 4 2 2 19 3" xfId="13080" xr:uid="{00000000-0005-0000-0000-00006F740000}"/>
    <cellStyle name="Note 2 4 2 2 19 4" xfId="17329" xr:uid="{00000000-0005-0000-0000-000070740000}"/>
    <cellStyle name="Note 2 4 2 2 19 5" xfId="24835" xr:uid="{00000000-0005-0000-0000-000071740000}"/>
    <cellStyle name="Note 2 4 2 2 19 6" xfId="55988" xr:uid="{00000000-0005-0000-0000-000072740000}"/>
    <cellStyle name="Note 2 4 2 2 2" xfId="2059" xr:uid="{00000000-0005-0000-0000-000073740000}"/>
    <cellStyle name="Note 2 4 2 2 2 2" xfId="6311" xr:uid="{00000000-0005-0000-0000-000074740000}"/>
    <cellStyle name="Note 2 4 2 2 2 3" xfId="10560" xr:uid="{00000000-0005-0000-0000-000075740000}"/>
    <cellStyle name="Note 2 4 2 2 2 4" xfId="14809" xr:uid="{00000000-0005-0000-0000-000076740000}"/>
    <cellStyle name="Note 2 4 2 2 2 5" xfId="18614" xr:uid="{00000000-0005-0000-0000-000077740000}"/>
    <cellStyle name="Note 2 4 2 2 2 6" xfId="19241" xr:uid="{00000000-0005-0000-0000-000078740000}"/>
    <cellStyle name="Note 2 4 2 2 2 7" xfId="53508" xr:uid="{00000000-0005-0000-0000-000079740000}"/>
    <cellStyle name="Note 2 4 2 2 20" xfId="4734" xr:uid="{00000000-0005-0000-0000-00007A740000}"/>
    <cellStyle name="Note 2 4 2 2 20 2" xfId="8986" xr:uid="{00000000-0005-0000-0000-00007B740000}"/>
    <cellStyle name="Note 2 4 2 2 20 3" xfId="13235" xr:uid="{00000000-0005-0000-0000-00007C740000}"/>
    <cellStyle name="Note 2 4 2 2 20 4" xfId="17484" xr:uid="{00000000-0005-0000-0000-00007D740000}"/>
    <cellStyle name="Note 2 4 2 2 20 5" xfId="23489" xr:uid="{00000000-0005-0000-0000-00007E740000}"/>
    <cellStyle name="Note 2 4 2 2 20 6" xfId="56140" xr:uid="{00000000-0005-0000-0000-00007F740000}"/>
    <cellStyle name="Note 2 4 2 2 21" xfId="4884" xr:uid="{00000000-0005-0000-0000-000080740000}"/>
    <cellStyle name="Note 2 4 2 2 21 2" xfId="9136" xr:uid="{00000000-0005-0000-0000-000081740000}"/>
    <cellStyle name="Note 2 4 2 2 21 3" xfId="13385" xr:uid="{00000000-0005-0000-0000-000082740000}"/>
    <cellStyle name="Note 2 4 2 2 21 4" xfId="17634" xr:uid="{00000000-0005-0000-0000-000083740000}"/>
    <cellStyle name="Note 2 4 2 2 21 5" xfId="25521" xr:uid="{00000000-0005-0000-0000-000084740000}"/>
    <cellStyle name="Note 2 4 2 2 21 6" xfId="56289" xr:uid="{00000000-0005-0000-0000-000085740000}"/>
    <cellStyle name="Note 2 4 2 2 22" xfId="5076" xr:uid="{00000000-0005-0000-0000-000086740000}"/>
    <cellStyle name="Note 2 4 2 2 22 2" xfId="9328" xr:uid="{00000000-0005-0000-0000-000087740000}"/>
    <cellStyle name="Note 2 4 2 2 22 3" xfId="13577" xr:uid="{00000000-0005-0000-0000-000088740000}"/>
    <cellStyle name="Note 2 4 2 2 22 4" xfId="17826" xr:uid="{00000000-0005-0000-0000-000089740000}"/>
    <cellStyle name="Note 2 4 2 2 22 5" xfId="25867" xr:uid="{00000000-0005-0000-0000-00008A740000}"/>
    <cellStyle name="Note 2 4 2 2 22 6" xfId="56445" xr:uid="{00000000-0005-0000-0000-00008B740000}"/>
    <cellStyle name="Note 2 4 2 2 23" xfId="5186" xr:uid="{00000000-0005-0000-0000-00008C740000}"/>
    <cellStyle name="Note 2 4 2 2 23 2" xfId="9438" xr:uid="{00000000-0005-0000-0000-00008D740000}"/>
    <cellStyle name="Note 2 4 2 2 23 3" xfId="13687" xr:uid="{00000000-0005-0000-0000-00008E740000}"/>
    <cellStyle name="Note 2 4 2 2 23 4" xfId="17936" xr:uid="{00000000-0005-0000-0000-00008F740000}"/>
    <cellStyle name="Note 2 4 2 2 23 5" xfId="26213" xr:uid="{00000000-0005-0000-0000-000090740000}"/>
    <cellStyle name="Note 2 4 2 2 23 6" xfId="56696" xr:uid="{00000000-0005-0000-0000-000091740000}"/>
    <cellStyle name="Note 2 4 2 2 24" xfId="5298" xr:uid="{00000000-0005-0000-0000-000092740000}"/>
    <cellStyle name="Note 2 4 2 2 24 2" xfId="9550" xr:uid="{00000000-0005-0000-0000-000093740000}"/>
    <cellStyle name="Note 2 4 2 2 24 3" xfId="13799" xr:uid="{00000000-0005-0000-0000-000094740000}"/>
    <cellStyle name="Note 2 4 2 2 24 4" xfId="18048" xr:uid="{00000000-0005-0000-0000-000095740000}"/>
    <cellStyle name="Note 2 4 2 2 24 5" xfId="25192" xr:uid="{00000000-0005-0000-0000-000096740000}"/>
    <cellStyle name="Note 2 4 2 2 24 6" xfId="56855" xr:uid="{00000000-0005-0000-0000-000097740000}"/>
    <cellStyle name="Note 2 4 2 2 25" xfId="5449" xr:uid="{00000000-0005-0000-0000-000098740000}"/>
    <cellStyle name="Note 2 4 2 2 25 2" xfId="9701" xr:uid="{00000000-0005-0000-0000-000099740000}"/>
    <cellStyle name="Note 2 4 2 2 25 3" xfId="13950" xr:uid="{00000000-0005-0000-0000-00009A740000}"/>
    <cellStyle name="Note 2 4 2 2 25 4" xfId="18199" xr:uid="{00000000-0005-0000-0000-00009B740000}"/>
    <cellStyle name="Note 2 4 2 2 25 5" xfId="26118" xr:uid="{00000000-0005-0000-0000-00009C740000}"/>
    <cellStyle name="Note 2 4 2 2 25 6" xfId="57005" xr:uid="{00000000-0005-0000-0000-00009D740000}"/>
    <cellStyle name="Note 2 4 2 2 26" xfId="5604" xr:uid="{00000000-0005-0000-0000-00009E740000}"/>
    <cellStyle name="Note 2 4 2 2 26 2" xfId="9856" xr:uid="{00000000-0005-0000-0000-00009F740000}"/>
    <cellStyle name="Note 2 4 2 2 26 3" xfId="14105" xr:uid="{00000000-0005-0000-0000-0000A0740000}"/>
    <cellStyle name="Note 2 4 2 2 26 4" xfId="18354" xr:uid="{00000000-0005-0000-0000-0000A1740000}"/>
    <cellStyle name="Note 2 4 2 2 26 5" xfId="27266" xr:uid="{00000000-0005-0000-0000-0000A2740000}"/>
    <cellStyle name="Note 2 4 2 2 26 6" xfId="56794" xr:uid="{00000000-0005-0000-0000-0000A3740000}"/>
    <cellStyle name="Note 2 4 2 2 27" xfId="1604" xr:uid="{00000000-0005-0000-0000-0000A4740000}"/>
    <cellStyle name="Note 2 4 2 2 27 2" xfId="27609" xr:uid="{00000000-0005-0000-0000-0000A5740000}"/>
    <cellStyle name="Note 2 4 2 2 27 3" xfId="57273" xr:uid="{00000000-0005-0000-0000-0000A6740000}"/>
    <cellStyle name="Note 2 4 2 2 28" xfId="5856" xr:uid="{00000000-0005-0000-0000-0000A7740000}"/>
    <cellStyle name="Note 2 4 2 2 28 2" xfId="27950" xr:uid="{00000000-0005-0000-0000-0000A8740000}"/>
    <cellStyle name="Note 2 4 2 2 28 3" xfId="57422" xr:uid="{00000000-0005-0000-0000-0000A9740000}"/>
    <cellStyle name="Note 2 4 2 2 29" xfId="10105" xr:uid="{00000000-0005-0000-0000-0000AA740000}"/>
    <cellStyle name="Note 2 4 2 2 29 2" xfId="28291" xr:uid="{00000000-0005-0000-0000-0000AB740000}"/>
    <cellStyle name="Note 2 4 2 2 29 3" xfId="57572" xr:uid="{00000000-0005-0000-0000-0000AC740000}"/>
    <cellStyle name="Note 2 4 2 2 3" xfId="2211" xr:uid="{00000000-0005-0000-0000-0000AD740000}"/>
    <cellStyle name="Note 2 4 2 2 3 2" xfId="6463" xr:uid="{00000000-0005-0000-0000-0000AE740000}"/>
    <cellStyle name="Note 2 4 2 2 3 3" xfId="10712" xr:uid="{00000000-0005-0000-0000-0000AF740000}"/>
    <cellStyle name="Note 2 4 2 2 3 4" xfId="14961" xr:uid="{00000000-0005-0000-0000-0000B0740000}"/>
    <cellStyle name="Note 2 4 2 2 3 5" xfId="18754" xr:uid="{00000000-0005-0000-0000-0000B1740000}"/>
    <cellStyle name="Note 2 4 2 2 3 6" xfId="53657" xr:uid="{00000000-0005-0000-0000-0000B2740000}"/>
    <cellStyle name="Note 2 4 2 2 30" xfId="14355" xr:uid="{00000000-0005-0000-0000-0000B3740000}"/>
    <cellStyle name="Note 2 4 2 2 30 2" xfId="28632" xr:uid="{00000000-0005-0000-0000-0000B4740000}"/>
    <cellStyle name="Note 2 4 2 2 31" xfId="18506" xr:uid="{00000000-0005-0000-0000-0000B5740000}"/>
    <cellStyle name="Note 2 4 2 2 31 2" xfId="28973" xr:uid="{00000000-0005-0000-0000-0000B6740000}"/>
    <cellStyle name="Note 2 4 2 2 32" xfId="29476" xr:uid="{00000000-0005-0000-0000-0000B7740000}"/>
    <cellStyle name="Note 2 4 2 2 33" xfId="31151" xr:uid="{00000000-0005-0000-0000-0000B8740000}"/>
    <cellStyle name="Note 2 4 2 2 34" xfId="31471" xr:uid="{00000000-0005-0000-0000-0000B9740000}"/>
    <cellStyle name="Note 2 4 2 2 35" xfId="31811" xr:uid="{00000000-0005-0000-0000-0000BA740000}"/>
    <cellStyle name="Note 2 4 2 2 36" xfId="32033" xr:uid="{00000000-0005-0000-0000-0000BB740000}"/>
    <cellStyle name="Note 2 4 2 2 37" xfId="32374" xr:uid="{00000000-0005-0000-0000-0000BC740000}"/>
    <cellStyle name="Note 2 4 2 2 38" xfId="32715" xr:uid="{00000000-0005-0000-0000-0000BD740000}"/>
    <cellStyle name="Note 2 4 2 2 39" xfId="33354" xr:uid="{00000000-0005-0000-0000-0000BE740000}"/>
    <cellStyle name="Note 2 4 2 2 4" xfId="2361" xr:uid="{00000000-0005-0000-0000-0000BF740000}"/>
    <cellStyle name="Note 2 4 2 2 4 2" xfId="6613" xr:uid="{00000000-0005-0000-0000-0000C0740000}"/>
    <cellStyle name="Note 2 4 2 2 4 3" xfId="10862" xr:uid="{00000000-0005-0000-0000-0000C1740000}"/>
    <cellStyle name="Note 2 4 2 2 4 4" xfId="15111" xr:uid="{00000000-0005-0000-0000-0000C2740000}"/>
    <cellStyle name="Note 2 4 2 2 4 5" xfId="20029" xr:uid="{00000000-0005-0000-0000-0000C3740000}"/>
    <cellStyle name="Note 2 4 2 2 4 6" xfId="53779" xr:uid="{00000000-0005-0000-0000-0000C4740000}"/>
    <cellStyle name="Note 2 4 2 2 40" xfId="33625" xr:uid="{00000000-0005-0000-0000-0000C5740000}"/>
    <cellStyle name="Note 2 4 2 2 41" xfId="33971" xr:uid="{00000000-0005-0000-0000-0000C6740000}"/>
    <cellStyle name="Note 2 4 2 2 42" xfId="34191" xr:uid="{00000000-0005-0000-0000-0000C7740000}"/>
    <cellStyle name="Note 2 4 2 2 43" xfId="34418" xr:uid="{00000000-0005-0000-0000-0000C8740000}"/>
    <cellStyle name="Note 2 4 2 2 44" xfId="34764" xr:uid="{00000000-0005-0000-0000-0000C9740000}"/>
    <cellStyle name="Note 2 4 2 2 45" xfId="35110" xr:uid="{00000000-0005-0000-0000-0000CA740000}"/>
    <cellStyle name="Note 2 4 2 2 46" xfId="35457" xr:uid="{00000000-0005-0000-0000-0000CB740000}"/>
    <cellStyle name="Note 2 4 2 2 47" xfId="35804" xr:uid="{00000000-0005-0000-0000-0000CC740000}"/>
    <cellStyle name="Note 2 4 2 2 48" xfId="36150" xr:uid="{00000000-0005-0000-0000-0000CD740000}"/>
    <cellStyle name="Note 2 4 2 2 49" xfId="36496" xr:uid="{00000000-0005-0000-0000-0000CE740000}"/>
    <cellStyle name="Note 2 4 2 2 5" xfId="2510" xr:uid="{00000000-0005-0000-0000-0000CF740000}"/>
    <cellStyle name="Note 2 4 2 2 5 2" xfId="6762" xr:uid="{00000000-0005-0000-0000-0000D0740000}"/>
    <cellStyle name="Note 2 4 2 2 5 3" xfId="11011" xr:uid="{00000000-0005-0000-0000-0000D1740000}"/>
    <cellStyle name="Note 2 4 2 2 5 4" xfId="15260" xr:uid="{00000000-0005-0000-0000-0000D2740000}"/>
    <cellStyle name="Note 2 4 2 2 5 5" xfId="20375" xr:uid="{00000000-0005-0000-0000-0000D3740000}"/>
    <cellStyle name="Note 2 4 2 2 5 6" xfId="53885" xr:uid="{00000000-0005-0000-0000-0000D4740000}"/>
    <cellStyle name="Note 2 4 2 2 50" xfId="36842" xr:uid="{00000000-0005-0000-0000-0000D5740000}"/>
    <cellStyle name="Note 2 4 2 2 51" xfId="37188" xr:uid="{00000000-0005-0000-0000-0000D6740000}"/>
    <cellStyle name="Note 2 4 2 2 52" xfId="37534" xr:uid="{00000000-0005-0000-0000-0000D7740000}"/>
    <cellStyle name="Note 2 4 2 2 53" xfId="37809" xr:uid="{00000000-0005-0000-0000-0000D8740000}"/>
    <cellStyle name="Note 2 4 2 2 54" xfId="38156" xr:uid="{00000000-0005-0000-0000-0000D9740000}"/>
    <cellStyle name="Note 2 4 2 2 55" xfId="38502" xr:uid="{00000000-0005-0000-0000-0000DA740000}"/>
    <cellStyle name="Note 2 4 2 2 56" xfId="38848" xr:uid="{00000000-0005-0000-0000-0000DB740000}"/>
    <cellStyle name="Note 2 4 2 2 57" xfId="39194" xr:uid="{00000000-0005-0000-0000-0000DC740000}"/>
    <cellStyle name="Note 2 4 2 2 58" xfId="34209" xr:uid="{00000000-0005-0000-0000-0000DD740000}"/>
    <cellStyle name="Note 2 4 2 2 59" xfId="39491" xr:uid="{00000000-0005-0000-0000-0000DE740000}"/>
    <cellStyle name="Note 2 4 2 2 6" xfId="2660" xr:uid="{00000000-0005-0000-0000-0000DF740000}"/>
    <cellStyle name="Note 2 4 2 2 6 2" xfId="6912" xr:uid="{00000000-0005-0000-0000-0000E0740000}"/>
    <cellStyle name="Note 2 4 2 2 6 3" xfId="11161" xr:uid="{00000000-0005-0000-0000-0000E1740000}"/>
    <cellStyle name="Note 2 4 2 2 6 4" xfId="15410" xr:uid="{00000000-0005-0000-0000-0000E2740000}"/>
    <cellStyle name="Note 2 4 2 2 6 5" xfId="20741" xr:uid="{00000000-0005-0000-0000-0000E3740000}"/>
    <cellStyle name="Note 2 4 2 2 6 6" xfId="54035" xr:uid="{00000000-0005-0000-0000-0000E4740000}"/>
    <cellStyle name="Note 2 4 2 2 60" xfId="40022" xr:uid="{00000000-0005-0000-0000-0000E5740000}"/>
    <cellStyle name="Note 2 4 2 2 61" xfId="40363" xr:uid="{00000000-0005-0000-0000-0000E6740000}"/>
    <cellStyle name="Note 2 4 2 2 62" xfId="41180" xr:uid="{00000000-0005-0000-0000-0000E7740000}"/>
    <cellStyle name="Note 2 4 2 2 63" xfId="41495" xr:uid="{00000000-0005-0000-0000-0000E8740000}"/>
    <cellStyle name="Note 2 4 2 2 64" xfId="40836" xr:uid="{00000000-0005-0000-0000-0000E9740000}"/>
    <cellStyle name="Note 2 4 2 2 65" xfId="41930" xr:uid="{00000000-0005-0000-0000-0000EA740000}"/>
    <cellStyle name="Note 2 4 2 2 66" xfId="42276" xr:uid="{00000000-0005-0000-0000-0000EB740000}"/>
    <cellStyle name="Note 2 4 2 2 67" xfId="42637" xr:uid="{00000000-0005-0000-0000-0000EC740000}"/>
    <cellStyle name="Note 2 4 2 2 68" xfId="42857" xr:uid="{00000000-0005-0000-0000-0000ED740000}"/>
    <cellStyle name="Note 2 4 2 2 69" xfId="43198" xr:uid="{00000000-0005-0000-0000-0000EE740000}"/>
    <cellStyle name="Note 2 4 2 2 7" xfId="2815" xr:uid="{00000000-0005-0000-0000-0000EF740000}"/>
    <cellStyle name="Note 2 4 2 2 7 2" xfId="7067" xr:uid="{00000000-0005-0000-0000-0000F0740000}"/>
    <cellStyle name="Note 2 4 2 2 7 3" xfId="11316" xr:uid="{00000000-0005-0000-0000-0000F1740000}"/>
    <cellStyle name="Note 2 4 2 2 7 4" xfId="15565" xr:uid="{00000000-0005-0000-0000-0000F2740000}"/>
    <cellStyle name="Note 2 4 2 2 7 5" xfId="21068" xr:uid="{00000000-0005-0000-0000-0000F3740000}"/>
    <cellStyle name="Note 2 4 2 2 7 6" xfId="53204" xr:uid="{00000000-0005-0000-0000-0000F4740000}"/>
    <cellStyle name="Note 2 4 2 2 70" xfId="43539" xr:uid="{00000000-0005-0000-0000-0000F5740000}"/>
    <cellStyle name="Note 2 4 2 2 71" xfId="44070" xr:uid="{00000000-0005-0000-0000-0000F6740000}"/>
    <cellStyle name="Note 2 4 2 2 72" xfId="44332" xr:uid="{00000000-0005-0000-0000-0000F7740000}"/>
    <cellStyle name="Note 2 4 2 2 73" xfId="43905" xr:uid="{00000000-0005-0000-0000-0000F8740000}"/>
    <cellStyle name="Note 2 4 2 2 74" xfId="44738" xr:uid="{00000000-0005-0000-0000-0000F9740000}"/>
    <cellStyle name="Note 2 4 2 2 75" xfId="45056" xr:uid="{00000000-0005-0000-0000-0000FA740000}"/>
    <cellStyle name="Note 2 4 2 2 76" xfId="44307" xr:uid="{00000000-0005-0000-0000-0000FB740000}"/>
    <cellStyle name="Note 2 4 2 2 77" xfId="44400" xr:uid="{00000000-0005-0000-0000-0000FC740000}"/>
    <cellStyle name="Note 2 4 2 2 78" xfId="45578" xr:uid="{00000000-0005-0000-0000-0000FD740000}"/>
    <cellStyle name="Note 2 4 2 2 79" xfId="45738" xr:uid="{00000000-0005-0000-0000-0000FE740000}"/>
    <cellStyle name="Note 2 4 2 2 8" xfId="2965" xr:uid="{00000000-0005-0000-0000-0000FF740000}"/>
    <cellStyle name="Note 2 4 2 2 8 2" xfId="7217" xr:uid="{00000000-0005-0000-0000-000000750000}"/>
    <cellStyle name="Note 2 4 2 2 8 3" xfId="11466" xr:uid="{00000000-0005-0000-0000-000001750000}"/>
    <cellStyle name="Note 2 4 2 2 8 4" xfId="15715" xr:uid="{00000000-0005-0000-0000-000002750000}"/>
    <cellStyle name="Note 2 4 2 2 8 5" xfId="20758" xr:uid="{00000000-0005-0000-0000-000003750000}"/>
    <cellStyle name="Note 2 4 2 2 8 6" xfId="54256" xr:uid="{00000000-0005-0000-0000-000004750000}"/>
    <cellStyle name="Note 2 4 2 2 80" xfId="46117" xr:uid="{00000000-0005-0000-0000-000005750000}"/>
    <cellStyle name="Note 2 4 2 2 81" xfId="46450" xr:uid="{00000000-0005-0000-0000-000006750000}"/>
    <cellStyle name="Note 2 4 2 2 82" xfId="46373" xr:uid="{00000000-0005-0000-0000-000007750000}"/>
    <cellStyle name="Note 2 4 2 2 83" xfId="46940" xr:uid="{00000000-0005-0000-0000-000008750000}"/>
    <cellStyle name="Note 2 4 2 2 84" xfId="47285" xr:uid="{00000000-0005-0000-0000-000009750000}"/>
    <cellStyle name="Note 2 4 2 2 85" xfId="47599" xr:uid="{00000000-0005-0000-0000-00000A750000}"/>
    <cellStyle name="Note 2 4 2 2 86" xfId="47540" xr:uid="{00000000-0005-0000-0000-00000B750000}"/>
    <cellStyle name="Note 2 4 2 2 87" xfId="48046" xr:uid="{00000000-0005-0000-0000-00000C750000}"/>
    <cellStyle name="Note 2 4 2 2 88" xfId="48435" xr:uid="{00000000-0005-0000-0000-00000D750000}"/>
    <cellStyle name="Note 2 4 2 2 89" xfId="48899" xr:uid="{00000000-0005-0000-0000-00000E750000}"/>
    <cellStyle name="Note 2 4 2 2 9" xfId="3115" xr:uid="{00000000-0005-0000-0000-00000F750000}"/>
    <cellStyle name="Note 2 4 2 2 9 2" xfId="7367" xr:uid="{00000000-0005-0000-0000-000010750000}"/>
    <cellStyle name="Note 2 4 2 2 9 3" xfId="11616" xr:uid="{00000000-0005-0000-0000-000011750000}"/>
    <cellStyle name="Note 2 4 2 2 9 4" xfId="15865" xr:uid="{00000000-0005-0000-0000-000012750000}"/>
    <cellStyle name="Note 2 4 2 2 9 5" xfId="21756" xr:uid="{00000000-0005-0000-0000-000013750000}"/>
    <cellStyle name="Note 2 4 2 2 9 6" xfId="54406" xr:uid="{00000000-0005-0000-0000-000014750000}"/>
    <cellStyle name="Note 2 4 2 2 90" xfId="49245" xr:uid="{00000000-0005-0000-0000-000015750000}"/>
    <cellStyle name="Note 2 4 2 2 91" xfId="48567" xr:uid="{00000000-0005-0000-0000-000016750000}"/>
    <cellStyle name="Note 2 4 2 2 92" xfId="49298" xr:uid="{00000000-0005-0000-0000-000017750000}"/>
    <cellStyle name="Note 2 4 2 2 93" xfId="48271" xr:uid="{00000000-0005-0000-0000-000018750000}"/>
    <cellStyle name="Note 2 4 2 2 94" xfId="49912" xr:uid="{00000000-0005-0000-0000-000019750000}"/>
    <cellStyle name="Note 2 4 2 2 95" xfId="50062" xr:uid="{00000000-0005-0000-0000-00001A750000}"/>
    <cellStyle name="Note 2 4 2 2 96" xfId="50211" xr:uid="{00000000-0005-0000-0000-00001B750000}"/>
    <cellStyle name="Note 2 4 2 2 97" xfId="50361" xr:uid="{00000000-0005-0000-0000-00001C750000}"/>
    <cellStyle name="Note 2 4 2 2 98" xfId="50510" xr:uid="{00000000-0005-0000-0000-00001D750000}"/>
    <cellStyle name="Note 2 4 2 2 99" xfId="50659" xr:uid="{00000000-0005-0000-0000-00001E750000}"/>
    <cellStyle name="Note 2 4 2 20" xfId="3210" xr:uid="{00000000-0005-0000-0000-00001F750000}"/>
    <cellStyle name="Note 2 4 2 20 2" xfId="7462" xr:uid="{00000000-0005-0000-0000-000020750000}"/>
    <cellStyle name="Note 2 4 2 20 3" xfId="11711" xr:uid="{00000000-0005-0000-0000-000021750000}"/>
    <cellStyle name="Note 2 4 2 20 4" xfId="15960" xr:uid="{00000000-0005-0000-0000-000022750000}"/>
    <cellStyle name="Note 2 4 2 20 5" xfId="21970" xr:uid="{00000000-0005-0000-0000-000023750000}"/>
    <cellStyle name="Note 2 4 2 20 6" xfId="55782" xr:uid="{00000000-0005-0000-0000-000024750000}"/>
    <cellStyle name="Note 2 4 2 21" xfId="3359" xr:uid="{00000000-0005-0000-0000-000025750000}"/>
    <cellStyle name="Note 2 4 2 21 2" xfId="7611" xr:uid="{00000000-0005-0000-0000-000026750000}"/>
    <cellStyle name="Note 2 4 2 21 3" xfId="11860" xr:uid="{00000000-0005-0000-0000-000027750000}"/>
    <cellStyle name="Note 2 4 2 21 4" xfId="16109" xr:uid="{00000000-0005-0000-0000-000028750000}"/>
    <cellStyle name="Note 2 4 2 21 5" xfId="23814" xr:uid="{00000000-0005-0000-0000-000029750000}"/>
    <cellStyle name="Note 2 4 2 21 6" xfId="55934" xr:uid="{00000000-0005-0000-0000-00002A750000}"/>
    <cellStyle name="Note 2 4 2 22" xfId="3509" xr:uid="{00000000-0005-0000-0000-00002B750000}"/>
    <cellStyle name="Note 2 4 2 22 2" xfId="7761" xr:uid="{00000000-0005-0000-0000-00002C750000}"/>
    <cellStyle name="Note 2 4 2 22 3" xfId="12010" xr:uid="{00000000-0005-0000-0000-00002D750000}"/>
    <cellStyle name="Note 2 4 2 22 4" xfId="16259" xr:uid="{00000000-0005-0000-0000-00002E750000}"/>
    <cellStyle name="Note 2 4 2 22 5" xfId="24164" xr:uid="{00000000-0005-0000-0000-00002F750000}"/>
    <cellStyle name="Note 2 4 2 22 6" xfId="56086" xr:uid="{00000000-0005-0000-0000-000030750000}"/>
    <cellStyle name="Note 2 4 2 23" xfId="3659" xr:uid="{00000000-0005-0000-0000-000031750000}"/>
    <cellStyle name="Note 2 4 2 23 2" xfId="7911" xr:uid="{00000000-0005-0000-0000-000032750000}"/>
    <cellStyle name="Note 2 4 2 23 3" xfId="12160" xr:uid="{00000000-0005-0000-0000-000033750000}"/>
    <cellStyle name="Note 2 4 2 23 4" xfId="16409" xr:uid="{00000000-0005-0000-0000-000034750000}"/>
    <cellStyle name="Note 2 4 2 23 5" xfId="24510" xr:uid="{00000000-0005-0000-0000-000035750000}"/>
    <cellStyle name="Note 2 4 2 23 6" xfId="56235" xr:uid="{00000000-0005-0000-0000-000036750000}"/>
    <cellStyle name="Note 2 4 2 24" xfId="3808" xr:uid="{00000000-0005-0000-0000-000037750000}"/>
    <cellStyle name="Note 2 4 2 24 2" xfId="8060" xr:uid="{00000000-0005-0000-0000-000038750000}"/>
    <cellStyle name="Note 2 4 2 24 3" xfId="12309" xr:uid="{00000000-0005-0000-0000-000039750000}"/>
    <cellStyle name="Note 2 4 2 24 4" xfId="16558" xr:uid="{00000000-0005-0000-0000-00003A750000}"/>
    <cellStyle name="Note 2 4 2 24 5" xfId="21525" xr:uid="{00000000-0005-0000-0000-00003B750000}"/>
    <cellStyle name="Note 2 4 2 24 6" xfId="56391" xr:uid="{00000000-0005-0000-0000-00003C750000}"/>
    <cellStyle name="Note 2 4 2 25" xfId="3957" xr:uid="{00000000-0005-0000-0000-00003D750000}"/>
    <cellStyle name="Note 2 4 2 25 2" xfId="8209" xr:uid="{00000000-0005-0000-0000-00003E750000}"/>
    <cellStyle name="Note 2 4 2 25 3" xfId="12458" xr:uid="{00000000-0005-0000-0000-00003F750000}"/>
    <cellStyle name="Note 2 4 2 25 4" xfId="16707" xr:uid="{00000000-0005-0000-0000-000040750000}"/>
    <cellStyle name="Note 2 4 2 25 5" xfId="24127" xr:uid="{00000000-0005-0000-0000-000041750000}"/>
    <cellStyle name="Note 2 4 2 25 6" xfId="56541" xr:uid="{00000000-0005-0000-0000-000042750000}"/>
    <cellStyle name="Note 2 4 2 26" xfId="4157" xr:uid="{00000000-0005-0000-0000-000043750000}"/>
    <cellStyle name="Note 2 4 2 26 2" xfId="8409" xr:uid="{00000000-0005-0000-0000-000044750000}"/>
    <cellStyle name="Note 2 4 2 26 3" xfId="12658" xr:uid="{00000000-0005-0000-0000-000045750000}"/>
    <cellStyle name="Note 2 4 2 26 4" xfId="16907" xr:uid="{00000000-0005-0000-0000-000046750000}"/>
    <cellStyle name="Note 2 4 2 26 5" xfId="25471" xr:uid="{00000000-0005-0000-0000-000047750000}"/>
    <cellStyle name="Note 2 4 2 26 6" xfId="56588" xr:uid="{00000000-0005-0000-0000-000048750000}"/>
    <cellStyle name="Note 2 4 2 27" xfId="4308" xr:uid="{00000000-0005-0000-0000-000049750000}"/>
    <cellStyle name="Note 2 4 2 27 2" xfId="8560" xr:uid="{00000000-0005-0000-0000-00004A750000}"/>
    <cellStyle name="Note 2 4 2 27 3" xfId="12809" xr:uid="{00000000-0005-0000-0000-00004B750000}"/>
    <cellStyle name="Note 2 4 2 27 4" xfId="17058" xr:uid="{00000000-0005-0000-0000-00004C750000}"/>
    <cellStyle name="Note 2 4 2 27 5" xfId="25817" xr:uid="{00000000-0005-0000-0000-00004D750000}"/>
    <cellStyle name="Note 2 4 2 27 6" xfId="56642" xr:uid="{00000000-0005-0000-0000-00004E750000}"/>
    <cellStyle name="Note 2 4 2 28" xfId="4116" xr:uid="{00000000-0005-0000-0000-00004F750000}"/>
    <cellStyle name="Note 2 4 2 28 2" xfId="8368" xr:uid="{00000000-0005-0000-0000-000050750000}"/>
    <cellStyle name="Note 2 4 2 28 3" xfId="12617" xr:uid="{00000000-0005-0000-0000-000051750000}"/>
    <cellStyle name="Note 2 4 2 28 4" xfId="16866" xr:uid="{00000000-0005-0000-0000-000052750000}"/>
    <cellStyle name="Note 2 4 2 28 5" xfId="26163" xr:uid="{00000000-0005-0000-0000-000053750000}"/>
    <cellStyle name="Note 2 4 2 28 6" xfId="56801" xr:uid="{00000000-0005-0000-0000-000054750000}"/>
    <cellStyle name="Note 2 4 2 29" xfId="4680" xr:uid="{00000000-0005-0000-0000-000055750000}"/>
    <cellStyle name="Note 2 4 2 29 2" xfId="8932" xr:uid="{00000000-0005-0000-0000-000056750000}"/>
    <cellStyle name="Note 2 4 2 29 3" xfId="13181" xr:uid="{00000000-0005-0000-0000-000057750000}"/>
    <cellStyle name="Note 2 4 2 29 4" xfId="17430" xr:uid="{00000000-0005-0000-0000-000058750000}"/>
    <cellStyle name="Note 2 4 2 29 5" xfId="25172" xr:uid="{00000000-0005-0000-0000-000059750000}"/>
    <cellStyle name="Note 2 4 2 29 6" xfId="56951" xr:uid="{00000000-0005-0000-0000-00005A750000}"/>
    <cellStyle name="Note 2 4 2 3" xfId="1652" xr:uid="{00000000-0005-0000-0000-00005B750000}"/>
    <cellStyle name="Note 2 4 2 3 10" xfId="3312" xr:uid="{00000000-0005-0000-0000-00005C750000}"/>
    <cellStyle name="Note 2 4 2 3 10 2" xfId="7564" xr:uid="{00000000-0005-0000-0000-00005D750000}"/>
    <cellStyle name="Note 2 4 2 3 10 3" xfId="11813" xr:uid="{00000000-0005-0000-0000-00005E750000}"/>
    <cellStyle name="Note 2 4 2 3 10 4" xfId="16062" xr:uid="{00000000-0005-0000-0000-00005F750000}"/>
    <cellStyle name="Note 2 4 2 3 10 5" xfId="21891" xr:uid="{00000000-0005-0000-0000-000060750000}"/>
    <cellStyle name="Note 2 4 2 3 10 6" xfId="54604" xr:uid="{00000000-0005-0000-0000-000061750000}"/>
    <cellStyle name="Note 2 4 2 3 100" xfId="50857" xr:uid="{00000000-0005-0000-0000-000062750000}"/>
    <cellStyle name="Note 2 4 2 3 101" xfId="51006" xr:uid="{00000000-0005-0000-0000-000063750000}"/>
    <cellStyle name="Note 2 4 2 3 102" xfId="51171" xr:uid="{00000000-0005-0000-0000-000064750000}"/>
    <cellStyle name="Note 2 4 2 3 103" xfId="51327" xr:uid="{00000000-0005-0000-0000-000065750000}"/>
    <cellStyle name="Note 2 4 2 3 104" xfId="51477" xr:uid="{00000000-0005-0000-0000-000066750000}"/>
    <cellStyle name="Note 2 4 2 3 105" xfId="51627" xr:uid="{00000000-0005-0000-0000-000067750000}"/>
    <cellStyle name="Note 2 4 2 3 106" xfId="51777" xr:uid="{00000000-0005-0000-0000-000068750000}"/>
    <cellStyle name="Note 2 4 2 3 107" xfId="51932" xr:uid="{00000000-0005-0000-0000-000069750000}"/>
    <cellStyle name="Note 2 4 2 3 108" xfId="52087" xr:uid="{00000000-0005-0000-0000-00006A750000}"/>
    <cellStyle name="Note 2 4 2 3 109" xfId="52237" xr:uid="{00000000-0005-0000-0000-00006B750000}"/>
    <cellStyle name="Note 2 4 2 3 11" xfId="3461" xr:uid="{00000000-0005-0000-0000-00006C750000}"/>
    <cellStyle name="Note 2 4 2 3 11 2" xfId="7713" xr:uid="{00000000-0005-0000-0000-00006D750000}"/>
    <cellStyle name="Note 2 4 2 3 11 3" xfId="11962" xr:uid="{00000000-0005-0000-0000-00006E750000}"/>
    <cellStyle name="Note 2 4 2 3 11 4" xfId="16211" xr:uid="{00000000-0005-0000-0000-00006F750000}"/>
    <cellStyle name="Note 2 4 2 3 11 5" xfId="22251" xr:uid="{00000000-0005-0000-0000-000070750000}"/>
    <cellStyle name="Note 2 4 2 3 11 6" xfId="54753" xr:uid="{00000000-0005-0000-0000-000071750000}"/>
    <cellStyle name="Note 2 4 2 3 110" xfId="52490" xr:uid="{00000000-0005-0000-0000-000072750000}"/>
    <cellStyle name="Note 2 4 2 3 111" xfId="52640" xr:uid="{00000000-0005-0000-0000-000073750000}"/>
    <cellStyle name="Note 2 4 2 3 112" xfId="52789" xr:uid="{00000000-0005-0000-0000-000074750000}"/>
    <cellStyle name="Note 2 4 2 3 113" xfId="52939" xr:uid="{00000000-0005-0000-0000-000075750000}"/>
    <cellStyle name="Note 2 4 2 3 114" xfId="53097" xr:uid="{00000000-0005-0000-0000-000076750000}"/>
    <cellStyle name="Note 2 4 2 3 115" xfId="53401" xr:uid="{00000000-0005-0000-0000-000077750000}"/>
    <cellStyle name="Note 2 4 2 3 12" xfId="3611" xr:uid="{00000000-0005-0000-0000-000078750000}"/>
    <cellStyle name="Note 2 4 2 3 12 2" xfId="7863" xr:uid="{00000000-0005-0000-0000-000079750000}"/>
    <cellStyle name="Note 2 4 2 3 12 3" xfId="12112" xr:uid="{00000000-0005-0000-0000-00007A750000}"/>
    <cellStyle name="Note 2 4 2 3 12 4" xfId="16361" xr:uid="{00000000-0005-0000-0000-00007B750000}"/>
    <cellStyle name="Note 2 4 2 3 12 5" xfId="22597" xr:uid="{00000000-0005-0000-0000-00007C750000}"/>
    <cellStyle name="Note 2 4 2 3 12 6" xfId="54908" xr:uid="{00000000-0005-0000-0000-00007D750000}"/>
    <cellStyle name="Note 2 4 2 3 13" xfId="3761" xr:uid="{00000000-0005-0000-0000-00007E750000}"/>
    <cellStyle name="Note 2 4 2 3 13 2" xfId="8013" xr:uid="{00000000-0005-0000-0000-00007F750000}"/>
    <cellStyle name="Note 2 4 2 3 13 3" xfId="12262" xr:uid="{00000000-0005-0000-0000-000080750000}"/>
    <cellStyle name="Note 2 4 2 3 13 4" xfId="16511" xr:uid="{00000000-0005-0000-0000-000081750000}"/>
    <cellStyle name="Note 2 4 2 3 13 5" xfId="22943" xr:uid="{00000000-0005-0000-0000-000082750000}"/>
    <cellStyle name="Note 2 4 2 3 13 6" xfId="55063" xr:uid="{00000000-0005-0000-0000-000083750000}"/>
    <cellStyle name="Note 2 4 2 3 14" xfId="3910" xr:uid="{00000000-0005-0000-0000-000084750000}"/>
    <cellStyle name="Note 2 4 2 3 14 2" xfId="8162" xr:uid="{00000000-0005-0000-0000-000085750000}"/>
    <cellStyle name="Note 2 4 2 3 14 3" xfId="12411" xr:uid="{00000000-0005-0000-0000-000086750000}"/>
    <cellStyle name="Note 2 4 2 3 14 4" xfId="16660" xr:uid="{00000000-0005-0000-0000-000087750000}"/>
    <cellStyle name="Note 2 4 2 3 14 5" xfId="23290" xr:uid="{00000000-0005-0000-0000-000088750000}"/>
    <cellStyle name="Note 2 4 2 3 14 6" xfId="55214" xr:uid="{00000000-0005-0000-0000-000089750000}"/>
    <cellStyle name="Note 2 4 2 3 15" xfId="4059" xr:uid="{00000000-0005-0000-0000-00008A750000}"/>
    <cellStyle name="Note 2 4 2 3 15 2" xfId="8311" xr:uid="{00000000-0005-0000-0000-00008B750000}"/>
    <cellStyle name="Note 2 4 2 3 15 3" xfId="12560" xr:uid="{00000000-0005-0000-0000-00008C750000}"/>
    <cellStyle name="Note 2 4 2 3 15 4" xfId="16809" xr:uid="{00000000-0005-0000-0000-00008D750000}"/>
    <cellStyle name="Note 2 4 2 3 15 5" xfId="23565" xr:uid="{00000000-0005-0000-0000-00008E750000}"/>
    <cellStyle name="Note 2 4 2 3 15 6" xfId="55363" xr:uid="{00000000-0005-0000-0000-00008F750000}"/>
    <cellStyle name="Note 2 4 2 3 16" xfId="4259" xr:uid="{00000000-0005-0000-0000-000090750000}"/>
    <cellStyle name="Note 2 4 2 3 16 2" xfId="8511" xr:uid="{00000000-0005-0000-0000-000091750000}"/>
    <cellStyle name="Note 2 4 2 3 16 3" xfId="12760" xr:uid="{00000000-0005-0000-0000-000092750000}"/>
    <cellStyle name="Note 2 4 2 3 16 4" xfId="17009" xr:uid="{00000000-0005-0000-0000-000093750000}"/>
    <cellStyle name="Note 2 4 2 3 16 5" xfId="23911" xr:uid="{00000000-0005-0000-0000-000094750000}"/>
    <cellStyle name="Note 2 4 2 3 16 6" xfId="55513" xr:uid="{00000000-0005-0000-0000-000095750000}"/>
    <cellStyle name="Note 2 4 2 3 17" xfId="4410" xr:uid="{00000000-0005-0000-0000-000096750000}"/>
    <cellStyle name="Note 2 4 2 3 17 2" xfId="8662" xr:uid="{00000000-0005-0000-0000-000097750000}"/>
    <cellStyle name="Note 2 4 2 3 17 3" xfId="12911" xr:uid="{00000000-0005-0000-0000-000098750000}"/>
    <cellStyle name="Note 2 4 2 3 17 4" xfId="17160" xr:uid="{00000000-0005-0000-0000-000099750000}"/>
    <cellStyle name="Note 2 4 2 3 17 5" xfId="24261" xr:uid="{00000000-0005-0000-0000-00009A750000}"/>
    <cellStyle name="Note 2 4 2 3 17 6" xfId="55662" xr:uid="{00000000-0005-0000-0000-00009B750000}"/>
    <cellStyle name="Note 2 4 2 3 18" xfId="4513" xr:uid="{00000000-0005-0000-0000-00009C750000}"/>
    <cellStyle name="Note 2 4 2 3 18 2" xfId="8765" xr:uid="{00000000-0005-0000-0000-00009D750000}"/>
    <cellStyle name="Note 2 4 2 3 18 3" xfId="13014" xr:uid="{00000000-0005-0000-0000-00009E750000}"/>
    <cellStyle name="Note 2 4 2 3 18 4" xfId="17263" xr:uid="{00000000-0005-0000-0000-00009F750000}"/>
    <cellStyle name="Note 2 4 2 3 18 5" xfId="24607" xr:uid="{00000000-0005-0000-0000-0000A0750000}"/>
    <cellStyle name="Note 2 4 2 3 18 6" xfId="55884" xr:uid="{00000000-0005-0000-0000-0000A1750000}"/>
    <cellStyle name="Note 2 4 2 3 19" xfId="4627" xr:uid="{00000000-0005-0000-0000-0000A2750000}"/>
    <cellStyle name="Note 2 4 2 3 19 2" xfId="8879" xr:uid="{00000000-0005-0000-0000-0000A3750000}"/>
    <cellStyle name="Note 2 4 2 3 19 3" xfId="13128" xr:uid="{00000000-0005-0000-0000-0000A4750000}"/>
    <cellStyle name="Note 2 4 2 3 19 4" xfId="17377" xr:uid="{00000000-0005-0000-0000-0000A5750000}"/>
    <cellStyle name="Note 2 4 2 3 19 5" xfId="24882" xr:uid="{00000000-0005-0000-0000-0000A6750000}"/>
    <cellStyle name="Note 2 4 2 3 19 6" xfId="56036" xr:uid="{00000000-0005-0000-0000-0000A7750000}"/>
    <cellStyle name="Note 2 4 2 3 2" xfId="2107" xr:uid="{00000000-0005-0000-0000-0000A8750000}"/>
    <cellStyle name="Note 2 4 2 3 2 2" xfId="6359" xr:uid="{00000000-0005-0000-0000-0000A9750000}"/>
    <cellStyle name="Note 2 4 2 3 2 3" xfId="10608" xr:uid="{00000000-0005-0000-0000-0000AA750000}"/>
    <cellStyle name="Note 2 4 2 3 2 4" xfId="14857" xr:uid="{00000000-0005-0000-0000-0000AB750000}"/>
    <cellStyle name="Note 2 4 2 3 2 5" xfId="19288" xr:uid="{00000000-0005-0000-0000-0000AC750000}"/>
    <cellStyle name="Note 2 4 2 3 2 6" xfId="53556" xr:uid="{00000000-0005-0000-0000-0000AD750000}"/>
    <cellStyle name="Note 2 4 2 3 20" xfId="4782" xr:uid="{00000000-0005-0000-0000-0000AE750000}"/>
    <cellStyle name="Note 2 4 2 3 20 2" xfId="9034" xr:uid="{00000000-0005-0000-0000-0000AF750000}"/>
    <cellStyle name="Note 2 4 2 3 20 3" xfId="13283" xr:uid="{00000000-0005-0000-0000-0000B0750000}"/>
    <cellStyle name="Note 2 4 2 3 20 4" xfId="17532" xr:uid="{00000000-0005-0000-0000-0000B1750000}"/>
    <cellStyle name="Note 2 4 2 3 20 5" xfId="25253" xr:uid="{00000000-0005-0000-0000-0000B2750000}"/>
    <cellStyle name="Note 2 4 2 3 20 6" xfId="56188" xr:uid="{00000000-0005-0000-0000-0000B3750000}"/>
    <cellStyle name="Note 2 4 2 3 21" xfId="4932" xr:uid="{00000000-0005-0000-0000-0000B4750000}"/>
    <cellStyle name="Note 2 4 2 3 21 2" xfId="9184" xr:uid="{00000000-0005-0000-0000-0000B5750000}"/>
    <cellStyle name="Note 2 4 2 3 21 3" xfId="13433" xr:uid="{00000000-0005-0000-0000-0000B6750000}"/>
    <cellStyle name="Note 2 4 2 3 21 4" xfId="17682" xr:uid="{00000000-0005-0000-0000-0000B7750000}"/>
    <cellStyle name="Note 2 4 2 3 21 5" xfId="25568" xr:uid="{00000000-0005-0000-0000-0000B8750000}"/>
    <cellStyle name="Note 2 4 2 3 21 6" xfId="56337" xr:uid="{00000000-0005-0000-0000-0000B9750000}"/>
    <cellStyle name="Note 2 4 2 3 22" xfId="5124" xr:uid="{00000000-0005-0000-0000-0000BA750000}"/>
    <cellStyle name="Note 2 4 2 3 22 2" xfId="9376" xr:uid="{00000000-0005-0000-0000-0000BB750000}"/>
    <cellStyle name="Note 2 4 2 3 22 3" xfId="13625" xr:uid="{00000000-0005-0000-0000-0000BC750000}"/>
    <cellStyle name="Note 2 4 2 3 22 4" xfId="17874" xr:uid="{00000000-0005-0000-0000-0000BD750000}"/>
    <cellStyle name="Note 2 4 2 3 22 5" xfId="25914" xr:uid="{00000000-0005-0000-0000-0000BE750000}"/>
    <cellStyle name="Note 2 4 2 3 22 6" xfId="56493" xr:uid="{00000000-0005-0000-0000-0000BF750000}"/>
    <cellStyle name="Note 2 4 2 3 23" xfId="5234" xr:uid="{00000000-0005-0000-0000-0000C0750000}"/>
    <cellStyle name="Note 2 4 2 3 23 2" xfId="9486" xr:uid="{00000000-0005-0000-0000-0000C1750000}"/>
    <cellStyle name="Note 2 4 2 3 23 3" xfId="13735" xr:uid="{00000000-0005-0000-0000-0000C2750000}"/>
    <cellStyle name="Note 2 4 2 3 23 4" xfId="17984" xr:uid="{00000000-0005-0000-0000-0000C3750000}"/>
    <cellStyle name="Note 2 4 2 3 23 5" xfId="26260" xr:uid="{00000000-0005-0000-0000-0000C4750000}"/>
    <cellStyle name="Note 2 4 2 3 23 6" xfId="56744" xr:uid="{00000000-0005-0000-0000-0000C5750000}"/>
    <cellStyle name="Note 2 4 2 3 24" xfId="5346" xr:uid="{00000000-0005-0000-0000-0000C6750000}"/>
    <cellStyle name="Note 2 4 2 3 24 2" xfId="9598" xr:uid="{00000000-0005-0000-0000-0000C7750000}"/>
    <cellStyle name="Note 2 4 2 3 24 3" xfId="13847" xr:uid="{00000000-0005-0000-0000-0000C8750000}"/>
    <cellStyle name="Note 2 4 2 3 24 4" xfId="18096" xr:uid="{00000000-0005-0000-0000-0000C9750000}"/>
    <cellStyle name="Note 2 4 2 3 24 5" xfId="25161" xr:uid="{00000000-0005-0000-0000-0000CA750000}"/>
    <cellStyle name="Note 2 4 2 3 24 6" xfId="56903" xr:uid="{00000000-0005-0000-0000-0000CB750000}"/>
    <cellStyle name="Note 2 4 2 3 25" xfId="5497" xr:uid="{00000000-0005-0000-0000-0000CC750000}"/>
    <cellStyle name="Note 2 4 2 3 25 2" xfId="9749" xr:uid="{00000000-0005-0000-0000-0000CD750000}"/>
    <cellStyle name="Note 2 4 2 3 25 3" xfId="13998" xr:uid="{00000000-0005-0000-0000-0000CE750000}"/>
    <cellStyle name="Note 2 4 2 3 25 4" xfId="18247" xr:uid="{00000000-0005-0000-0000-0000CF750000}"/>
    <cellStyle name="Note 2 4 2 3 25 5" xfId="27092" xr:uid="{00000000-0005-0000-0000-0000D0750000}"/>
    <cellStyle name="Note 2 4 2 3 25 6" xfId="57053" xr:uid="{00000000-0005-0000-0000-0000D1750000}"/>
    <cellStyle name="Note 2 4 2 3 26" xfId="5652" xr:uid="{00000000-0005-0000-0000-0000D2750000}"/>
    <cellStyle name="Note 2 4 2 3 26 2" xfId="9904" xr:uid="{00000000-0005-0000-0000-0000D3750000}"/>
    <cellStyle name="Note 2 4 2 3 26 3" xfId="14153" xr:uid="{00000000-0005-0000-0000-0000D4750000}"/>
    <cellStyle name="Note 2 4 2 3 26 4" xfId="18402" xr:uid="{00000000-0005-0000-0000-0000D5750000}"/>
    <cellStyle name="Note 2 4 2 3 26 5" xfId="27313" xr:uid="{00000000-0005-0000-0000-0000D6750000}"/>
    <cellStyle name="Note 2 4 2 3 26 6" xfId="57171" xr:uid="{00000000-0005-0000-0000-0000D7750000}"/>
    <cellStyle name="Note 2 4 2 3 27" xfId="5904" xr:uid="{00000000-0005-0000-0000-0000D8750000}"/>
    <cellStyle name="Note 2 4 2 3 27 2" xfId="27656" xr:uid="{00000000-0005-0000-0000-0000D9750000}"/>
    <cellStyle name="Note 2 4 2 3 27 3" xfId="57321" xr:uid="{00000000-0005-0000-0000-0000DA750000}"/>
    <cellStyle name="Note 2 4 2 3 28" xfId="10153" xr:uid="{00000000-0005-0000-0000-0000DB750000}"/>
    <cellStyle name="Note 2 4 2 3 28 2" xfId="27997" xr:uid="{00000000-0005-0000-0000-0000DC750000}"/>
    <cellStyle name="Note 2 4 2 3 28 3" xfId="57470" xr:uid="{00000000-0005-0000-0000-0000DD750000}"/>
    <cellStyle name="Note 2 4 2 3 29" xfId="14403" xr:uid="{00000000-0005-0000-0000-0000DE750000}"/>
    <cellStyle name="Note 2 4 2 3 29 2" xfId="28338" xr:uid="{00000000-0005-0000-0000-0000DF750000}"/>
    <cellStyle name="Note 2 4 2 3 29 3" xfId="57620" xr:uid="{00000000-0005-0000-0000-0000E0750000}"/>
    <cellStyle name="Note 2 4 2 3 3" xfId="2259" xr:uid="{00000000-0005-0000-0000-0000E1750000}"/>
    <cellStyle name="Note 2 4 2 3 3 2" xfId="6511" xr:uid="{00000000-0005-0000-0000-0000E2750000}"/>
    <cellStyle name="Note 2 4 2 3 3 3" xfId="10760" xr:uid="{00000000-0005-0000-0000-0000E3750000}"/>
    <cellStyle name="Note 2 4 2 3 3 4" xfId="15009" xr:uid="{00000000-0005-0000-0000-0000E4750000}"/>
    <cellStyle name="Note 2 4 2 3 3 5" xfId="19504" xr:uid="{00000000-0005-0000-0000-0000E5750000}"/>
    <cellStyle name="Note 2 4 2 3 3 6" xfId="53705" xr:uid="{00000000-0005-0000-0000-0000E6750000}"/>
    <cellStyle name="Note 2 4 2 3 30" xfId="18662" xr:uid="{00000000-0005-0000-0000-0000E7750000}"/>
    <cellStyle name="Note 2 4 2 3 30 2" xfId="28679" xr:uid="{00000000-0005-0000-0000-0000E8750000}"/>
    <cellStyle name="Note 2 4 2 3 31" xfId="29020" xr:uid="{00000000-0005-0000-0000-0000E9750000}"/>
    <cellStyle name="Note 2 4 2 3 32" xfId="29505" xr:uid="{00000000-0005-0000-0000-0000EA750000}"/>
    <cellStyle name="Note 2 4 2 3 33" xfId="31276" xr:uid="{00000000-0005-0000-0000-0000EB750000}"/>
    <cellStyle name="Note 2 4 2 3 34" xfId="31518" xr:uid="{00000000-0005-0000-0000-0000EC750000}"/>
    <cellStyle name="Note 2 4 2 3 35" xfId="31858" xr:uid="{00000000-0005-0000-0000-0000ED750000}"/>
    <cellStyle name="Note 2 4 2 3 36" xfId="32080" xr:uid="{00000000-0005-0000-0000-0000EE750000}"/>
    <cellStyle name="Note 2 4 2 3 37" xfId="32421" xr:uid="{00000000-0005-0000-0000-0000EF750000}"/>
    <cellStyle name="Note 2 4 2 3 38" xfId="32762" xr:uid="{00000000-0005-0000-0000-0000F0750000}"/>
    <cellStyle name="Note 2 4 2 3 39" xfId="33314" xr:uid="{00000000-0005-0000-0000-0000F1750000}"/>
    <cellStyle name="Note 2 4 2 3 4" xfId="2409" xr:uid="{00000000-0005-0000-0000-0000F2750000}"/>
    <cellStyle name="Note 2 4 2 3 4 2" xfId="6661" xr:uid="{00000000-0005-0000-0000-0000F3750000}"/>
    <cellStyle name="Note 2 4 2 3 4 3" xfId="10910" xr:uid="{00000000-0005-0000-0000-0000F4750000}"/>
    <cellStyle name="Note 2 4 2 3 4 4" xfId="15159" xr:uid="{00000000-0005-0000-0000-0000F5750000}"/>
    <cellStyle name="Note 2 4 2 3 4 5" xfId="20076" xr:uid="{00000000-0005-0000-0000-0000F6750000}"/>
    <cellStyle name="Note 2 4 2 3 4 6" xfId="53827" xr:uid="{00000000-0005-0000-0000-0000F7750000}"/>
    <cellStyle name="Note 2 4 2 3 40" xfId="33672" xr:uid="{00000000-0005-0000-0000-0000F8750000}"/>
    <cellStyle name="Note 2 4 2 3 41" xfId="34018" xr:uid="{00000000-0005-0000-0000-0000F9750000}"/>
    <cellStyle name="Note 2 4 2 3 42" xfId="34169" xr:uid="{00000000-0005-0000-0000-0000FA750000}"/>
    <cellStyle name="Note 2 4 2 3 43" xfId="34465" xr:uid="{00000000-0005-0000-0000-0000FB750000}"/>
    <cellStyle name="Note 2 4 2 3 44" xfId="34811" xr:uid="{00000000-0005-0000-0000-0000FC750000}"/>
    <cellStyle name="Note 2 4 2 3 45" xfId="35157" xr:uid="{00000000-0005-0000-0000-0000FD750000}"/>
    <cellStyle name="Note 2 4 2 3 46" xfId="35504" xr:uid="{00000000-0005-0000-0000-0000FE750000}"/>
    <cellStyle name="Note 2 4 2 3 47" xfId="35851" xr:uid="{00000000-0005-0000-0000-0000FF750000}"/>
    <cellStyle name="Note 2 4 2 3 48" xfId="36197" xr:uid="{00000000-0005-0000-0000-000000760000}"/>
    <cellStyle name="Note 2 4 2 3 49" xfId="36543" xr:uid="{00000000-0005-0000-0000-000001760000}"/>
    <cellStyle name="Note 2 4 2 3 5" xfId="2558" xr:uid="{00000000-0005-0000-0000-000002760000}"/>
    <cellStyle name="Note 2 4 2 3 5 2" xfId="6810" xr:uid="{00000000-0005-0000-0000-000003760000}"/>
    <cellStyle name="Note 2 4 2 3 5 3" xfId="11059" xr:uid="{00000000-0005-0000-0000-000004760000}"/>
    <cellStyle name="Note 2 4 2 3 5 4" xfId="15308" xr:uid="{00000000-0005-0000-0000-000005760000}"/>
    <cellStyle name="Note 2 4 2 3 5 5" xfId="20422" xr:uid="{00000000-0005-0000-0000-000006760000}"/>
    <cellStyle name="Note 2 4 2 3 5 6" xfId="53933" xr:uid="{00000000-0005-0000-0000-000007760000}"/>
    <cellStyle name="Note 2 4 2 3 50" xfId="36889" xr:uid="{00000000-0005-0000-0000-000008760000}"/>
    <cellStyle name="Note 2 4 2 3 51" xfId="37235" xr:uid="{00000000-0005-0000-0000-000009760000}"/>
    <cellStyle name="Note 2 4 2 3 52" xfId="37581" xr:uid="{00000000-0005-0000-0000-00000A760000}"/>
    <cellStyle name="Note 2 4 2 3 53" xfId="37856" xr:uid="{00000000-0005-0000-0000-00000B760000}"/>
    <cellStyle name="Note 2 4 2 3 54" xfId="38203" xr:uid="{00000000-0005-0000-0000-00000C760000}"/>
    <cellStyle name="Note 2 4 2 3 55" xfId="38549" xr:uid="{00000000-0005-0000-0000-00000D760000}"/>
    <cellStyle name="Note 2 4 2 3 56" xfId="38895" xr:uid="{00000000-0005-0000-0000-00000E760000}"/>
    <cellStyle name="Note 2 4 2 3 57" xfId="39241" xr:uid="{00000000-0005-0000-0000-00000F760000}"/>
    <cellStyle name="Note 2 4 2 3 58" xfId="39616" xr:uid="{00000000-0005-0000-0000-000010760000}"/>
    <cellStyle name="Note 2 4 2 3 59" xfId="39854" xr:uid="{00000000-0005-0000-0000-000011760000}"/>
    <cellStyle name="Note 2 4 2 3 6" xfId="2708" xr:uid="{00000000-0005-0000-0000-000012760000}"/>
    <cellStyle name="Note 2 4 2 3 6 2" xfId="6960" xr:uid="{00000000-0005-0000-0000-000013760000}"/>
    <cellStyle name="Note 2 4 2 3 6 3" xfId="11209" xr:uid="{00000000-0005-0000-0000-000014760000}"/>
    <cellStyle name="Note 2 4 2 3 6 4" xfId="15458" xr:uid="{00000000-0005-0000-0000-000015760000}"/>
    <cellStyle name="Note 2 4 2 3 6 5" xfId="20669" xr:uid="{00000000-0005-0000-0000-000016760000}"/>
    <cellStyle name="Note 2 4 2 3 6 6" xfId="54083" xr:uid="{00000000-0005-0000-0000-000017760000}"/>
    <cellStyle name="Note 2 4 2 3 60" xfId="40069" xr:uid="{00000000-0005-0000-0000-000018760000}"/>
    <cellStyle name="Note 2 4 2 3 61" xfId="40410" xr:uid="{00000000-0005-0000-0000-000019760000}"/>
    <cellStyle name="Note 2 4 2 3 62" xfId="40703" xr:uid="{00000000-0005-0000-0000-00001A760000}"/>
    <cellStyle name="Note 2 4 2 3 63" xfId="41539" xr:uid="{00000000-0005-0000-0000-00001B760000}"/>
    <cellStyle name="Note 2 4 2 3 64" xfId="41624" xr:uid="{00000000-0005-0000-0000-00001C760000}"/>
    <cellStyle name="Note 2 4 2 3 65" xfId="41977" xr:uid="{00000000-0005-0000-0000-00001D760000}"/>
    <cellStyle name="Note 2 4 2 3 66" xfId="42323" xr:uid="{00000000-0005-0000-0000-00001E760000}"/>
    <cellStyle name="Note 2 4 2 3 67" xfId="41406" xr:uid="{00000000-0005-0000-0000-00001F760000}"/>
    <cellStyle name="Note 2 4 2 3 68" xfId="42904" xr:uid="{00000000-0005-0000-0000-000020760000}"/>
    <cellStyle name="Note 2 4 2 3 69" xfId="43245" xr:uid="{00000000-0005-0000-0000-000021760000}"/>
    <cellStyle name="Note 2 4 2 3 7" xfId="2863" xr:uid="{00000000-0005-0000-0000-000022760000}"/>
    <cellStyle name="Note 2 4 2 3 7 2" xfId="7115" xr:uid="{00000000-0005-0000-0000-000023760000}"/>
    <cellStyle name="Note 2 4 2 3 7 3" xfId="11364" xr:uid="{00000000-0005-0000-0000-000024760000}"/>
    <cellStyle name="Note 2 4 2 3 7 4" xfId="15613" xr:uid="{00000000-0005-0000-0000-000025760000}"/>
    <cellStyle name="Note 2 4 2 3 7 5" xfId="21115" xr:uid="{00000000-0005-0000-0000-000026760000}"/>
    <cellStyle name="Note 2 4 2 3 7 6" xfId="54201" xr:uid="{00000000-0005-0000-0000-000027760000}"/>
    <cellStyle name="Note 2 4 2 3 70" xfId="43586" xr:uid="{00000000-0005-0000-0000-000028760000}"/>
    <cellStyle name="Note 2 4 2 3 71" xfId="44117" xr:uid="{00000000-0005-0000-0000-000029760000}"/>
    <cellStyle name="Note 2 4 2 3 72" xfId="44370" xr:uid="{00000000-0005-0000-0000-00002A760000}"/>
    <cellStyle name="Note 2 4 2 3 73" xfId="44450" xr:uid="{00000000-0005-0000-0000-00002B760000}"/>
    <cellStyle name="Note 2 4 2 3 74" xfId="44785" xr:uid="{00000000-0005-0000-0000-00002C760000}"/>
    <cellStyle name="Note 2 4 2 3 75" xfId="45087" xr:uid="{00000000-0005-0000-0000-00002D760000}"/>
    <cellStyle name="Note 2 4 2 3 76" xfId="44998" xr:uid="{00000000-0005-0000-0000-00002E760000}"/>
    <cellStyle name="Note 2 4 2 3 77" xfId="45204" xr:uid="{00000000-0005-0000-0000-00002F760000}"/>
    <cellStyle name="Note 2 4 2 3 78" xfId="45854" xr:uid="{00000000-0005-0000-0000-000030760000}"/>
    <cellStyle name="Note 2 4 2 3 79" xfId="45827" xr:uid="{00000000-0005-0000-0000-000031760000}"/>
    <cellStyle name="Note 2 4 2 3 8" xfId="3013" xr:uid="{00000000-0005-0000-0000-000032760000}"/>
    <cellStyle name="Note 2 4 2 3 8 2" xfId="7265" xr:uid="{00000000-0005-0000-0000-000033760000}"/>
    <cellStyle name="Note 2 4 2 3 8 3" xfId="11514" xr:uid="{00000000-0005-0000-0000-000034760000}"/>
    <cellStyle name="Note 2 4 2 3 8 4" xfId="15763" xr:uid="{00000000-0005-0000-0000-000035760000}"/>
    <cellStyle name="Note 2 4 2 3 8 5" xfId="21489" xr:uid="{00000000-0005-0000-0000-000036760000}"/>
    <cellStyle name="Note 2 4 2 3 8 6" xfId="54304" xr:uid="{00000000-0005-0000-0000-000037760000}"/>
    <cellStyle name="Note 2 4 2 3 80" xfId="46164" xr:uid="{00000000-0005-0000-0000-000038760000}"/>
    <cellStyle name="Note 2 4 2 3 81" xfId="46485" xr:uid="{00000000-0005-0000-0000-000039760000}"/>
    <cellStyle name="Note 2 4 2 3 82" xfId="46368" xr:uid="{00000000-0005-0000-0000-00003A760000}"/>
    <cellStyle name="Note 2 4 2 3 83" xfId="46987" xr:uid="{00000000-0005-0000-0000-00003B760000}"/>
    <cellStyle name="Note 2 4 2 3 84" xfId="47332" xr:uid="{00000000-0005-0000-0000-00003C760000}"/>
    <cellStyle name="Note 2 4 2 3 85" xfId="47630" xr:uid="{00000000-0005-0000-0000-00003D760000}"/>
    <cellStyle name="Note 2 4 2 3 86" xfId="47537" xr:uid="{00000000-0005-0000-0000-00003E760000}"/>
    <cellStyle name="Note 2 4 2 3 87" xfId="48093" xr:uid="{00000000-0005-0000-0000-00003F760000}"/>
    <cellStyle name="Note 2 4 2 3 88" xfId="48734" xr:uid="{00000000-0005-0000-0000-000040760000}"/>
    <cellStyle name="Note 2 4 2 3 89" xfId="48946" xr:uid="{00000000-0005-0000-0000-000041760000}"/>
    <cellStyle name="Note 2 4 2 3 9" xfId="3163" xr:uid="{00000000-0005-0000-0000-000042760000}"/>
    <cellStyle name="Note 2 4 2 3 9 2" xfId="7415" xr:uid="{00000000-0005-0000-0000-000043760000}"/>
    <cellStyle name="Note 2 4 2 3 9 3" xfId="11664" xr:uid="{00000000-0005-0000-0000-000044760000}"/>
    <cellStyle name="Note 2 4 2 3 9 4" xfId="15913" xr:uid="{00000000-0005-0000-0000-000045760000}"/>
    <cellStyle name="Note 2 4 2 3 9 5" xfId="21803" xr:uid="{00000000-0005-0000-0000-000046760000}"/>
    <cellStyle name="Note 2 4 2 3 9 6" xfId="54454" xr:uid="{00000000-0005-0000-0000-000047760000}"/>
    <cellStyle name="Note 2 4 2 3 90" xfId="49292" xr:uid="{00000000-0005-0000-0000-000048760000}"/>
    <cellStyle name="Note 2 4 2 3 91" xfId="49377" xr:uid="{00000000-0005-0000-0000-000049760000}"/>
    <cellStyle name="Note 2 4 2 3 92" xfId="48588" xr:uid="{00000000-0005-0000-0000-00004A760000}"/>
    <cellStyle name="Note 2 4 2 3 93" xfId="49766" xr:uid="{00000000-0005-0000-0000-00004B760000}"/>
    <cellStyle name="Note 2 4 2 3 94" xfId="49960" xr:uid="{00000000-0005-0000-0000-00004C760000}"/>
    <cellStyle name="Note 2 4 2 3 95" xfId="50110" xr:uid="{00000000-0005-0000-0000-00004D760000}"/>
    <cellStyle name="Note 2 4 2 3 96" xfId="50259" xr:uid="{00000000-0005-0000-0000-00004E760000}"/>
    <cellStyle name="Note 2 4 2 3 97" xfId="50409" xr:uid="{00000000-0005-0000-0000-00004F760000}"/>
    <cellStyle name="Note 2 4 2 3 98" xfId="50558" xr:uid="{00000000-0005-0000-0000-000050760000}"/>
    <cellStyle name="Note 2 4 2 3 99" xfId="50707" xr:uid="{00000000-0005-0000-0000-000051760000}"/>
    <cellStyle name="Note 2 4 2 30" xfId="4830" xr:uid="{00000000-0005-0000-0000-000052760000}"/>
    <cellStyle name="Note 2 4 2 30 2" xfId="9082" xr:uid="{00000000-0005-0000-0000-000053760000}"/>
    <cellStyle name="Note 2 4 2 30 3" xfId="13331" xr:uid="{00000000-0005-0000-0000-000054760000}"/>
    <cellStyle name="Note 2 4 2 30 4" xfId="17580" xr:uid="{00000000-0005-0000-0000-000055760000}"/>
    <cellStyle name="Note 2 4 2 30 5" xfId="26612" xr:uid="{00000000-0005-0000-0000-000056760000}"/>
    <cellStyle name="Note 2 4 2 30 6" xfId="57102" xr:uid="{00000000-0005-0000-0000-000057760000}"/>
    <cellStyle name="Note 2 4 2 31" xfId="5022" xr:uid="{00000000-0005-0000-0000-000058760000}"/>
    <cellStyle name="Note 2 4 2 31 2" xfId="9274" xr:uid="{00000000-0005-0000-0000-000059760000}"/>
    <cellStyle name="Note 2 4 2 31 3" xfId="13523" xr:uid="{00000000-0005-0000-0000-00005A760000}"/>
    <cellStyle name="Note 2 4 2 31 4" xfId="17772" xr:uid="{00000000-0005-0000-0000-00005B760000}"/>
    <cellStyle name="Note 2 4 2 31 5" xfId="27216" xr:uid="{00000000-0005-0000-0000-00005C760000}"/>
    <cellStyle name="Note 2 4 2 31 6" xfId="55722" xr:uid="{00000000-0005-0000-0000-00005D760000}"/>
    <cellStyle name="Note 2 4 2 32" xfId="4994" xr:uid="{00000000-0005-0000-0000-00005E760000}"/>
    <cellStyle name="Note 2 4 2 32 2" xfId="9246" xr:uid="{00000000-0005-0000-0000-00005F760000}"/>
    <cellStyle name="Note 2 4 2 32 3" xfId="13495" xr:uid="{00000000-0005-0000-0000-000060760000}"/>
    <cellStyle name="Note 2 4 2 32 4" xfId="17744" xr:uid="{00000000-0005-0000-0000-000061760000}"/>
    <cellStyle name="Note 2 4 2 32 5" xfId="27559" xr:uid="{00000000-0005-0000-0000-000062760000}"/>
    <cellStyle name="Note 2 4 2 32 6" xfId="57219" xr:uid="{00000000-0005-0000-0000-000063760000}"/>
    <cellStyle name="Note 2 4 2 33" xfId="5395" xr:uid="{00000000-0005-0000-0000-000064760000}"/>
    <cellStyle name="Note 2 4 2 33 2" xfId="9647" xr:uid="{00000000-0005-0000-0000-000065760000}"/>
    <cellStyle name="Note 2 4 2 33 3" xfId="13896" xr:uid="{00000000-0005-0000-0000-000066760000}"/>
    <cellStyle name="Note 2 4 2 33 4" xfId="18145" xr:uid="{00000000-0005-0000-0000-000067760000}"/>
    <cellStyle name="Note 2 4 2 33 5" xfId="27900" xr:uid="{00000000-0005-0000-0000-000068760000}"/>
    <cellStyle name="Note 2 4 2 33 6" xfId="57368" xr:uid="{00000000-0005-0000-0000-000069760000}"/>
    <cellStyle name="Note 2 4 2 34" xfId="5550" xr:uid="{00000000-0005-0000-0000-00006A760000}"/>
    <cellStyle name="Note 2 4 2 34 2" xfId="9802" xr:uid="{00000000-0005-0000-0000-00006B760000}"/>
    <cellStyle name="Note 2 4 2 34 3" xfId="14051" xr:uid="{00000000-0005-0000-0000-00006C760000}"/>
    <cellStyle name="Note 2 4 2 34 4" xfId="18300" xr:uid="{00000000-0005-0000-0000-00006D760000}"/>
    <cellStyle name="Note 2 4 2 34 5" xfId="28241" xr:uid="{00000000-0005-0000-0000-00006E760000}"/>
    <cellStyle name="Note 2 4 2 34 6" xfId="57518" xr:uid="{00000000-0005-0000-0000-00006F760000}"/>
    <cellStyle name="Note 2 4 2 35" xfId="1450" xr:uid="{00000000-0005-0000-0000-000070760000}"/>
    <cellStyle name="Note 2 4 2 35 2" xfId="28582" xr:uid="{00000000-0005-0000-0000-000071760000}"/>
    <cellStyle name="Note 2 4 2 36" xfId="5702" xr:uid="{00000000-0005-0000-0000-000072760000}"/>
    <cellStyle name="Note 2 4 2 36 2" xfId="28923" xr:uid="{00000000-0005-0000-0000-000073760000}"/>
    <cellStyle name="Note 2 4 2 37" xfId="9951" xr:uid="{00000000-0005-0000-0000-000074760000}"/>
    <cellStyle name="Note 2 4 2 37 2" xfId="29562" xr:uid="{00000000-0005-0000-0000-000075760000}"/>
    <cellStyle name="Note 2 4 2 38" xfId="14201" xr:uid="{00000000-0005-0000-0000-000076760000}"/>
    <cellStyle name="Note 2 4 2 38 2" xfId="31277" xr:uid="{00000000-0005-0000-0000-000077760000}"/>
    <cellStyle name="Note 2 4 2 39" xfId="18457" xr:uid="{00000000-0005-0000-0000-000078760000}"/>
    <cellStyle name="Note 2 4 2 39 2" xfId="31421" xr:uid="{00000000-0005-0000-0000-000079760000}"/>
    <cellStyle name="Note 2 4 2 4" xfId="1699" xr:uid="{00000000-0005-0000-0000-00007A760000}"/>
    <cellStyle name="Note 2 4 2 4 10" xfId="21528" xr:uid="{00000000-0005-0000-0000-00007B760000}"/>
    <cellStyle name="Note 2 4 2 4 11" xfId="22303" xr:uid="{00000000-0005-0000-0000-00007C760000}"/>
    <cellStyle name="Note 2 4 2 4 12" xfId="22649" xr:uid="{00000000-0005-0000-0000-00007D760000}"/>
    <cellStyle name="Note 2 4 2 4 13" xfId="22995" xr:uid="{00000000-0005-0000-0000-00007E760000}"/>
    <cellStyle name="Note 2 4 2 4 14" xfId="23342" xr:uid="{00000000-0005-0000-0000-00007F760000}"/>
    <cellStyle name="Note 2 4 2 4 15" xfId="23617" xr:uid="{00000000-0005-0000-0000-000080760000}"/>
    <cellStyle name="Note 2 4 2 4 16" xfId="23963" xr:uid="{00000000-0005-0000-0000-000081760000}"/>
    <cellStyle name="Note 2 4 2 4 17" xfId="24313" xr:uid="{00000000-0005-0000-0000-000082760000}"/>
    <cellStyle name="Note 2 4 2 4 18" xfId="24659" xr:uid="{00000000-0005-0000-0000-000083760000}"/>
    <cellStyle name="Note 2 4 2 4 19" xfId="24934" xr:uid="{00000000-0005-0000-0000-000084760000}"/>
    <cellStyle name="Note 2 4 2 4 2" xfId="5951" xr:uid="{00000000-0005-0000-0000-000085760000}"/>
    <cellStyle name="Note 2 4 2 4 2 2" xfId="19340" xr:uid="{00000000-0005-0000-0000-000086760000}"/>
    <cellStyle name="Note 2 4 2 4 20" xfId="24780" xr:uid="{00000000-0005-0000-0000-000087760000}"/>
    <cellStyle name="Note 2 4 2 4 21" xfId="25620" xr:uid="{00000000-0005-0000-0000-000088760000}"/>
    <cellStyle name="Note 2 4 2 4 22" xfId="25966" xr:uid="{00000000-0005-0000-0000-000089760000}"/>
    <cellStyle name="Note 2 4 2 4 23" xfId="26312" xr:uid="{00000000-0005-0000-0000-00008A760000}"/>
    <cellStyle name="Note 2 4 2 4 24" xfId="26857" xr:uid="{00000000-0005-0000-0000-00008B760000}"/>
    <cellStyle name="Note 2 4 2 4 25" xfId="26776" xr:uid="{00000000-0005-0000-0000-00008C760000}"/>
    <cellStyle name="Note 2 4 2 4 26" xfId="27365" xr:uid="{00000000-0005-0000-0000-00008D760000}"/>
    <cellStyle name="Note 2 4 2 4 27" xfId="27708" xr:uid="{00000000-0005-0000-0000-00008E760000}"/>
    <cellStyle name="Note 2 4 2 4 28" xfId="28049" xr:uid="{00000000-0005-0000-0000-00008F760000}"/>
    <cellStyle name="Note 2 4 2 4 29" xfId="28390" xr:uid="{00000000-0005-0000-0000-000090760000}"/>
    <cellStyle name="Note 2 4 2 4 3" xfId="10200" xr:uid="{00000000-0005-0000-0000-000091760000}"/>
    <cellStyle name="Note 2 4 2 4 3 2" xfId="18825" xr:uid="{00000000-0005-0000-0000-000092760000}"/>
    <cellStyle name="Note 2 4 2 4 30" xfId="28731" xr:uid="{00000000-0005-0000-0000-000093760000}"/>
    <cellStyle name="Note 2 4 2 4 31" xfId="29072" xr:uid="{00000000-0005-0000-0000-000094760000}"/>
    <cellStyle name="Note 2 4 2 4 32" xfId="29420" xr:uid="{00000000-0005-0000-0000-000095760000}"/>
    <cellStyle name="Note 2 4 2 4 33" xfId="30998" xr:uid="{00000000-0005-0000-0000-000096760000}"/>
    <cellStyle name="Note 2 4 2 4 34" xfId="31570" xr:uid="{00000000-0005-0000-0000-000097760000}"/>
    <cellStyle name="Note 2 4 2 4 35" xfId="31910" xr:uid="{00000000-0005-0000-0000-000098760000}"/>
    <cellStyle name="Note 2 4 2 4 36" xfId="32132" xr:uid="{00000000-0005-0000-0000-000099760000}"/>
    <cellStyle name="Note 2 4 2 4 37" xfId="32473" xr:uid="{00000000-0005-0000-0000-00009A760000}"/>
    <cellStyle name="Note 2 4 2 4 38" xfId="32814" xr:uid="{00000000-0005-0000-0000-00009B760000}"/>
    <cellStyle name="Note 2 4 2 4 39" xfId="33376" xr:uid="{00000000-0005-0000-0000-00009C760000}"/>
    <cellStyle name="Note 2 4 2 4 4" xfId="14450" xr:uid="{00000000-0005-0000-0000-00009D760000}"/>
    <cellStyle name="Note 2 4 2 4 4 2" xfId="20128" xr:uid="{00000000-0005-0000-0000-00009E760000}"/>
    <cellStyle name="Note 2 4 2 4 40" xfId="33724" xr:uid="{00000000-0005-0000-0000-00009F760000}"/>
    <cellStyle name="Note 2 4 2 4 41" xfId="34070" xr:uid="{00000000-0005-0000-0000-0000A0760000}"/>
    <cellStyle name="Note 2 4 2 4 42" xfId="33905" xr:uid="{00000000-0005-0000-0000-0000A1760000}"/>
    <cellStyle name="Note 2 4 2 4 43" xfId="34517" xr:uid="{00000000-0005-0000-0000-0000A2760000}"/>
    <cellStyle name="Note 2 4 2 4 44" xfId="34863" xr:uid="{00000000-0005-0000-0000-0000A3760000}"/>
    <cellStyle name="Note 2 4 2 4 45" xfId="35209" xr:uid="{00000000-0005-0000-0000-0000A4760000}"/>
    <cellStyle name="Note 2 4 2 4 46" xfId="35556" xr:uid="{00000000-0005-0000-0000-0000A5760000}"/>
    <cellStyle name="Note 2 4 2 4 47" xfId="35903" xr:uid="{00000000-0005-0000-0000-0000A6760000}"/>
    <cellStyle name="Note 2 4 2 4 48" xfId="36249" xr:uid="{00000000-0005-0000-0000-0000A7760000}"/>
    <cellStyle name="Note 2 4 2 4 49" xfId="36595" xr:uid="{00000000-0005-0000-0000-0000A8760000}"/>
    <cellStyle name="Note 2 4 2 4 5" xfId="18560" xr:uid="{00000000-0005-0000-0000-0000A9760000}"/>
    <cellStyle name="Note 2 4 2 4 5 2" xfId="20474" xr:uid="{00000000-0005-0000-0000-0000AA760000}"/>
    <cellStyle name="Note 2 4 2 4 50" xfId="36941" xr:uid="{00000000-0005-0000-0000-0000AB760000}"/>
    <cellStyle name="Note 2 4 2 4 51" xfId="37287" xr:uid="{00000000-0005-0000-0000-0000AC760000}"/>
    <cellStyle name="Note 2 4 2 4 52" xfId="37633" xr:uid="{00000000-0005-0000-0000-0000AD760000}"/>
    <cellStyle name="Note 2 4 2 4 53" xfId="37908" xr:uid="{00000000-0005-0000-0000-0000AE760000}"/>
    <cellStyle name="Note 2 4 2 4 54" xfId="38255" xr:uid="{00000000-0005-0000-0000-0000AF760000}"/>
    <cellStyle name="Note 2 4 2 4 55" xfId="38601" xr:uid="{00000000-0005-0000-0000-0000B0760000}"/>
    <cellStyle name="Note 2 4 2 4 56" xfId="38947" xr:uid="{00000000-0005-0000-0000-0000B1760000}"/>
    <cellStyle name="Note 2 4 2 4 57" xfId="39293" xr:uid="{00000000-0005-0000-0000-0000B2760000}"/>
    <cellStyle name="Note 2 4 2 4 58" xfId="34007" xr:uid="{00000000-0005-0000-0000-0000B3760000}"/>
    <cellStyle name="Note 2 4 2 4 59" xfId="39632" xr:uid="{00000000-0005-0000-0000-0000B4760000}"/>
    <cellStyle name="Note 2 4 2 4 6" xfId="20677" xr:uid="{00000000-0005-0000-0000-0000B5760000}"/>
    <cellStyle name="Note 2 4 2 4 60" xfId="40121" xr:uid="{00000000-0005-0000-0000-0000B6760000}"/>
    <cellStyle name="Note 2 4 2 4 61" xfId="40462" xr:uid="{00000000-0005-0000-0000-0000B7760000}"/>
    <cellStyle name="Note 2 4 2 4 62" xfId="41040" xr:uid="{00000000-0005-0000-0000-0000B8760000}"/>
    <cellStyle name="Note 2 4 2 4 63" xfId="41590" xr:uid="{00000000-0005-0000-0000-0000B9760000}"/>
    <cellStyle name="Note 2 4 2 4 64" xfId="41045" xr:uid="{00000000-0005-0000-0000-0000BA760000}"/>
    <cellStyle name="Note 2 4 2 4 65" xfId="42029" xr:uid="{00000000-0005-0000-0000-0000BB760000}"/>
    <cellStyle name="Note 2 4 2 4 66" xfId="42375" xr:uid="{00000000-0005-0000-0000-0000BC760000}"/>
    <cellStyle name="Note 2 4 2 4 67" xfId="42583" xr:uid="{00000000-0005-0000-0000-0000BD760000}"/>
    <cellStyle name="Note 2 4 2 4 68" xfId="42956" xr:uid="{00000000-0005-0000-0000-0000BE760000}"/>
    <cellStyle name="Note 2 4 2 4 69" xfId="43297" xr:uid="{00000000-0005-0000-0000-0000BF760000}"/>
    <cellStyle name="Note 2 4 2 4 7" xfId="21167" xr:uid="{00000000-0005-0000-0000-0000C0760000}"/>
    <cellStyle name="Note 2 4 2 4 70" xfId="43638" xr:uid="{00000000-0005-0000-0000-0000C1760000}"/>
    <cellStyle name="Note 2 4 2 4 71" xfId="44169" xr:uid="{00000000-0005-0000-0000-0000C2760000}"/>
    <cellStyle name="Note 2 4 2 4 72" xfId="44417" xr:uid="{00000000-0005-0000-0000-0000C3760000}"/>
    <cellStyle name="Note 2 4 2 4 73" xfId="44302" xr:uid="{00000000-0005-0000-0000-0000C4760000}"/>
    <cellStyle name="Note 2 4 2 4 74" xfId="44837" xr:uid="{00000000-0005-0000-0000-0000C5760000}"/>
    <cellStyle name="Note 2 4 2 4 75" xfId="45128" xr:uid="{00000000-0005-0000-0000-0000C6760000}"/>
    <cellStyle name="Note 2 4 2 4 76" xfId="45023" xr:uid="{00000000-0005-0000-0000-0000C7760000}"/>
    <cellStyle name="Note 2 4 2 4 77" xfId="43865" xr:uid="{00000000-0005-0000-0000-0000C8760000}"/>
    <cellStyle name="Note 2 4 2 4 78" xfId="45498" xr:uid="{00000000-0005-0000-0000-0000C9760000}"/>
    <cellStyle name="Note 2 4 2 4 79" xfId="45798" xr:uid="{00000000-0005-0000-0000-0000CA760000}"/>
    <cellStyle name="Note 2 4 2 4 8" xfId="20930" xr:uid="{00000000-0005-0000-0000-0000CB760000}"/>
    <cellStyle name="Note 2 4 2 4 80" xfId="46216" xr:uid="{00000000-0005-0000-0000-0000CC760000}"/>
    <cellStyle name="Note 2 4 2 4 81" xfId="46531" xr:uid="{00000000-0005-0000-0000-0000CD760000}"/>
    <cellStyle name="Note 2 4 2 4 82" xfId="46694" xr:uid="{00000000-0005-0000-0000-0000CE760000}"/>
    <cellStyle name="Note 2 4 2 4 83" xfId="47039" xr:uid="{00000000-0005-0000-0000-0000CF760000}"/>
    <cellStyle name="Note 2 4 2 4 84" xfId="47384" xr:uid="{00000000-0005-0000-0000-0000D0760000}"/>
    <cellStyle name="Note 2 4 2 4 85" xfId="47664" xr:uid="{00000000-0005-0000-0000-0000D1760000}"/>
    <cellStyle name="Note 2 4 2 4 86" xfId="47808" xr:uid="{00000000-0005-0000-0000-0000D2760000}"/>
    <cellStyle name="Note 2 4 2 4 87" xfId="48145" xr:uid="{00000000-0005-0000-0000-0000D3760000}"/>
    <cellStyle name="Note 2 4 2 4 88" xfId="48348" xr:uid="{00000000-0005-0000-0000-0000D4760000}"/>
    <cellStyle name="Note 2 4 2 4 89" xfId="48998" xr:uid="{00000000-0005-0000-0000-0000D5760000}"/>
    <cellStyle name="Note 2 4 2 4 9" xfId="21855" xr:uid="{00000000-0005-0000-0000-0000D6760000}"/>
    <cellStyle name="Note 2 4 2 4 90" xfId="49342" xr:uid="{00000000-0005-0000-0000-0000D7760000}"/>
    <cellStyle name="Note 2 4 2 4 91" xfId="48549" xr:uid="{00000000-0005-0000-0000-0000D8760000}"/>
    <cellStyle name="Note 2 4 2 4 92" xfId="49362" xr:uid="{00000000-0005-0000-0000-0000D9760000}"/>
    <cellStyle name="Note 2 4 2 4 93" xfId="48519" xr:uid="{00000000-0005-0000-0000-0000DA760000}"/>
    <cellStyle name="Note 2 4 2 4 94" xfId="53018" xr:uid="{00000000-0005-0000-0000-0000DB760000}"/>
    <cellStyle name="Note 2 4 2 4 95" xfId="53299" xr:uid="{00000000-0005-0000-0000-0000DC760000}"/>
    <cellStyle name="Note 2 4 2 40" xfId="31761" xr:uid="{00000000-0005-0000-0000-0000DD760000}"/>
    <cellStyle name="Note 2 4 2 41" xfId="31049" xr:uid="{00000000-0005-0000-0000-0000DE760000}"/>
    <cellStyle name="Note 2 4 2 42" xfId="32324" xr:uid="{00000000-0005-0000-0000-0000DF760000}"/>
    <cellStyle name="Note 2 4 2 43" xfId="32665" xr:uid="{00000000-0005-0000-0000-0000E0760000}"/>
    <cellStyle name="Note 2 4 2 44" xfId="33483" xr:uid="{00000000-0005-0000-0000-0000E1760000}"/>
    <cellStyle name="Note 2 4 2 45" xfId="33575" xr:uid="{00000000-0005-0000-0000-0000E2760000}"/>
    <cellStyle name="Note 2 4 2 46" xfId="33921" xr:uid="{00000000-0005-0000-0000-0000E3760000}"/>
    <cellStyle name="Note 2 4 2 47" xfId="33088" xr:uid="{00000000-0005-0000-0000-0000E4760000}"/>
    <cellStyle name="Note 2 4 2 48" xfId="34368" xr:uid="{00000000-0005-0000-0000-0000E5760000}"/>
    <cellStyle name="Note 2 4 2 49" xfId="34714" xr:uid="{00000000-0005-0000-0000-0000E6760000}"/>
    <cellStyle name="Note 2 4 2 5" xfId="1746" xr:uid="{00000000-0005-0000-0000-0000E7760000}"/>
    <cellStyle name="Note 2 4 2 5 10" xfId="22010" xr:uid="{00000000-0005-0000-0000-0000E8760000}"/>
    <cellStyle name="Note 2 4 2 5 11" xfId="22356" xr:uid="{00000000-0005-0000-0000-0000E9760000}"/>
    <cellStyle name="Note 2 4 2 5 12" xfId="22702" xr:uid="{00000000-0005-0000-0000-0000EA760000}"/>
    <cellStyle name="Note 2 4 2 5 13" xfId="23048" xr:uid="{00000000-0005-0000-0000-0000EB760000}"/>
    <cellStyle name="Note 2 4 2 5 14" xfId="23395" xr:uid="{00000000-0005-0000-0000-0000EC760000}"/>
    <cellStyle name="Note 2 4 2 5 15" xfId="23670" xr:uid="{00000000-0005-0000-0000-0000ED760000}"/>
    <cellStyle name="Note 2 4 2 5 16" xfId="24016" xr:uid="{00000000-0005-0000-0000-0000EE760000}"/>
    <cellStyle name="Note 2 4 2 5 17" xfId="24366" xr:uid="{00000000-0005-0000-0000-0000EF760000}"/>
    <cellStyle name="Note 2 4 2 5 18" xfId="24712" xr:uid="{00000000-0005-0000-0000-0000F0760000}"/>
    <cellStyle name="Note 2 4 2 5 19" xfId="24987" xr:uid="{00000000-0005-0000-0000-0000F1760000}"/>
    <cellStyle name="Note 2 4 2 5 2" xfId="5998" xr:uid="{00000000-0005-0000-0000-0000F2760000}"/>
    <cellStyle name="Note 2 4 2 5 2 2" xfId="19393" xr:uid="{00000000-0005-0000-0000-0000F3760000}"/>
    <cellStyle name="Note 2 4 2 5 20" xfId="25164" xr:uid="{00000000-0005-0000-0000-0000F4760000}"/>
    <cellStyle name="Note 2 4 2 5 21" xfId="25673" xr:uid="{00000000-0005-0000-0000-0000F5760000}"/>
    <cellStyle name="Note 2 4 2 5 22" xfId="26019" xr:uid="{00000000-0005-0000-0000-0000F6760000}"/>
    <cellStyle name="Note 2 4 2 5 23" xfId="26365" xr:uid="{00000000-0005-0000-0000-0000F7760000}"/>
    <cellStyle name="Note 2 4 2 5 24" xfId="26910" xr:uid="{00000000-0005-0000-0000-0000F8760000}"/>
    <cellStyle name="Note 2 4 2 5 25" xfId="27053" xr:uid="{00000000-0005-0000-0000-0000F9760000}"/>
    <cellStyle name="Note 2 4 2 5 26" xfId="27418" xr:uid="{00000000-0005-0000-0000-0000FA760000}"/>
    <cellStyle name="Note 2 4 2 5 27" xfId="27761" xr:uid="{00000000-0005-0000-0000-0000FB760000}"/>
    <cellStyle name="Note 2 4 2 5 28" xfId="28102" xr:uid="{00000000-0005-0000-0000-0000FC760000}"/>
    <cellStyle name="Note 2 4 2 5 29" xfId="28443" xr:uid="{00000000-0005-0000-0000-0000FD760000}"/>
    <cellStyle name="Note 2 4 2 5 3" xfId="10247" xr:uid="{00000000-0005-0000-0000-0000FE760000}"/>
    <cellStyle name="Note 2 4 2 5 3 2" xfId="18829" xr:uid="{00000000-0005-0000-0000-0000FF760000}"/>
    <cellStyle name="Note 2 4 2 5 30" xfId="28784" xr:uid="{00000000-0005-0000-0000-000000770000}"/>
    <cellStyle name="Note 2 4 2 5 31" xfId="29125" xr:uid="{00000000-0005-0000-0000-000001770000}"/>
    <cellStyle name="Note 2 4 2 5 32" xfId="29287" xr:uid="{00000000-0005-0000-0000-000002770000}"/>
    <cellStyle name="Note 2 4 2 5 33" xfId="31243" xr:uid="{00000000-0005-0000-0000-000003770000}"/>
    <cellStyle name="Note 2 4 2 5 34" xfId="31623" xr:uid="{00000000-0005-0000-0000-000004770000}"/>
    <cellStyle name="Note 2 4 2 5 35" xfId="31963" xr:uid="{00000000-0005-0000-0000-000005770000}"/>
    <cellStyle name="Note 2 4 2 5 36" xfId="32185" xr:uid="{00000000-0005-0000-0000-000006770000}"/>
    <cellStyle name="Note 2 4 2 5 37" xfId="32526" xr:uid="{00000000-0005-0000-0000-000007770000}"/>
    <cellStyle name="Note 2 4 2 5 38" xfId="32867" xr:uid="{00000000-0005-0000-0000-000008770000}"/>
    <cellStyle name="Note 2 4 2 5 39" xfId="33076" xr:uid="{00000000-0005-0000-0000-000009770000}"/>
    <cellStyle name="Note 2 4 2 5 4" xfId="14497" xr:uid="{00000000-0005-0000-0000-00000A770000}"/>
    <cellStyle name="Note 2 4 2 5 4 2" xfId="20181" xr:uid="{00000000-0005-0000-0000-00000B770000}"/>
    <cellStyle name="Note 2 4 2 5 40" xfId="33777" xr:uid="{00000000-0005-0000-0000-00000C770000}"/>
    <cellStyle name="Note 2 4 2 5 41" xfId="34123" xr:uid="{00000000-0005-0000-0000-00000D770000}"/>
    <cellStyle name="Note 2 4 2 5 42" xfId="33107" xr:uid="{00000000-0005-0000-0000-00000E770000}"/>
    <cellStyle name="Note 2 4 2 5 43" xfId="34570" xr:uid="{00000000-0005-0000-0000-00000F770000}"/>
    <cellStyle name="Note 2 4 2 5 44" xfId="34916" xr:uid="{00000000-0005-0000-0000-000010770000}"/>
    <cellStyle name="Note 2 4 2 5 45" xfId="35262" xr:uid="{00000000-0005-0000-0000-000011770000}"/>
    <cellStyle name="Note 2 4 2 5 46" xfId="35609" xr:uid="{00000000-0005-0000-0000-000012770000}"/>
    <cellStyle name="Note 2 4 2 5 47" xfId="35956" xr:uid="{00000000-0005-0000-0000-000013770000}"/>
    <cellStyle name="Note 2 4 2 5 48" xfId="36302" xr:uid="{00000000-0005-0000-0000-000014770000}"/>
    <cellStyle name="Note 2 4 2 5 49" xfId="36648" xr:uid="{00000000-0005-0000-0000-000015770000}"/>
    <cellStyle name="Note 2 4 2 5 5" xfId="20527" xr:uid="{00000000-0005-0000-0000-000016770000}"/>
    <cellStyle name="Note 2 4 2 5 50" xfId="36994" xr:uid="{00000000-0005-0000-0000-000017770000}"/>
    <cellStyle name="Note 2 4 2 5 51" xfId="37340" xr:uid="{00000000-0005-0000-0000-000018770000}"/>
    <cellStyle name="Note 2 4 2 5 52" xfId="37686" xr:uid="{00000000-0005-0000-0000-000019770000}"/>
    <cellStyle name="Note 2 4 2 5 53" xfId="37961" xr:uid="{00000000-0005-0000-0000-00001A770000}"/>
    <cellStyle name="Note 2 4 2 5 54" xfId="38308" xr:uid="{00000000-0005-0000-0000-00001B770000}"/>
    <cellStyle name="Note 2 4 2 5 55" xfId="38654" xr:uid="{00000000-0005-0000-0000-00001C770000}"/>
    <cellStyle name="Note 2 4 2 5 56" xfId="39000" xr:uid="{00000000-0005-0000-0000-00001D770000}"/>
    <cellStyle name="Note 2 4 2 5 57" xfId="39346" xr:uid="{00000000-0005-0000-0000-00001E770000}"/>
    <cellStyle name="Note 2 4 2 5 58" xfId="39526" xr:uid="{00000000-0005-0000-0000-00001F770000}"/>
    <cellStyle name="Note 2 4 2 5 59" xfId="39819" xr:uid="{00000000-0005-0000-0000-000020770000}"/>
    <cellStyle name="Note 2 4 2 5 6" xfId="20961" xr:uid="{00000000-0005-0000-0000-000021770000}"/>
    <cellStyle name="Note 2 4 2 5 60" xfId="40174" xr:uid="{00000000-0005-0000-0000-000022770000}"/>
    <cellStyle name="Note 2 4 2 5 61" xfId="40515" xr:uid="{00000000-0005-0000-0000-000023770000}"/>
    <cellStyle name="Note 2 4 2 5 62" xfId="41394" xr:uid="{00000000-0005-0000-0000-000024770000}"/>
    <cellStyle name="Note 2 4 2 5 63" xfId="41638" xr:uid="{00000000-0005-0000-0000-000025770000}"/>
    <cellStyle name="Note 2 4 2 5 64" xfId="41736" xr:uid="{00000000-0005-0000-0000-000026770000}"/>
    <cellStyle name="Note 2 4 2 5 65" xfId="42082" xr:uid="{00000000-0005-0000-0000-000027770000}"/>
    <cellStyle name="Note 2 4 2 5 66" xfId="42428" xr:uid="{00000000-0005-0000-0000-000028770000}"/>
    <cellStyle name="Note 2 4 2 5 67" xfId="41681" xr:uid="{00000000-0005-0000-0000-000029770000}"/>
    <cellStyle name="Note 2 4 2 5 68" xfId="43009" xr:uid="{00000000-0005-0000-0000-00002A770000}"/>
    <cellStyle name="Note 2 4 2 5 69" xfId="43350" xr:uid="{00000000-0005-0000-0000-00002B770000}"/>
    <cellStyle name="Note 2 4 2 5 7" xfId="21220" xr:uid="{00000000-0005-0000-0000-00002C770000}"/>
    <cellStyle name="Note 2 4 2 5 70" xfId="43691" xr:uid="{00000000-0005-0000-0000-00002D770000}"/>
    <cellStyle name="Note 2 4 2 5 71" xfId="44222" xr:uid="{00000000-0005-0000-0000-00002E770000}"/>
    <cellStyle name="Note 2 4 2 5 72" xfId="44462" xr:uid="{00000000-0005-0000-0000-00002F770000}"/>
    <cellStyle name="Note 2 4 2 5 73" xfId="44547" xr:uid="{00000000-0005-0000-0000-000030770000}"/>
    <cellStyle name="Note 2 4 2 5 74" xfId="44890" xr:uid="{00000000-0005-0000-0000-000031770000}"/>
    <cellStyle name="Note 2 4 2 5 75" xfId="45169" xr:uid="{00000000-0005-0000-0000-000032770000}"/>
    <cellStyle name="Note 2 4 2 5 76" xfId="45266" xr:uid="{00000000-0005-0000-0000-000033770000}"/>
    <cellStyle name="Note 2 4 2 5 77" xfId="45311" xr:uid="{00000000-0005-0000-0000-000034770000}"/>
    <cellStyle name="Note 2 4 2 5 78" xfId="45761" xr:uid="{00000000-0005-0000-0000-000035770000}"/>
    <cellStyle name="Note 2 4 2 5 79" xfId="45925" xr:uid="{00000000-0005-0000-0000-000036770000}"/>
    <cellStyle name="Note 2 4 2 5 8" xfId="21399" xr:uid="{00000000-0005-0000-0000-000037770000}"/>
    <cellStyle name="Note 2 4 2 5 80" xfId="46269" xr:uid="{00000000-0005-0000-0000-000038770000}"/>
    <cellStyle name="Note 2 4 2 5 81" xfId="46575" xr:uid="{00000000-0005-0000-0000-000039770000}"/>
    <cellStyle name="Note 2 4 2 5 82" xfId="46747" xr:uid="{00000000-0005-0000-0000-00003A770000}"/>
    <cellStyle name="Note 2 4 2 5 83" xfId="47092" xr:uid="{00000000-0005-0000-0000-00003B770000}"/>
    <cellStyle name="Note 2 4 2 5 84" xfId="47437" xr:uid="{00000000-0005-0000-0000-00003C770000}"/>
    <cellStyle name="Note 2 4 2 5 85" xfId="47700" xr:uid="{00000000-0005-0000-0000-00003D770000}"/>
    <cellStyle name="Note 2 4 2 5 86" xfId="47861" xr:uid="{00000000-0005-0000-0000-00003E770000}"/>
    <cellStyle name="Note 2 4 2 5 87" xfId="48198" xr:uid="{00000000-0005-0000-0000-00003F770000}"/>
    <cellStyle name="Note 2 4 2 5 88" xfId="48633" xr:uid="{00000000-0005-0000-0000-000040770000}"/>
    <cellStyle name="Note 2 4 2 5 89" xfId="49051" xr:uid="{00000000-0005-0000-0000-000041770000}"/>
    <cellStyle name="Note 2 4 2 5 9" xfId="21908" xr:uid="{00000000-0005-0000-0000-000042770000}"/>
    <cellStyle name="Note 2 4 2 5 90" xfId="49393" xr:uid="{00000000-0005-0000-0000-000043770000}"/>
    <cellStyle name="Note 2 4 2 5 91" xfId="49493" xr:uid="{00000000-0005-0000-0000-000044770000}"/>
    <cellStyle name="Note 2 4 2 5 92" xfId="49595" xr:uid="{00000000-0005-0000-0000-000045770000}"/>
    <cellStyle name="Note 2 4 2 5 93" xfId="49732" xr:uid="{00000000-0005-0000-0000-000046770000}"/>
    <cellStyle name="Note 2 4 2 5 94" xfId="53086" xr:uid="{00000000-0005-0000-0000-000047770000}"/>
    <cellStyle name="Note 2 4 2 5 95" xfId="19038" xr:uid="{00000000-0005-0000-0000-000048770000}"/>
    <cellStyle name="Note 2 4 2 5 96" xfId="53454" xr:uid="{00000000-0005-0000-0000-000049770000}"/>
    <cellStyle name="Note 2 4 2 50" xfId="35060" xr:uid="{00000000-0005-0000-0000-00004A770000}"/>
    <cellStyle name="Note 2 4 2 51" xfId="35407" xr:uid="{00000000-0005-0000-0000-00004B770000}"/>
    <cellStyle name="Note 2 4 2 52" xfId="35754" xr:uid="{00000000-0005-0000-0000-00004C770000}"/>
    <cellStyle name="Note 2 4 2 53" xfId="36100" xr:uid="{00000000-0005-0000-0000-00004D770000}"/>
    <cellStyle name="Note 2 4 2 54" xfId="36446" xr:uid="{00000000-0005-0000-0000-00004E770000}"/>
    <cellStyle name="Note 2 4 2 55" xfId="36792" xr:uid="{00000000-0005-0000-0000-00004F770000}"/>
    <cellStyle name="Note 2 4 2 56" xfId="37138" xr:uid="{00000000-0005-0000-0000-000050770000}"/>
    <cellStyle name="Note 2 4 2 57" xfId="37484" xr:uid="{00000000-0005-0000-0000-000051770000}"/>
    <cellStyle name="Note 2 4 2 58" xfId="34319" xr:uid="{00000000-0005-0000-0000-000052770000}"/>
    <cellStyle name="Note 2 4 2 59" xfId="38106" xr:uid="{00000000-0005-0000-0000-000053770000}"/>
    <cellStyle name="Note 2 4 2 6" xfId="1794" xr:uid="{00000000-0005-0000-0000-000054770000}"/>
    <cellStyle name="Note 2 4 2 6 2" xfId="6046" xr:uid="{00000000-0005-0000-0000-000055770000}"/>
    <cellStyle name="Note 2 4 2 6 3" xfId="10295" xr:uid="{00000000-0005-0000-0000-000056770000}"/>
    <cellStyle name="Note 2 4 2 6 4" xfId="14545" xr:uid="{00000000-0005-0000-0000-000057770000}"/>
    <cellStyle name="Note 2 4 2 6 5" xfId="18981" xr:uid="{00000000-0005-0000-0000-000058770000}"/>
    <cellStyle name="Note 2 4 2 6 6" xfId="53603" xr:uid="{00000000-0005-0000-0000-000059770000}"/>
    <cellStyle name="Note 2 4 2 60" xfId="38452" xr:uid="{00000000-0005-0000-0000-00005A770000}"/>
    <cellStyle name="Note 2 4 2 61" xfId="38798" xr:uid="{00000000-0005-0000-0000-00005B770000}"/>
    <cellStyle name="Note 2 4 2 62" xfId="39144" xr:uid="{00000000-0005-0000-0000-00005C770000}"/>
    <cellStyle name="Note 2 4 2 63" xfId="37779" xr:uid="{00000000-0005-0000-0000-00005D770000}"/>
    <cellStyle name="Note 2 4 2 64" xfId="39464" xr:uid="{00000000-0005-0000-0000-00005E770000}"/>
    <cellStyle name="Note 2 4 2 65" xfId="39972" xr:uid="{00000000-0005-0000-0000-00005F770000}"/>
    <cellStyle name="Note 2 4 2 66" xfId="40313" xr:uid="{00000000-0005-0000-0000-000060770000}"/>
    <cellStyle name="Note 2 4 2 67" xfId="41275" xr:uid="{00000000-0005-0000-0000-000061770000}"/>
    <cellStyle name="Note 2 4 2 68" xfId="41446" xr:uid="{00000000-0005-0000-0000-000062770000}"/>
    <cellStyle name="Note 2 4 2 69" xfId="41567" xr:uid="{00000000-0005-0000-0000-000063770000}"/>
    <cellStyle name="Note 2 4 2 7" xfId="1841" xr:uid="{00000000-0005-0000-0000-000064770000}"/>
    <cellStyle name="Note 2 4 2 7 2" xfId="6093" xr:uid="{00000000-0005-0000-0000-000065770000}"/>
    <cellStyle name="Note 2 4 2 7 3" xfId="10342" xr:uid="{00000000-0005-0000-0000-000066770000}"/>
    <cellStyle name="Note 2 4 2 7 4" xfId="14592" xr:uid="{00000000-0005-0000-0000-000067770000}"/>
    <cellStyle name="Note 2 4 2 7 5" xfId="19191" xr:uid="{00000000-0005-0000-0000-000068770000}"/>
    <cellStyle name="Note 2 4 2 7 6" xfId="53441" xr:uid="{00000000-0005-0000-0000-000069770000}"/>
    <cellStyle name="Note 2 4 2 70" xfId="41880" xr:uid="{00000000-0005-0000-0000-00006A770000}"/>
    <cellStyle name="Note 2 4 2 71" xfId="42226" xr:uid="{00000000-0005-0000-0000-00006B770000}"/>
    <cellStyle name="Note 2 4 2 72" xfId="41670" xr:uid="{00000000-0005-0000-0000-00006C770000}"/>
    <cellStyle name="Note 2 4 2 73" xfId="42807" xr:uid="{00000000-0005-0000-0000-00006D770000}"/>
    <cellStyle name="Note 2 4 2 74" xfId="43148" xr:uid="{00000000-0005-0000-0000-00006E770000}"/>
    <cellStyle name="Note 2 4 2 75" xfId="43489" xr:uid="{00000000-0005-0000-0000-00006F770000}"/>
    <cellStyle name="Note 2 4 2 76" xfId="44020" xr:uid="{00000000-0005-0000-0000-000070770000}"/>
    <cellStyle name="Note 2 4 2 77" xfId="43826" xr:uid="{00000000-0005-0000-0000-000071770000}"/>
    <cellStyle name="Note 2 4 2 78" xfId="44396" xr:uid="{00000000-0005-0000-0000-000072770000}"/>
    <cellStyle name="Note 2 4 2 79" xfId="44688" xr:uid="{00000000-0005-0000-0000-000073770000}"/>
    <cellStyle name="Note 2 4 2 8" xfId="1888" xr:uid="{00000000-0005-0000-0000-000074770000}"/>
    <cellStyle name="Note 2 4 2 8 2" xfId="6140" xr:uid="{00000000-0005-0000-0000-000075770000}"/>
    <cellStyle name="Note 2 4 2 8 3" xfId="10389" xr:uid="{00000000-0005-0000-0000-000076770000}"/>
    <cellStyle name="Note 2 4 2 8 4" xfId="14639" xr:uid="{00000000-0005-0000-0000-000077770000}"/>
    <cellStyle name="Note 2 4 2 8 5" xfId="19737" xr:uid="{00000000-0005-0000-0000-000078770000}"/>
    <cellStyle name="Note 2 4 2 8 6" xfId="53981" xr:uid="{00000000-0005-0000-0000-000079770000}"/>
    <cellStyle name="Note 2 4 2 80" xfId="45019" xr:uid="{00000000-0005-0000-0000-00007A770000}"/>
    <cellStyle name="Note 2 4 2 81" xfId="44285" xr:uid="{00000000-0005-0000-0000-00007B770000}"/>
    <cellStyle name="Note 2 4 2 82" xfId="44515" xr:uid="{00000000-0005-0000-0000-00007C770000}"/>
    <cellStyle name="Note 2 4 2 83" xfId="45547" xr:uid="{00000000-0005-0000-0000-00007D770000}"/>
    <cellStyle name="Note 2 4 2 84" xfId="45507" xr:uid="{00000000-0005-0000-0000-00007E770000}"/>
    <cellStyle name="Note 2 4 2 85" xfId="46067" xr:uid="{00000000-0005-0000-0000-00007F770000}"/>
    <cellStyle name="Note 2 4 2 86" xfId="46407" xr:uid="{00000000-0005-0000-0000-000080770000}"/>
    <cellStyle name="Note 2 4 2 87" xfId="45702" xr:uid="{00000000-0005-0000-0000-000081770000}"/>
    <cellStyle name="Note 2 4 2 88" xfId="46890" xr:uid="{00000000-0005-0000-0000-000082770000}"/>
    <cellStyle name="Note 2 4 2 89" xfId="47235" xr:uid="{00000000-0005-0000-0000-000083770000}"/>
    <cellStyle name="Note 2 4 2 9" xfId="1562" xr:uid="{00000000-0005-0000-0000-000084770000}"/>
    <cellStyle name="Note 2 4 2 9 2" xfId="5814" xr:uid="{00000000-0005-0000-0000-000085770000}"/>
    <cellStyle name="Note 2 4 2 9 3" xfId="10063" xr:uid="{00000000-0005-0000-0000-000086770000}"/>
    <cellStyle name="Note 2 4 2 9 4" xfId="14313" xr:uid="{00000000-0005-0000-0000-000087770000}"/>
    <cellStyle name="Note 2 4 2 9 5" xfId="19979" xr:uid="{00000000-0005-0000-0000-000088770000}"/>
    <cellStyle name="Note 2 4 2 9 6" xfId="54130" xr:uid="{00000000-0005-0000-0000-000089770000}"/>
    <cellStyle name="Note 2 4 2 90" xfId="47567" xr:uid="{00000000-0005-0000-0000-00008A770000}"/>
    <cellStyle name="Note 2 4 2 91" xfId="45810" xr:uid="{00000000-0005-0000-0000-00008B770000}"/>
    <cellStyle name="Note 2 4 2 92" xfId="47996" xr:uid="{00000000-0005-0000-0000-00008C770000}"/>
    <cellStyle name="Note 2 4 2 93" xfId="48400" xr:uid="{00000000-0005-0000-0000-00008D770000}"/>
    <cellStyle name="Note 2 4 2 94" xfId="48849" xr:uid="{00000000-0005-0000-0000-00008E770000}"/>
    <cellStyle name="Note 2 4 2 95" xfId="49195" xr:uid="{00000000-0005-0000-0000-00008F770000}"/>
    <cellStyle name="Note 2 4 2 96" xfId="49320" xr:uid="{00000000-0005-0000-0000-000090770000}"/>
    <cellStyle name="Note 2 4 2 97" xfId="49464" xr:uid="{00000000-0005-0000-0000-000091770000}"/>
    <cellStyle name="Note 2 4 2 98" xfId="49466" xr:uid="{00000000-0005-0000-0000-000092770000}"/>
    <cellStyle name="Note 2 4 2 99" xfId="49858" xr:uid="{00000000-0005-0000-0000-000093770000}"/>
    <cellStyle name="Note 2 4 20" xfId="788" xr:uid="{00000000-0005-0000-0000-000094770000}"/>
    <cellStyle name="Note 2 4 20 2" xfId="789" xr:uid="{00000000-0005-0000-0000-000095770000}"/>
    <cellStyle name="Note 2 4 20 2 2" xfId="30200" xr:uid="{00000000-0005-0000-0000-000096770000}"/>
    <cellStyle name="Note 2 4 20 3" xfId="29445" xr:uid="{00000000-0005-0000-0000-000097770000}"/>
    <cellStyle name="Note 2 4 20 4" xfId="19939" xr:uid="{00000000-0005-0000-0000-000098770000}"/>
    <cellStyle name="Note 2 4 21" xfId="790" xr:uid="{00000000-0005-0000-0000-000099770000}"/>
    <cellStyle name="Note 2 4 21 2" xfId="791" xr:uid="{00000000-0005-0000-0000-00009A770000}"/>
    <cellStyle name="Note 2 4 21 2 2" xfId="30060" xr:uid="{00000000-0005-0000-0000-00009B770000}"/>
    <cellStyle name="Note 2 4 21 3" xfId="29738" xr:uid="{00000000-0005-0000-0000-00009C770000}"/>
    <cellStyle name="Note 2 4 21 4" xfId="20285" xr:uid="{00000000-0005-0000-0000-00009D770000}"/>
    <cellStyle name="Note 2 4 22" xfId="792" xr:uid="{00000000-0005-0000-0000-00009E770000}"/>
    <cellStyle name="Note 2 4 22 2" xfId="793" xr:uid="{00000000-0005-0000-0000-00009F770000}"/>
    <cellStyle name="Note 2 4 22 2 2" xfId="30210" xr:uid="{00000000-0005-0000-0000-0000A0770000}"/>
    <cellStyle name="Note 2 4 22 3" xfId="29307" xr:uid="{00000000-0005-0000-0000-0000A1770000}"/>
    <cellStyle name="Note 2 4 22 4" xfId="19707" xr:uid="{00000000-0005-0000-0000-0000A2770000}"/>
    <cellStyle name="Note 2 4 23" xfId="794" xr:uid="{00000000-0005-0000-0000-0000A3770000}"/>
    <cellStyle name="Note 2 4 23 2" xfId="795" xr:uid="{00000000-0005-0000-0000-0000A4770000}"/>
    <cellStyle name="Note 2 4 23 2 2" xfId="30217" xr:uid="{00000000-0005-0000-0000-0000A5770000}"/>
    <cellStyle name="Note 2 4 23 3" xfId="29509" xr:uid="{00000000-0005-0000-0000-0000A6770000}"/>
    <cellStyle name="Note 2 4 23 4" xfId="20978" xr:uid="{00000000-0005-0000-0000-0000A7770000}"/>
    <cellStyle name="Note 2 4 24" xfId="796" xr:uid="{00000000-0005-0000-0000-0000A8770000}"/>
    <cellStyle name="Note 2 4 24 2" xfId="797" xr:uid="{00000000-0005-0000-0000-0000A9770000}"/>
    <cellStyle name="Note 2 4 24 2 2" xfId="30224" xr:uid="{00000000-0005-0000-0000-0000AA770000}"/>
    <cellStyle name="Note 2 4 24 3" xfId="29257" xr:uid="{00000000-0005-0000-0000-0000AB770000}"/>
    <cellStyle name="Note 2 4 24 4" xfId="21382" xr:uid="{00000000-0005-0000-0000-0000AC770000}"/>
    <cellStyle name="Note 2 4 25" xfId="798" xr:uid="{00000000-0005-0000-0000-0000AD770000}"/>
    <cellStyle name="Note 2 4 25 2" xfId="799" xr:uid="{00000000-0005-0000-0000-0000AE770000}"/>
    <cellStyle name="Note 2 4 25 2 2" xfId="30230" xr:uid="{00000000-0005-0000-0000-0000AF770000}"/>
    <cellStyle name="Note 2 4 25 3" xfId="29465" xr:uid="{00000000-0005-0000-0000-0000B0770000}"/>
    <cellStyle name="Note 2 4 25 4" xfId="21667" xr:uid="{00000000-0005-0000-0000-0000B1770000}"/>
    <cellStyle name="Note 2 4 26" xfId="800" xr:uid="{00000000-0005-0000-0000-0000B2770000}"/>
    <cellStyle name="Note 2 4 26 2" xfId="801" xr:uid="{00000000-0005-0000-0000-0000B3770000}"/>
    <cellStyle name="Note 2 4 26 2 2" xfId="30236" xr:uid="{00000000-0005-0000-0000-0000B4770000}"/>
    <cellStyle name="Note 2 4 26 3" xfId="29567" xr:uid="{00000000-0005-0000-0000-0000B5770000}"/>
    <cellStyle name="Note 2 4 26 4" xfId="21359" xr:uid="{00000000-0005-0000-0000-0000B6770000}"/>
    <cellStyle name="Note 2 4 27" xfId="802" xr:uid="{00000000-0005-0000-0000-0000B7770000}"/>
    <cellStyle name="Note 2 4 27 2" xfId="803" xr:uid="{00000000-0005-0000-0000-0000B8770000}"/>
    <cellStyle name="Note 2 4 27 2 2" xfId="30242" xr:uid="{00000000-0005-0000-0000-0000B9770000}"/>
    <cellStyle name="Note 2 4 27 3" xfId="29340" xr:uid="{00000000-0005-0000-0000-0000BA770000}"/>
    <cellStyle name="Note 2 4 27 4" xfId="22114" xr:uid="{00000000-0005-0000-0000-0000BB770000}"/>
    <cellStyle name="Note 2 4 28" xfId="804" xr:uid="{00000000-0005-0000-0000-0000BC770000}"/>
    <cellStyle name="Note 2 4 28 2" xfId="805" xr:uid="{00000000-0005-0000-0000-0000BD770000}"/>
    <cellStyle name="Note 2 4 28 2 2" xfId="30249" xr:uid="{00000000-0005-0000-0000-0000BE770000}"/>
    <cellStyle name="Note 2 4 28 3" xfId="29744" xr:uid="{00000000-0005-0000-0000-0000BF770000}"/>
    <cellStyle name="Note 2 4 28 4" xfId="22460" xr:uid="{00000000-0005-0000-0000-0000C0770000}"/>
    <cellStyle name="Note 2 4 29" xfId="806" xr:uid="{00000000-0005-0000-0000-0000C1770000}"/>
    <cellStyle name="Note 2 4 29 2" xfId="807" xr:uid="{00000000-0005-0000-0000-0000C2770000}"/>
    <cellStyle name="Note 2 4 29 2 2" xfId="30255" xr:uid="{00000000-0005-0000-0000-0000C3770000}"/>
    <cellStyle name="Note 2 4 29 3" xfId="29750" xr:uid="{00000000-0005-0000-0000-0000C4770000}"/>
    <cellStyle name="Note 2 4 29 4" xfId="22806" xr:uid="{00000000-0005-0000-0000-0000C5770000}"/>
    <cellStyle name="Note 2 4 3" xfId="808" xr:uid="{00000000-0005-0000-0000-0000C6770000}"/>
    <cellStyle name="Note 2 4 3 10" xfId="1943" xr:uid="{00000000-0005-0000-0000-0000C7770000}"/>
    <cellStyle name="Note 2 4 3 10 2" xfId="6195" xr:uid="{00000000-0005-0000-0000-0000C8770000}"/>
    <cellStyle name="Note 2 4 3 10 3" xfId="10444" xr:uid="{00000000-0005-0000-0000-0000C9770000}"/>
    <cellStyle name="Note 2 4 3 10 4" xfId="14694" xr:uid="{00000000-0005-0000-0000-0000CA770000}"/>
    <cellStyle name="Note 2 4 3 10 5" xfId="20332" xr:uid="{00000000-0005-0000-0000-0000CB770000}"/>
    <cellStyle name="Note 2 4 3 10 6" xfId="54179" xr:uid="{00000000-0005-0000-0000-0000CC770000}"/>
    <cellStyle name="Note 2 4 3 100" xfId="50015" xr:uid="{00000000-0005-0000-0000-0000CD770000}"/>
    <cellStyle name="Note 2 4 3 101" xfId="50164" xr:uid="{00000000-0005-0000-0000-0000CE770000}"/>
    <cellStyle name="Note 2 4 3 102" xfId="50314" xr:uid="{00000000-0005-0000-0000-0000CF770000}"/>
    <cellStyle name="Note 2 4 3 103" xfId="50463" xr:uid="{00000000-0005-0000-0000-0000D0770000}"/>
    <cellStyle name="Note 2 4 3 104" xfId="50612" xr:uid="{00000000-0005-0000-0000-0000D1770000}"/>
    <cellStyle name="Note 2 4 3 105" xfId="50762" xr:uid="{00000000-0005-0000-0000-0000D2770000}"/>
    <cellStyle name="Note 2 4 3 106" xfId="50911" xr:uid="{00000000-0005-0000-0000-0000D3770000}"/>
    <cellStyle name="Note 2 4 3 107" xfId="51076" xr:uid="{00000000-0005-0000-0000-0000D4770000}"/>
    <cellStyle name="Note 2 4 3 108" xfId="51232" xr:uid="{00000000-0005-0000-0000-0000D5770000}"/>
    <cellStyle name="Note 2 4 3 109" xfId="51382" xr:uid="{00000000-0005-0000-0000-0000D6770000}"/>
    <cellStyle name="Note 2 4 3 11" xfId="1511" xr:uid="{00000000-0005-0000-0000-0000D7770000}"/>
    <cellStyle name="Note 2 4 3 11 2" xfId="5763" xr:uid="{00000000-0005-0000-0000-0000D8770000}"/>
    <cellStyle name="Note 2 4 3 11 3" xfId="10012" xr:uid="{00000000-0005-0000-0000-0000D9770000}"/>
    <cellStyle name="Note 2 4 3 11 4" xfId="14262" xr:uid="{00000000-0005-0000-0000-0000DA770000}"/>
    <cellStyle name="Note 2 4 3 11 5" xfId="20802" xr:uid="{00000000-0005-0000-0000-0000DB770000}"/>
    <cellStyle name="Note 2 4 3 11 6" xfId="54359" xr:uid="{00000000-0005-0000-0000-0000DC770000}"/>
    <cellStyle name="Note 2 4 3 110" xfId="51532" xr:uid="{00000000-0005-0000-0000-0000DD770000}"/>
    <cellStyle name="Note 2 4 3 111" xfId="51682" xr:uid="{00000000-0005-0000-0000-0000DE770000}"/>
    <cellStyle name="Note 2 4 3 112" xfId="51837" xr:uid="{00000000-0005-0000-0000-0000DF770000}"/>
    <cellStyle name="Note 2 4 3 113" xfId="51992" xr:uid="{00000000-0005-0000-0000-0000E0770000}"/>
    <cellStyle name="Note 2 4 3 114" xfId="52142" xr:uid="{00000000-0005-0000-0000-0000E1770000}"/>
    <cellStyle name="Note 2 4 3 115" xfId="52292" xr:uid="{00000000-0005-0000-0000-0000E2770000}"/>
    <cellStyle name="Note 2 4 3 116" xfId="52340" xr:uid="{00000000-0005-0000-0000-0000E3770000}"/>
    <cellStyle name="Note 2 4 3 117" xfId="52395" xr:uid="{00000000-0005-0000-0000-0000E4770000}"/>
    <cellStyle name="Note 2 4 3 118" xfId="52545" xr:uid="{00000000-0005-0000-0000-0000E5770000}"/>
    <cellStyle name="Note 2 4 3 119" xfId="52694" xr:uid="{00000000-0005-0000-0000-0000E6770000}"/>
    <cellStyle name="Note 2 4 3 12" xfId="2012" xr:uid="{00000000-0005-0000-0000-0000E7770000}"/>
    <cellStyle name="Note 2 4 3 12 2" xfId="6264" xr:uid="{00000000-0005-0000-0000-0000E8770000}"/>
    <cellStyle name="Note 2 4 3 12 3" xfId="10513" xr:uid="{00000000-0005-0000-0000-0000E9770000}"/>
    <cellStyle name="Note 2 4 3 12 4" xfId="14762" xr:uid="{00000000-0005-0000-0000-0000EA770000}"/>
    <cellStyle name="Note 2 4 3 12 5" xfId="21025" xr:uid="{00000000-0005-0000-0000-0000EB770000}"/>
    <cellStyle name="Note 2 4 3 12 6" xfId="54509" xr:uid="{00000000-0005-0000-0000-0000EC770000}"/>
    <cellStyle name="Note 2 4 3 120" xfId="52844" xr:uid="{00000000-0005-0000-0000-0000ED770000}"/>
    <cellStyle name="Note 2 4 3 121" xfId="53043" xr:uid="{00000000-0005-0000-0000-0000EE770000}"/>
    <cellStyle name="Note 2 4 3 122" xfId="18717" xr:uid="{00000000-0005-0000-0000-0000EF770000}"/>
    <cellStyle name="Note 2 4 3 123" xfId="53136" xr:uid="{00000000-0005-0000-0000-0000F0770000}"/>
    <cellStyle name="Note 2 4 3 13" xfId="2164" xr:uid="{00000000-0005-0000-0000-0000F1770000}"/>
    <cellStyle name="Note 2 4 3 13 2" xfId="6416" xr:uid="{00000000-0005-0000-0000-0000F2770000}"/>
    <cellStyle name="Note 2 4 3 13 3" xfId="10665" xr:uid="{00000000-0005-0000-0000-0000F3770000}"/>
    <cellStyle name="Note 2 4 3 13 4" xfId="14914" xr:uid="{00000000-0005-0000-0000-0000F4770000}"/>
    <cellStyle name="Note 2 4 3 13 5" xfId="20791" xr:uid="{00000000-0005-0000-0000-0000F5770000}"/>
    <cellStyle name="Note 2 4 3 13 6" xfId="54658" xr:uid="{00000000-0005-0000-0000-0000F6770000}"/>
    <cellStyle name="Note 2 4 3 14" xfId="2314" xr:uid="{00000000-0005-0000-0000-0000F7770000}"/>
    <cellStyle name="Note 2 4 3 14 2" xfId="6566" xr:uid="{00000000-0005-0000-0000-0000F8770000}"/>
    <cellStyle name="Note 2 4 3 14 3" xfId="10815" xr:uid="{00000000-0005-0000-0000-0000F9770000}"/>
    <cellStyle name="Note 2 4 3 14 4" xfId="15064" xr:uid="{00000000-0005-0000-0000-0000FA770000}"/>
    <cellStyle name="Note 2 4 3 14 5" xfId="21713" xr:uid="{00000000-0005-0000-0000-0000FB770000}"/>
    <cellStyle name="Note 2 4 3 14 6" xfId="54813" xr:uid="{00000000-0005-0000-0000-0000FC770000}"/>
    <cellStyle name="Note 2 4 3 15" xfId="2463" xr:uid="{00000000-0005-0000-0000-0000FD770000}"/>
    <cellStyle name="Note 2 4 3 15 2" xfId="6715" xr:uid="{00000000-0005-0000-0000-0000FE770000}"/>
    <cellStyle name="Note 2 4 3 15 3" xfId="10964" xr:uid="{00000000-0005-0000-0000-0000FF770000}"/>
    <cellStyle name="Note 2 4 3 15 4" xfId="15213" xr:uid="{00000000-0005-0000-0000-000000780000}"/>
    <cellStyle name="Note 2 4 3 15 5" xfId="21711" xr:uid="{00000000-0005-0000-0000-000001780000}"/>
    <cellStyle name="Note 2 4 3 15 6" xfId="54968" xr:uid="{00000000-0005-0000-0000-000002780000}"/>
    <cellStyle name="Note 2 4 3 16" xfId="2613" xr:uid="{00000000-0005-0000-0000-000003780000}"/>
    <cellStyle name="Note 2 4 3 16 2" xfId="6865" xr:uid="{00000000-0005-0000-0000-000004780000}"/>
    <cellStyle name="Note 2 4 3 16 3" xfId="11114" xr:uid="{00000000-0005-0000-0000-000005780000}"/>
    <cellStyle name="Note 2 4 3 16 4" xfId="15363" xr:uid="{00000000-0005-0000-0000-000006780000}"/>
    <cellStyle name="Note 2 4 3 16 5" xfId="22161" xr:uid="{00000000-0005-0000-0000-000007780000}"/>
    <cellStyle name="Note 2 4 3 16 6" xfId="55119" xr:uid="{00000000-0005-0000-0000-000008780000}"/>
    <cellStyle name="Note 2 4 3 17" xfId="2768" xr:uid="{00000000-0005-0000-0000-000009780000}"/>
    <cellStyle name="Note 2 4 3 17 2" xfId="7020" xr:uid="{00000000-0005-0000-0000-00000A780000}"/>
    <cellStyle name="Note 2 4 3 17 3" xfId="11269" xr:uid="{00000000-0005-0000-0000-00000B780000}"/>
    <cellStyle name="Note 2 4 3 17 4" xfId="15518" xr:uid="{00000000-0005-0000-0000-00000C780000}"/>
    <cellStyle name="Note 2 4 3 17 5" xfId="22507" xr:uid="{00000000-0005-0000-0000-00000D780000}"/>
    <cellStyle name="Note 2 4 3 17 6" xfId="55268" xr:uid="{00000000-0005-0000-0000-00000E780000}"/>
    <cellStyle name="Note 2 4 3 18" xfId="2918" xr:uid="{00000000-0005-0000-0000-00000F780000}"/>
    <cellStyle name="Note 2 4 3 18 2" xfId="7170" xr:uid="{00000000-0005-0000-0000-000010780000}"/>
    <cellStyle name="Note 2 4 3 18 3" xfId="11419" xr:uid="{00000000-0005-0000-0000-000011780000}"/>
    <cellStyle name="Note 2 4 3 18 4" xfId="15668" xr:uid="{00000000-0005-0000-0000-000012780000}"/>
    <cellStyle name="Note 2 4 3 18 5" xfId="22853" xr:uid="{00000000-0005-0000-0000-000013780000}"/>
    <cellStyle name="Note 2 4 3 18 6" xfId="55418" xr:uid="{00000000-0005-0000-0000-000014780000}"/>
    <cellStyle name="Note 2 4 3 19" xfId="3068" xr:uid="{00000000-0005-0000-0000-000015780000}"/>
    <cellStyle name="Note 2 4 3 19 2" xfId="7320" xr:uid="{00000000-0005-0000-0000-000016780000}"/>
    <cellStyle name="Note 2 4 3 19 3" xfId="11569" xr:uid="{00000000-0005-0000-0000-000017780000}"/>
    <cellStyle name="Note 2 4 3 19 4" xfId="15818" xr:uid="{00000000-0005-0000-0000-000018780000}"/>
    <cellStyle name="Note 2 4 3 19 5" xfId="23200" xr:uid="{00000000-0005-0000-0000-000019780000}"/>
    <cellStyle name="Note 2 4 3 19 6" xfId="55567" xr:uid="{00000000-0005-0000-0000-00001A780000}"/>
    <cellStyle name="Note 2 4 3 2" xfId="809" xr:uid="{00000000-0005-0000-0000-00001B780000}"/>
    <cellStyle name="Note 2 4 3 2 10" xfId="3271" xr:uid="{00000000-0005-0000-0000-00001C780000}"/>
    <cellStyle name="Note 2 4 3 2 10 2" xfId="7523" xr:uid="{00000000-0005-0000-0000-00001D780000}"/>
    <cellStyle name="Note 2 4 3 2 10 3" xfId="11772" xr:uid="{00000000-0005-0000-0000-00001E780000}"/>
    <cellStyle name="Note 2 4 3 2 10 4" xfId="16021" xr:uid="{00000000-0005-0000-0000-00001F780000}"/>
    <cellStyle name="Note 2 4 3 2 10 5" xfId="21487" xr:uid="{00000000-0005-0000-0000-000020780000}"/>
    <cellStyle name="Note 2 4 3 2 10 6" xfId="54563" xr:uid="{00000000-0005-0000-0000-000021780000}"/>
    <cellStyle name="Note 2 4 3 2 100" xfId="50816" xr:uid="{00000000-0005-0000-0000-000022780000}"/>
    <cellStyle name="Note 2 4 3 2 101" xfId="50965" xr:uid="{00000000-0005-0000-0000-000023780000}"/>
    <cellStyle name="Note 2 4 3 2 102" xfId="51130" xr:uid="{00000000-0005-0000-0000-000024780000}"/>
    <cellStyle name="Note 2 4 3 2 103" xfId="51286" xr:uid="{00000000-0005-0000-0000-000025780000}"/>
    <cellStyle name="Note 2 4 3 2 104" xfId="51436" xr:uid="{00000000-0005-0000-0000-000026780000}"/>
    <cellStyle name="Note 2 4 3 2 105" xfId="51586" xr:uid="{00000000-0005-0000-0000-000027780000}"/>
    <cellStyle name="Note 2 4 3 2 106" xfId="51736" xr:uid="{00000000-0005-0000-0000-000028780000}"/>
    <cellStyle name="Note 2 4 3 2 107" xfId="51891" xr:uid="{00000000-0005-0000-0000-000029780000}"/>
    <cellStyle name="Note 2 4 3 2 108" xfId="52046" xr:uid="{00000000-0005-0000-0000-00002A780000}"/>
    <cellStyle name="Note 2 4 3 2 109" xfId="52196" xr:uid="{00000000-0005-0000-0000-00002B780000}"/>
    <cellStyle name="Note 2 4 3 2 11" xfId="3420" xr:uid="{00000000-0005-0000-0000-00002C780000}"/>
    <cellStyle name="Note 2 4 3 2 11 2" xfId="7672" xr:uid="{00000000-0005-0000-0000-00002D780000}"/>
    <cellStyle name="Note 2 4 3 2 11 3" xfId="11921" xr:uid="{00000000-0005-0000-0000-00002E780000}"/>
    <cellStyle name="Note 2 4 3 2 11 4" xfId="16170" xr:uid="{00000000-0005-0000-0000-00002F780000}"/>
    <cellStyle name="Note 2 4 3 2 11 5" xfId="22211" xr:uid="{00000000-0005-0000-0000-000030780000}"/>
    <cellStyle name="Note 2 4 3 2 11 6" xfId="54712" xr:uid="{00000000-0005-0000-0000-000031780000}"/>
    <cellStyle name="Note 2 4 3 2 110" xfId="52449" xr:uid="{00000000-0005-0000-0000-000032780000}"/>
    <cellStyle name="Note 2 4 3 2 111" xfId="52599" xr:uid="{00000000-0005-0000-0000-000033780000}"/>
    <cellStyle name="Note 2 4 3 2 112" xfId="52748" xr:uid="{00000000-0005-0000-0000-000034780000}"/>
    <cellStyle name="Note 2 4 3 2 113" xfId="52898" xr:uid="{00000000-0005-0000-0000-000035780000}"/>
    <cellStyle name="Note 2 4 3 2 114" xfId="52986" xr:uid="{00000000-0005-0000-0000-000036780000}"/>
    <cellStyle name="Note 2 4 3 2 115" xfId="53360" xr:uid="{00000000-0005-0000-0000-000037780000}"/>
    <cellStyle name="Note 2 4 3 2 12" xfId="3570" xr:uid="{00000000-0005-0000-0000-000038780000}"/>
    <cellStyle name="Note 2 4 3 2 12 2" xfId="7822" xr:uid="{00000000-0005-0000-0000-000039780000}"/>
    <cellStyle name="Note 2 4 3 2 12 3" xfId="12071" xr:uid="{00000000-0005-0000-0000-00003A780000}"/>
    <cellStyle name="Note 2 4 3 2 12 4" xfId="16320" xr:uid="{00000000-0005-0000-0000-00003B780000}"/>
    <cellStyle name="Note 2 4 3 2 12 5" xfId="22557" xr:uid="{00000000-0005-0000-0000-00003C780000}"/>
    <cellStyle name="Note 2 4 3 2 12 6" xfId="54867" xr:uid="{00000000-0005-0000-0000-00003D780000}"/>
    <cellStyle name="Note 2 4 3 2 13" xfId="3720" xr:uid="{00000000-0005-0000-0000-00003E780000}"/>
    <cellStyle name="Note 2 4 3 2 13 2" xfId="7972" xr:uid="{00000000-0005-0000-0000-00003F780000}"/>
    <cellStyle name="Note 2 4 3 2 13 3" xfId="12221" xr:uid="{00000000-0005-0000-0000-000040780000}"/>
    <cellStyle name="Note 2 4 3 2 13 4" xfId="16470" xr:uid="{00000000-0005-0000-0000-000041780000}"/>
    <cellStyle name="Note 2 4 3 2 13 5" xfId="22903" xr:uid="{00000000-0005-0000-0000-000042780000}"/>
    <cellStyle name="Note 2 4 3 2 13 6" xfId="55022" xr:uid="{00000000-0005-0000-0000-000043780000}"/>
    <cellStyle name="Note 2 4 3 2 14" xfId="3869" xr:uid="{00000000-0005-0000-0000-000044780000}"/>
    <cellStyle name="Note 2 4 3 2 14 2" xfId="8121" xr:uid="{00000000-0005-0000-0000-000045780000}"/>
    <cellStyle name="Note 2 4 3 2 14 3" xfId="12370" xr:uid="{00000000-0005-0000-0000-000046780000}"/>
    <cellStyle name="Note 2 4 3 2 14 4" xfId="16619" xr:uid="{00000000-0005-0000-0000-000047780000}"/>
    <cellStyle name="Note 2 4 3 2 14 5" xfId="23250" xr:uid="{00000000-0005-0000-0000-000048780000}"/>
    <cellStyle name="Note 2 4 3 2 14 6" xfId="55173" xr:uid="{00000000-0005-0000-0000-000049780000}"/>
    <cellStyle name="Note 2 4 3 2 15" xfId="4018" xr:uid="{00000000-0005-0000-0000-00004A780000}"/>
    <cellStyle name="Note 2 4 3 2 15 2" xfId="8270" xr:uid="{00000000-0005-0000-0000-00004B780000}"/>
    <cellStyle name="Note 2 4 3 2 15 3" xfId="12519" xr:uid="{00000000-0005-0000-0000-00004C780000}"/>
    <cellStyle name="Note 2 4 3 2 15 4" xfId="16768" xr:uid="{00000000-0005-0000-0000-00004D780000}"/>
    <cellStyle name="Note 2 4 3 2 15 5" xfId="23525" xr:uid="{00000000-0005-0000-0000-00004E780000}"/>
    <cellStyle name="Note 2 4 3 2 15 6" xfId="55322" xr:uid="{00000000-0005-0000-0000-00004F780000}"/>
    <cellStyle name="Note 2 4 3 2 16" xfId="4218" xr:uid="{00000000-0005-0000-0000-000050780000}"/>
    <cellStyle name="Note 2 4 3 2 16 2" xfId="8470" xr:uid="{00000000-0005-0000-0000-000051780000}"/>
    <cellStyle name="Note 2 4 3 2 16 3" xfId="12719" xr:uid="{00000000-0005-0000-0000-000052780000}"/>
    <cellStyle name="Note 2 4 3 2 16 4" xfId="16968" xr:uid="{00000000-0005-0000-0000-000053780000}"/>
    <cellStyle name="Note 2 4 3 2 16 5" xfId="23871" xr:uid="{00000000-0005-0000-0000-000054780000}"/>
    <cellStyle name="Note 2 4 3 2 16 6" xfId="55472" xr:uid="{00000000-0005-0000-0000-000055780000}"/>
    <cellStyle name="Note 2 4 3 2 17" xfId="4369" xr:uid="{00000000-0005-0000-0000-000056780000}"/>
    <cellStyle name="Note 2 4 3 2 17 2" xfId="8621" xr:uid="{00000000-0005-0000-0000-000057780000}"/>
    <cellStyle name="Note 2 4 3 2 17 3" xfId="12870" xr:uid="{00000000-0005-0000-0000-000058780000}"/>
    <cellStyle name="Note 2 4 3 2 17 4" xfId="17119" xr:uid="{00000000-0005-0000-0000-000059780000}"/>
    <cellStyle name="Note 2 4 3 2 17 5" xfId="24221" xr:uid="{00000000-0005-0000-0000-00005A780000}"/>
    <cellStyle name="Note 2 4 3 2 17 6" xfId="55621" xr:uid="{00000000-0005-0000-0000-00005B780000}"/>
    <cellStyle name="Note 2 4 3 2 18" xfId="4472" xr:uid="{00000000-0005-0000-0000-00005C780000}"/>
    <cellStyle name="Note 2 4 3 2 18 2" xfId="8724" xr:uid="{00000000-0005-0000-0000-00005D780000}"/>
    <cellStyle name="Note 2 4 3 2 18 3" xfId="12973" xr:uid="{00000000-0005-0000-0000-00005E780000}"/>
    <cellStyle name="Note 2 4 3 2 18 4" xfId="17222" xr:uid="{00000000-0005-0000-0000-00005F780000}"/>
    <cellStyle name="Note 2 4 3 2 18 5" xfId="24567" xr:uid="{00000000-0005-0000-0000-000060780000}"/>
    <cellStyle name="Note 2 4 3 2 18 6" xfId="55843" xr:uid="{00000000-0005-0000-0000-000061780000}"/>
    <cellStyle name="Note 2 4 3 2 19" xfId="4586" xr:uid="{00000000-0005-0000-0000-000062780000}"/>
    <cellStyle name="Note 2 4 3 2 19 2" xfId="8838" xr:uid="{00000000-0005-0000-0000-000063780000}"/>
    <cellStyle name="Note 2 4 3 2 19 3" xfId="13087" xr:uid="{00000000-0005-0000-0000-000064780000}"/>
    <cellStyle name="Note 2 4 3 2 19 4" xfId="17336" xr:uid="{00000000-0005-0000-0000-000065780000}"/>
    <cellStyle name="Note 2 4 3 2 19 5" xfId="24842" xr:uid="{00000000-0005-0000-0000-000066780000}"/>
    <cellStyle name="Note 2 4 3 2 19 6" xfId="55995" xr:uid="{00000000-0005-0000-0000-000067780000}"/>
    <cellStyle name="Note 2 4 3 2 2" xfId="2066" xr:uid="{00000000-0005-0000-0000-000068780000}"/>
    <cellStyle name="Note 2 4 3 2 2 2" xfId="6318" xr:uid="{00000000-0005-0000-0000-000069780000}"/>
    <cellStyle name="Note 2 4 3 2 2 3" xfId="10567" xr:uid="{00000000-0005-0000-0000-00006A780000}"/>
    <cellStyle name="Note 2 4 3 2 2 4" xfId="14816" xr:uid="{00000000-0005-0000-0000-00006B780000}"/>
    <cellStyle name="Note 2 4 3 2 2 5" xfId="18621" xr:uid="{00000000-0005-0000-0000-00006C780000}"/>
    <cellStyle name="Note 2 4 3 2 2 6" xfId="19248" xr:uid="{00000000-0005-0000-0000-00006D780000}"/>
    <cellStyle name="Note 2 4 3 2 2 7" xfId="53515" xr:uid="{00000000-0005-0000-0000-00006E780000}"/>
    <cellStyle name="Note 2 4 3 2 20" xfId="4741" xr:uid="{00000000-0005-0000-0000-00006F780000}"/>
    <cellStyle name="Note 2 4 3 2 20 2" xfId="8993" xr:uid="{00000000-0005-0000-0000-000070780000}"/>
    <cellStyle name="Note 2 4 3 2 20 3" xfId="13242" xr:uid="{00000000-0005-0000-0000-000071780000}"/>
    <cellStyle name="Note 2 4 3 2 20 4" xfId="17491" xr:uid="{00000000-0005-0000-0000-000072780000}"/>
    <cellStyle name="Note 2 4 3 2 20 5" xfId="25088" xr:uid="{00000000-0005-0000-0000-000073780000}"/>
    <cellStyle name="Note 2 4 3 2 20 6" xfId="56147" xr:uid="{00000000-0005-0000-0000-000074780000}"/>
    <cellStyle name="Note 2 4 3 2 21" xfId="4891" xr:uid="{00000000-0005-0000-0000-000075780000}"/>
    <cellStyle name="Note 2 4 3 2 21 2" xfId="9143" xr:uid="{00000000-0005-0000-0000-000076780000}"/>
    <cellStyle name="Note 2 4 3 2 21 3" xfId="13392" xr:uid="{00000000-0005-0000-0000-000077780000}"/>
    <cellStyle name="Note 2 4 3 2 21 4" xfId="17641" xr:uid="{00000000-0005-0000-0000-000078780000}"/>
    <cellStyle name="Note 2 4 3 2 21 5" xfId="25528" xr:uid="{00000000-0005-0000-0000-000079780000}"/>
    <cellStyle name="Note 2 4 3 2 21 6" xfId="56296" xr:uid="{00000000-0005-0000-0000-00007A780000}"/>
    <cellStyle name="Note 2 4 3 2 22" xfId="5083" xr:uid="{00000000-0005-0000-0000-00007B780000}"/>
    <cellStyle name="Note 2 4 3 2 22 2" xfId="9335" xr:uid="{00000000-0005-0000-0000-00007C780000}"/>
    <cellStyle name="Note 2 4 3 2 22 3" xfId="13584" xr:uid="{00000000-0005-0000-0000-00007D780000}"/>
    <cellStyle name="Note 2 4 3 2 22 4" xfId="17833" xr:uid="{00000000-0005-0000-0000-00007E780000}"/>
    <cellStyle name="Note 2 4 3 2 22 5" xfId="25874" xr:uid="{00000000-0005-0000-0000-00007F780000}"/>
    <cellStyle name="Note 2 4 3 2 22 6" xfId="56452" xr:uid="{00000000-0005-0000-0000-000080780000}"/>
    <cellStyle name="Note 2 4 3 2 23" xfId="5193" xr:uid="{00000000-0005-0000-0000-000081780000}"/>
    <cellStyle name="Note 2 4 3 2 23 2" xfId="9445" xr:uid="{00000000-0005-0000-0000-000082780000}"/>
    <cellStyle name="Note 2 4 3 2 23 3" xfId="13694" xr:uid="{00000000-0005-0000-0000-000083780000}"/>
    <cellStyle name="Note 2 4 3 2 23 4" xfId="17943" xr:uid="{00000000-0005-0000-0000-000084780000}"/>
    <cellStyle name="Note 2 4 3 2 23 5" xfId="26220" xr:uid="{00000000-0005-0000-0000-000085780000}"/>
    <cellStyle name="Note 2 4 3 2 23 6" xfId="56703" xr:uid="{00000000-0005-0000-0000-000086780000}"/>
    <cellStyle name="Note 2 4 3 2 24" xfId="5305" xr:uid="{00000000-0005-0000-0000-000087780000}"/>
    <cellStyle name="Note 2 4 3 2 24 2" xfId="9557" xr:uid="{00000000-0005-0000-0000-000088780000}"/>
    <cellStyle name="Note 2 4 3 2 24 3" xfId="13806" xr:uid="{00000000-0005-0000-0000-000089780000}"/>
    <cellStyle name="Note 2 4 3 2 24 4" xfId="18055" xr:uid="{00000000-0005-0000-0000-00008A780000}"/>
    <cellStyle name="Note 2 4 3 2 24 5" xfId="25389" xr:uid="{00000000-0005-0000-0000-00008B780000}"/>
    <cellStyle name="Note 2 4 3 2 24 6" xfId="56862" xr:uid="{00000000-0005-0000-0000-00008C780000}"/>
    <cellStyle name="Note 2 4 3 2 25" xfId="5456" xr:uid="{00000000-0005-0000-0000-00008D780000}"/>
    <cellStyle name="Note 2 4 3 2 25 2" xfId="9708" xr:uid="{00000000-0005-0000-0000-00008E780000}"/>
    <cellStyle name="Note 2 4 3 2 25 3" xfId="13957" xr:uid="{00000000-0005-0000-0000-00008F780000}"/>
    <cellStyle name="Note 2 4 3 2 25 4" xfId="18206" xr:uid="{00000000-0005-0000-0000-000090780000}"/>
    <cellStyle name="Note 2 4 3 2 25 5" xfId="27011" xr:uid="{00000000-0005-0000-0000-000091780000}"/>
    <cellStyle name="Note 2 4 3 2 25 6" xfId="57012" xr:uid="{00000000-0005-0000-0000-000092780000}"/>
    <cellStyle name="Note 2 4 3 2 26" xfId="5611" xr:uid="{00000000-0005-0000-0000-000093780000}"/>
    <cellStyle name="Note 2 4 3 2 26 2" xfId="9863" xr:uid="{00000000-0005-0000-0000-000094780000}"/>
    <cellStyle name="Note 2 4 3 2 26 3" xfId="14112" xr:uid="{00000000-0005-0000-0000-000095780000}"/>
    <cellStyle name="Note 2 4 3 2 26 4" xfId="18361" xr:uid="{00000000-0005-0000-0000-000096780000}"/>
    <cellStyle name="Note 2 4 3 2 26 5" xfId="27273" xr:uid="{00000000-0005-0000-0000-000097780000}"/>
    <cellStyle name="Note 2 4 3 2 26 6" xfId="55720" xr:uid="{00000000-0005-0000-0000-000098780000}"/>
    <cellStyle name="Note 2 4 3 2 27" xfId="1611" xr:uid="{00000000-0005-0000-0000-000099780000}"/>
    <cellStyle name="Note 2 4 3 2 27 2" xfId="27616" xr:uid="{00000000-0005-0000-0000-00009A780000}"/>
    <cellStyle name="Note 2 4 3 2 27 3" xfId="57280" xr:uid="{00000000-0005-0000-0000-00009B780000}"/>
    <cellStyle name="Note 2 4 3 2 28" xfId="5863" xr:uid="{00000000-0005-0000-0000-00009C780000}"/>
    <cellStyle name="Note 2 4 3 2 28 2" xfId="27957" xr:uid="{00000000-0005-0000-0000-00009D780000}"/>
    <cellStyle name="Note 2 4 3 2 28 3" xfId="57429" xr:uid="{00000000-0005-0000-0000-00009E780000}"/>
    <cellStyle name="Note 2 4 3 2 29" xfId="10112" xr:uid="{00000000-0005-0000-0000-00009F780000}"/>
    <cellStyle name="Note 2 4 3 2 29 2" xfId="28298" xr:uid="{00000000-0005-0000-0000-0000A0780000}"/>
    <cellStyle name="Note 2 4 3 2 29 3" xfId="57579" xr:uid="{00000000-0005-0000-0000-0000A1780000}"/>
    <cellStyle name="Note 2 4 3 2 3" xfId="2218" xr:uid="{00000000-0005-0000-0000-0000A2780000}"/>
    <cellStyle name="Note 2 4 3 2 3 2" xfId="6470" xr:uid="{00000000-0005-0000-0000-0000A3780000}"/>
    <cellStyle name="Note 2 4 3 2 3 3" xfId="10719" xr:uid="{00000000-0005-0000-0000-0000A4780000}"/>
    <cellStyle name="Note 2 4 3 2 3 4" xfId="14968" xr:uid="{00000000-0005-0000-0000-0000A5780000}"/>
    <cellStyle name="Note 2 4 3 2 3 5" xfId="18931" xr:uid="{00000000-0005-0000-0000-0000A6780000}"/>
    <cellStyle name="Note 2 4 3 2 3 6" xfId="53664" xr:uid="{00000000-0005-0000-0000-0000A7780000}"/>
    <cellStyle name="Note 2 4 3 2 30" xfId="14362" xr:uid="{00000000-0005-0000-0000-0000A8780000}"/>
    <cellStyle name="Note 2 4 3 2 30 2" xfId="28639" xr:uid="{00000000-0005-0000-0000-0000A9780000}"/>
    <cellStyle name="Note 2 4 3 2 31" xfId="18513" xr:uid="{00000000-0005-0000-0000-0000AA780000}"/>
    <cellStyle name="Note 2 4 3 2 31 2" xfId="28980" xr:uid="{00000000-0005-0000-0000-0000AB780000}"/>
    <cellStyle name="Note 2 4 3 2 32" xfId="29338" xr:uid="{00000000-0005-0000-0000-0000AC780000}"/>
    <cellStyle name="Note 2 4 3 2 33" xfId="31110" xr:uid="{00000000-0005-0000-0000-0000AD780000}"/>
    <cellStyle name="Note 2 4 3 2 34" xfId="31478" xr:uid="{00000000-0005-0000-0000-0000AE780000}"/>
    <cellStyle name="Note 2 4 3 2 35" xfId="31818" xr:uid="{00000000-0005-0000-0000-0000AF780000}"/>
    <cellStyle name="Note 2 4 3 2 36" xfId="32040" xr:uid="{00000000-0005-0000-0000-0000B0780000}"/>
    <cellStyle name="Note 2 4 3 2 37" xfId="32381" xr:uid="{00000000-0005-0000-0000-0000B1780000}"/>
    <cellStyle name="Note 2 4 3 2 38" xfId="32722" xr:uid="{00000000-0005-0000-0000-0000B2780000}"/>
    <cellStyle name="Note 2 4 3 2 39" xfId="33193" xr:uid="{00000000-0005-0000-0000-0000B3780000}"/>
    <cellStyle name="Note 2 4 3 2 4" xfId="2368" xr:uid="{00000000-0005-0000-0000-0000B4780000}"/>
    <cellStyle name="Note 2 4 3 2 4 2" xfId="6620" xr:uid="{00000000-0005-0000-0000-0000B5780000}"/>
    <cellStyle name="Note 2 4 3 2 4 3" xfId="10869" xr:uid="{00000000-0005-0000-0000-0000B6780000}"/>
    <cellStyle name="Note 2 4 3 2 4 4" xfId="15118" xr:uid="{00000000-0005-0000-0000-0000B7780000}"/>
    <cellStyle name="Note 2 4 3 2 4 5" xfId="20036" xr:uid="{00000000-0005-0000-0000-0000B8780000}"/>
    <cellStyle name="Note 2 4 3 2 4 6" xfId="53786" xr:uid="{00000000-0005-0000-0000-0000B9780000}"/>
    <cellStyle name="Note 2 4 3 2 40" xfId="33632" xr:uid="{00000000-0005-0000-0000-0000BA780000}"/>
    <cellStyle name="Note 2 4 3 2 41" xfId="33978" xr:uid="{00000000-0005-0000-0000-0000BB780000}"/>
    <cellStyle name="Note 2 4 3 2 42" xfId="33511" xr:uid="{00000000-0005-0000-0000-0000BC780000}"/>
    <cellStyle name="Note 2 4 3 2 43" xfId="34425" xr:uid="{00000000-0005-0000-0000-0000BD780000}"/>
    <cellStyle name="Note 2 4 3 2 44" xfId="34771" xr:uid="{00000000-0005-0000-0000-0000BE780000}"/>
    <cellStyle name="Note 2 4 3 2 45" xfId="35117" xr:uid="{00000000-0005-0000-0000-0000BF780000}"/>
    <cellStyle name="Note 2 4 3 2 46" xfId="35464" xr:uid="{00000000-0005-0000-0000-0000C0780000}"/>
    <cellStyle name="Note 2 4 3 2 47" xfId="35811" xr:uid="{00000000-0005-0000-0000-0000C1780000}"/>
    <cellStyle name="Note 2 4 3 2 48" xfId="36157" xr:uid="{00000000-0005-0000-0000-0000C2780000}"/>
    <cellStyle name="Note 2 4 3 2 49" xfId="36503" xr:uid="{00000000-0005-0000-0000-0000C3780000}"/>
    <cellStyle name="Note 2 4 3 2 5" xfId="2517" xr:uid="{00000000-0005-0000-0000-0000C4780000}"/>
    <cellStyle name="Note 2 4 3 2 5 2" xfId="6769" xr:uid="{00000000-0005-0000-0000-0000C5780000}"/>
    <cellStyle name="Note 2 4 3 2 5 3" xfId="11018" xr:uid="{00000000-0005-0000-0000-0000C6780000}"/>
    <cellStyle name="Note 2 4 3 2 5 4" xfId="15267" xr:uid="{00000000-0005-0000-0000-0000C7780000}"/>
    <cellStyle name="Note 2 4 3 2 5 5" xfId="20382" xr:uid="{00000000-0005-0000-0000-0000C8780000}"/>
    <cellStyle name="Note 2 4 3 2 5 6" xfId="53892" xr:uid="{00000000-0005-0000-0000-0000C9780000}"/>
    <cellStyle name="Note 2 4 3 2 50" xfId="36849" xr:uid="{00000000-0005-0000-0000-0000CA780000}"/>
    <cellStyle name="Note 2 4 3 2 51" xfId="37195" xr:uid="{00000000-0005-0000-0000-0000CB780000}"/>
    <cellStyle name="Note 2 4 3 2 52" xfId="37541" xr:uid="{00000000-0005-0000-0000-0000CC780000}"/>
    <cellStyle name="Note 2 4 3 2 53" xfId="37816" xr:uid="{00000000-0005-0000-0000-0000CD780000}"/>
    <cellStyle name="Note 2 4 3 2 54" xfId="38163" xr:uid="{00000000-0005-0000-0000-0000CE780000}"/>
    <cellStyle name="Note 2 4 3 2 55" xfId="38509" xr:uid="{00000000-0005-0000-0000-0000CF780000}"/>
    <cellStyle name="Note 2 4 3 2 56" xfId="38855" xr:uid="{00000000-0005-0000-0000-0000D0780000}"/>
    <cellStyle name="Note 2 4 3 2 57" xfId="39201" xr:uid="{00000000-0005-0000-0000-0000D1780000}"/>
    <cellStyle name="Note 2 4 3 2 58" xfId="39448" xr:uid="{00000000-0005-0000-0000-0000D2780000}"/>
    <cellStyle name="Note 2 4 3 2 59" xfId="39782" xr:uid="{00000000-0005-0000-0000-0000D3780000}"/>
    <cellStyle name="Note 2 4 3 2 6" xfId="2667" xr:uid="{00000000-0005-0000-0000-0000D4780000}"/>
    <cellStyle name="Note 2 4 3 2 6 2" xfId="6919" xr:uid="{00000000-0005-0000-0000-0000D5780000}"/>
    <cellStyle name="Note 2 4 3 2 6 3" xfId="11168" xr:uid="{00000000-0005-0000-0000-0000D6780000}"/>
    <cellStyle name="Note 2 4 3 2 6 4" xfId="15417" xr:uid="{00000000-0005-0000-0000-0000D7780000}"/>
    <cellStyle name="Note 2 4 3 2 6 5" xfId="19629" xr:uid="{00000000-0005-0000-0000-0000D8780000}"/>
    <cellStyle name="Note 2 4 3 2 6 6" xfId="54042" xr:uid="{00000000-0005-0000-0000-0000D9780000}"/>
    <cellStyle name="Note 2 4 3 2 60" xfId="40029" xr:uid="{00000000-0005-0000-0000-0000DA780000}"/>
    <cellStyle name="Note 2 4 3 2 61" xfId="40370" xr:uid="{00000000-0005-0000-0000-0000DB780000}"/>
    <cellStyle name="Note 2 4 3 2 62" xfId="40735" xr:uid="{00000000-0005-0000-0000-0000DC780000}"/>
    <cellStyle name="Note 2 4 3 2 63" xfId="41502" xr:uid="{00000000-0005-0000-0000-0000DD780000}"/>
    <cellStyle name="Note 2 4 3 2 64" xfId="41263" xr:uid="{00000000-0005-0000-0000-0000DE780000}"/>
    <cellStyle name="Note 2 4 3 2 65" xfId="41937" xr:uid="{00000000-0005-0000-0000-0000DF780000}"/>
    <cellStyle name="Note 2 4 3 2 66" xfId="42283" xr:uid="{00000000-0005-0000-0000-0000E0780000}"/>
    <cellStyle name="Note 2 4 3 2 67" xfId="42597" xr:uid="{00000000-0005-0000-0000-0000E1780000}"/>
    <cellStyle name="Note 2 4 3 2 68" xfId="42864" xr:uid="{00000000-0005-0000-0000-0000E2780000}"/>
    <cellStyle name="Note 2 4 3 2 69" xfId="43205" xr:uid="{00000000-0005-0000-0000-0000E3780000}"/>
    <cellStyle name="Note 2 4 3 2 7" xfId="2822" xr:uid="{00000000-0005-0000-0000-0000E4780000}"/>
    <cellStyle name="Note 2 4 3 2 7 2" xfId="7074" xr:uid="{00000000-0005-0000-0000-0000E5780000}"/>
    <cellStyle name="Note 2 4 3 2 7 3" xfId="11323" xr:uid="{00000000-0005-0000-0000-0000E6780000}"/>
    <cellStyle name="Note 2 4 3 2 7 4" xfId="15572" xr:uid="{00000000-0005-0000-0000-0000E7780000}"/>
    <cellStyle name="Note 2 4 3 2 7 5" xfId="21075" xr:uid="{00000000-0005-0000-0000-0000E8780000}"/>
    <cellStyle name="Note 2 4 3 2 7 6" xfId="53174" xr:uid="{00000000-0005-0000-0000-0000E9780000}"/>
    <cellStyle name="Note 2 4 3 2 70" xfId="43546" xr:uid="{00000000-0005-0000-0000-0000EA780000}"/>
    <cellStyle name="Note 2 4 3 2 71" xfId="44077" xr:uid="{00000000-0005-0000-0000-0000EB780000}"/>
    <cellStyle name="Note 2 4 3 2 72" xfId="44337" xr:uid="{00000000-0005-0000-0000-0000EC780000}"/>
    <cellStyle name="Note 2 4 3 2 73" xfId="43943" xr:uid="{00000000-0005-0000-0000-0000ED780000}"/>
    <cellStyle name="Note 2 4 3 2 74" xfId="44745" xr:uid="{00000000-0005-0000-0000-0000EE780000}"/>
    <cellStyle name="Note 2 4 3 2 75" xfId="45061" xr:uid="{00000000-0005-0000-0000-0000EF780000}"/>
    <cellStyle name="Note 2 4 3 2 76" xfId="43801" xr:uid="{00000000-0005-0000-0000-0000F0780000}"/>
    <cellStyle name="Note 2 4 3 2 77" xfId="43893" xr:uid="{00000000-0005-0000-0000-0000F1780000}"/>
    <cellStyle name="Note 2 4 3 2 78" xfId="45434" xr:uid="{00000000-0005-0000-0000-0000F2780000}"/>
    <cellStyle name="Note 2 4 3 2 79" xfId="45782" xr:uid="{00000000-0005-0000-0000-0000F3780000}"/>
    <cellStyle name="Note 2 4 3 2 8" xfId="2972" xr:uid="{00000000-0005-0000-0000-0000F4780000}"/>
    <cellStyle name="Note 2 4 3 2 8 2" xfId="7224" xr:uid="{00000000-0005-0000-0000-0000F5780000}"/>
    <cellStyle name="Note 2 4 3 2 8 3" xfId="11473" xr:uid="{00000000-0005-0000-0000-0000F6780000}"/>
    <cellStyle name="Note 2 4 3 2 8 4" xfId="15722" xr:uid="{00000000-0005-0000-0000-0000F7780000}"/>
    <cellStyle name="Note 2 4 3 2 8 5" xfId="21321" xr:uid="{00000000-0005-0000-0000-0000F8780000}"/>
    <cellStyle name="Note 2 4 3 2 8 6" xfId="54263" xr:uid="{00000000-0005-0000-0000-0000F9780000}"/>
    <cellStyle name="Note 2 4 3 2 80" xfId="46124" xr:uid="{00000000-0005-0000-0000-0000FA780000}"/>
    <cellStyle name="Note 2 4 3 2 81" xfId="46456" xr:uid="{00000000-0005-0000-0000-0000FB780000}"/>
    <cellStyle name="Note 2 4 3 2 82" xfId="45656" xr:uid="{00000000-0005-0000-0000-0000FC780000}"/>
    <cellStyle name="Note 2 4 3 2 83" xfId="46947" xr:uid="{00000000-0005-0000-0000-0000FD780000}"/>
    <cellStyle name="Note 2 4 3 2 84" xfId="47292" xr:uid="{00000000-0005-0000-0000-0000FE780000}"/>
    <cellStyle name="Note 2 4 3 2 85" xfId="47603" xr:uid="{00000000-0005-0000-0000-0000FF780000}"/>
    <cellStyle name="Note 2 4 3 2 86" xfId="46454" xr:uid="{00000000-0005-0000-0000-000000790000}"/>
    <cellStyle name="Note 2 4 3 2 87" xfId="48053" xr:uid="{00000000-0005-0000-0000-000001790000}"/>
    <cellStyle name="Note 2 4 3 2 88" xfId="48276" xr:uid="{00000000-0005-0000-0000-000002790000}"/>
    <cellStyle name="Note 2 4 3 2 89" xfId="48906" xr:uid="{00000000-0005-0000-0000-000003790000}"/>
    <cellStyle name="Note 2 4 3 2 9" xfId="3122" xr:uid="{00000000-0005-0000-0000-000004790000}"/>
    <cellStyle name="Note 2 4 3 2 9 2" xfId="7374" xr:uid="{00000000-0005-0000-0000-000005790000}"/>
    <cellStyle name="Note 2 4 3 2 9 3" xfId="11623" xr:uid="{00000000-0005-0000-0000-000006790000}"/>
    <cellStyle name="Note 2 4 3 2 9 4" xfId="15872" xr:uid="{00000000-0005-0000-0000-000007790000}"/>
    <cellStyle name="Note 2 4 3 2 9 5" xfId="21763" xr:uid="{00000000-0005-0000-0000-000008790000}"/>
    <cellStyle name="Note 2 4 3 2 9 6" xfId="54413" xr:uid="{00000000-0005-0000-0000-000009790000}"/>
    <cellStyle name="Note 2 4 3 2 90" xfId="49252" xr:uid="{00000000-0005-0000-0000-00000A790000}"/>
    <cellStyle name="Note 2 4 3 2 91" xfId="48589" xr:uid="{00000000-0005-0000-0000-00000B790000}"/>
    <cellStyle name="Note 2 4 3 2 92" xfId="48683" xr:uid="{00000000-0005-0000-0000-00000C790000}"/>
    <cellStyle name="Note 2 4 3 2 93" xfId="49698" xr:uid="{00000000-0005-0000-0000-00000D790000}"/>
    <cellStyle name="Note 2 4 3 2 94" xfId="49919" xr:uid="{00000000-0005-0000-0000-00000E790000}"/>
    <cellStyle name="Note 2 4 3 2 95" xfId="50069" xr:uid="{00000000-0005-0000-0000-00000F790000}"/>
    <cellStyle name="Note 2 4 3 2 96" xfId="50218" xr:uid="{00000000-0005-0000-0000-000010790000}"/>
    <cellStyle name="Note 2 4 3 2 97" xfId="50368" xr:uid="{00000000-0005-0000-0000-000011790000}"/>
    <cellStyle name="Note 2 4 3 2 98" xfId="50517" xr:uid="{00000000-0005-0000-0000-000012790000}"/>
    <cellStyle name="Note 2 4 3 2 99" xfId="50666" xr:uid="{00000000-0005-0000-0000-000013790000}"/>
    <cellStyle name="Note 2 4 3 20" xfId="3217" xr:uid="{00000000-0005-0000-0000-000014790000}"/>
    <cellStyle name="Note 2 4 3 20 2" xfId="7469" xr:uid="{00000000-0005-0000-0000-000015790000}"/>
    <cellStyle name="Note 2 4 3 20 3" xfId="11718" xr:uid="{00000000-0005-0000-0000-000016790000}"/>
    <cellStyle name="Note 2 4 3 20 4" xfId="15967" xr:uid="{00000000-0005-0000-0000-000017790000}"/>
    <cellStyle name="Note 2 4 3 20 5" xfId="23148" xr:uid="{00000000-0005-0000-0000-000018790000}"/>
    <cellStyle name="Note 2 4 3 20 6" xfId="55789" xr:uid="{00000000-0005-0000-0000-000019790000}"/>
    <cellStyle name="Note 2 4 3 21" xfId="3366" xr:uid="{00000000-0005-0000-0000-00001A790000}"/>
    <cellStyle name="Note 2 4 3 21 2" xfId="7618" xr:uid="{00000000-0005-0000-0000-00001B790000}"/>
    <cellStyle name="Note 2 4 3 21 3" xfId="11867" xr:uid="{00000000-0005-0000-0000-00001C790000}"/>
    <cellStyle name="Note 2 4 3 21 4" xfId="16116" xr:uid="{00000000-0005-0000-0000-00001D790000}"/>
    <cellStyle name="Note 2 4 3 21 5" xfId="23821" xr:uid="{00000000-0005-0000-0000-00001E790000}"/>
    <cellStyle name="Note 2 4 3 21 6" xfId="55941" xr:uid="{00000000-0005-0000-0000-00001F790000}"/>
    <cellStyle name="Note 2 4 3 22" xfId="3516" xr:uid="{00000000-0005-0000-0000-000020790000}"/>
    <cellStyle name="Note 2 4 3 22 2" xfId="7768" xr:uid="{00000000-0005-0000-0000-000021790000}"/>
    <cellStyle name="Note 2 4 3 22 3" xfId="12017" xr:uid="{00000000-0005-0000-0000-000022790000}"/>
    <cellStyle name="Note 2 4 3 22 4" xfId="16266" xr:uid="{00000000-0005-0000-0000-000023790000}"/>
    <cellStyle name="Note 2 4 3 22 5" xfId="24171" xr:uid="{00000000-0005-0000-0000-000024790000}"/>
    <cellStyle name="Note 2 4 3 22 6" xfId="56093" xr:uid="{00000000-0005-0000-0000-000025790000}"/>
    <cellStyle name="Note 2 4 3 23" xfId="3666" xr:uid="{00000000-0005-0000-0000-000026790000}"/>
    <cellStyle name="Note 2 4 3 23 2" xfId="7918" xr:uid="{00000000-0005-0000-0000-000027790000}"/>
    <cellStyle name="Note 2 4 3 23 3" xfId="12167" xr:uid="{00000000-0005-0000-0000-000028790000}"/>
    <cellStyle name="Note 2 4 3 23 4" xfId="16416" xr:uid="{00000000-0005-0000-0000-000029790000}"/>
    <cellStyle name="Note 2 4 3 23 5" xfId="24517" xr:uid="{00000000-0005-0000-0000-00002A790000}"/>
    <cellStyle name="Note 2 4 3 23 6" xfId="56242" xr:uid="{00000000-0005-0000-0000-00002B790000}"/>
    <cellStyle name="Note 2 4 3 24" xfId="3815" xr:uid="{00000000-0005-0000-0000-00002C790000}"/>
    <cellStyle name="Note 2 4 3 24 2" xfId="8067" xr:uid="{00000000-0005-0000-0000-00002D790000}"/>
    <cellStyle name="Note 2 4 3 24 3" xfId="12316" xr:uid="{00000000-0005-0000-0000-00002E790000}"/>
    <cellStyle name="Note 2 4 3 24 4" xfId="16565" xr:uid="{00000000-0005-0000-0000-00002F790000}"/>
    <cellStyle name="Note 2 4 3 24 5" xfId="24465" xr:uid="{00000000-0005-0000-0000-000030790000}"/>
    <cellStyle name="Note 2 4 3 24 6" xfId="56398" xr:uid="{00000000-0005-0000-0000-000031790000}"/>
    <cellStyle name="Note 2 4 3 25" xfId="3964" xr:uid="{00000000-0005-0000-0000-000032790000}"/>
    <cellStyle name="Note 2 4 3 25 2" xfId="8216" xr:uid="{00000000-0005-0000-0000-000033790000}"/>
    <cellStyle name="Note 2 4 3 25 3" xfId="12465" xr:uid="{00000000-0005-0000-0000-000034790000}"/>
    <cellStyle name="Note 2 4 3 25 4" xfId="16714" xr:uid="{00000000-0005-0000-0000-000035790000}"/>
    <cellStyle name="Note 2 4 3 25 5" xfId="21390" xr:uid="{00000000-0005-0000-0000-000036790000}"/>
    <cellStyle name="Note 2 4 3 25 6" xfId="56548" xr:uid="{00000000-0005-0000-0000-000037790000}"/>
    <cellStyle name="Note 2 4 3 26" xfId="4164" xr:uid="{00000000-0005-0000-0000-000038790000}"/>
    <cellStyle name="Note 2 4 3 26 2" xfId="8416" xr:uid="{00000000-0005-0000-0000-000039790000}"/>
    <cellStyle name="Note 2 4 3 26 3" xfId="12665" xr:uid="{00000000-0005-0000-0000-00003A790000}"/>
    <cellStyle name="Note 2 4 3 26 4" xfId="16914" xr:uid="{00000000-0005-0000-0000-00003B790000}"/>
    <cellStyle name="Note 2 4 3 26 5" xfId="25478" xr:uid="{00000000-0005-0000-0000-00003C790000}"/>
    <cellStyle name="Note 2 4 3 26 6" xfId="56595" xr:uid="{00000000-0005-0000-0000-00003D790000}"/>
    <cellStyle name="Note 2 4 3 27" xfId="4315" xr:uid="{00000000-0005-0000-0000-00003E790000}"/>
    <cellStyle name="Note 2 4 3 27 2" xfId="8567" xr:uid="{00000000-0005-0000-0000-00003F790000}"/>
    <cellStyle name="Note 2 4 3 27 3" xfId="12816" xr:uid="{00000000-0005-0000-0000-000040790000}"/>
    <cellStyle name="Note 2 4 3 27 4" xfId="17065" xr:uid="{00000000-0005-0000-0000-000041790000}"/>
    <cellStyle name="Note 2 4 3 27 5" xfId="25824" xr:uid="{00000000-0005-0000-0000-000042790000}"/>
    <cellStyle name="Note 2 4 3 27 6" xfId="56649" xr:uid="{00000000-0005-0000-0000-000043790000}"/>
    <cellStyle name="Note 2 4 3 28" xfId="4120" xr:uid="{00000000-0005-0000-0000-000044790000}"/>
    <cellStyle name="Note 2 4 3 28 2" xfId="8372" xr:uid="{00000000-0005-0000-0000-000045790000}"/>
    <cellStyle name="Note 2 4 3 28 3" xfId="12621" xr:uid="{00000000-0005-0000-0000-000046790000}"/>
    <cellStyle name="Note 2 4 3 28 4" xfId="16870" xr:uid="{00000000-0005-0000-0000-000047790000}"/>
    <cellStyle name="Note 2 4 3 28 5" xfId="26170" xr:uid="{00000000-0005-0000-0000-000048790000}"/>
    <cellStyle name="Note 2 4 3 28 6" xfId="56808" xr:uid="{00000000-0005-0000-0000-000049790000}"/>
    <cellStyle name="Note 2 4 3 29" xfId="4687" xr:uid="{00000000-0005-0000-0000-00004A790000}"/>
    <cellStyle name="Note 2 4 3 29 2" xfId="8939" xr:uid="{00000000-0005-0000-0000-00004B790000}"/>
    <cellStyle name="Note 2 4 3 29 3" xfId="13188" xr:uid="{00000000-0005-0000-0000-00004C790000}"/>
    <cellStyle name="Note 2 4 3 29 4" xfId="17437" xr:uid="{00000000-0005-0000-0000-00004D790000}"/>
    <cellStyle name="Note 2 4 3 29 5" xfId="25322" xr:uid="{00000000-0005-0000-0000-00004E790000}"/>
    <cellStyle name="Note 2 4 3 29 6" xfId="56958" xr:uid="{00000000-0005-0000-0000-00004F790000}"/>
    <cellStyle name="Note 2 4 3 3" xfId="1659" xr:uid="{00000000-0005-0000-0000-000050790000}"/>
    <cellStyle name="Note 2 4 3 3 10" xfId="3319" xr:uid="{00000000-0005-0000-0000-000051790000}"/>
    <cellStyle name="Note 2 4 3 3 10 2" xfId="7571" xr:uid="{00000000-0005-0000-0000-000052790000}"/>
    <cellStyle name="Note 2 4 3 3 10 3" xfId="11820" xr:uid="{00000000-0005-0000-0000-000053790000}"/>
    <cellStyle name="Note 2 4 3 3 10 4" xfId="16069" xr:uid="{00000000-0005-0000-0000-000054790000}"/>
    <cellStyle name="Note 2 4 3 3 10 5" xfId="21787" xr:uid="{00000000-0005-0000-0000-000055790000}"/>
    <cellStyle name="Note 2 4 3 3 10 6" xfId="54611" xr:uid="{00000000-0005-0000-0000-000056790000}"/>
    <cellStyle name="Note 2 4 3 3 100" xfId="50864" xr:uid="{00000000-0005-0000-0000-000057790000}"/>
    <cellStyle name="Note 2 4 3 3 101" xfId="51013" xr:uid="{00000000-0005-0000-0000-000058790000}"/>
    <cellStyle name="Note 2 4 3 3 102" xfId="51178" xr:uid="{00000000-0005-0000-0000-000059790000}"/>
    <cellStyle name="Note 2 4 3 3 103" xfId="51334" xr:uid="{00000000-0005-0000-0000-00005A790000}"/>
    <cellStyle name="Note 2 4 3 3 104" xfId="51484" xr:uid="{00000000-0005-0000-0000-00005B790000}"/>
    <cellStyle name="Note 2 4 3 3 105" xfId="51634" xr:uid="{00000000-0005-0000-0000-00005C790000}"/>
    <cellStyle name="Note 2 4 3 3 106" xfId="51784" xr:uid="{00000000-0005-0000-0000-00005D790000}"/>
    <cellStyle name="Note 2 4 3 3 107" xfId="51939" xr:uid="{00000000-0005-0000-0000-00005E790000}"/>
    <cellStyle name="Note 2 4 3 3 108" xfId="52094" xr:uid="{00000000-0005-0000-0000-00005F790000}"/>
    <cellStyle name="Note 2 4 3 3 109" xfId="52244" xr:uid="{00000000-0005-0000-0000-000060790000}"/>
    <cellStyle name="Note 2 4 3 3 11" xfId="3468" xr:uid="{00000000-0005-0000-0000-000061790000}"/>
    <cellStyle name="Note 2 4 3 3 11 2" xfId="7720" xr:uid="{00000000-0005-0000-0000-000062790000}"/>
    <cellStyle name="Note 2 4 3 3 11 3" xfId="11969" xr:uid="{00000000-0005-0000-0000-000063790000}"/>
    <cellStyle name="Note 2 4 3 3 11 4" xfId="16218" xr:uid="{00000000-0005-0000-0000-000064790000}"/>
    <cellStyle name="Note 2 4 3 3 11 5" xfId="22258" xr:uid="{00000000-0005-0000-0000-000065790000}"/>
    <cellStyle name="Note 2 4 3 3 11 6" xfId="54760" xr:uid="{00000000-0005-0000-0000-000066790000}"/>
    <cellStyle name="Note 2 4 3 3 110" xfId="52497" xr:uid="{00000000-0005-0000-0000-000067790000}"/>
    <cellStyle name="Note 2 4 3 3 111" xfId="52647" xr:uid="{00000000-0005-0000-0000-000068790000}"/>
    <cellStyle name="Note 2 4 3 3 112" xfId="52796" xr:uid="{00000000-0005-0000-0000-000069790000}"/>
    <cellStyle name="Note 2 4 3 3 113" xfId="52946" xr:uid="{00000000-0005-0000-0000-00006A790000}"/>
    <cellStyle name="Note 2 4 3 3 114" xfId="53082" xr:uid="{00000000-0005-0000-0000-00006B790000}"/>
    <cellStyle name="Note 2 4 3 3 115" xfId="53408" xr:uid="{00000000-0005-0000-0000-00006C790000}"/>
    <cellStyle name="Note 2 4 3 3 12" xfId="3618" xr:uid="{00000000-0005-0000-0000-00006D790000}"/>
    <cellStyle name="Note 2 4 3 3 12 2" xfId="7870" xr:uid="{00000000-0005-0000-0000-00006E790000}"/>
    <cellStyle name="Note 2 4 3 3 12 3" xfId="12119" xr:uid="{00000000-0005-0000-0000-00006F790000}"/>
    <cellStyle name="Note 2 4 3 3 12 4" xfId="16368" xr:uid="{00000000-0005-0000-0000-000070790000}"/>
    <cellStyle name="Note 2 4 3 3 12 5" xfId="22604" xr:uid="{00000000-0005-0000-0000-000071790000}"/>
    <cellStyle name="Note 2 4 3 3 12 6" xfId="54915" xr:uid="{00000000-0005-0000-0000-000072790000}"/>
    <cellStyle name="Note 2 4 3 3 13" xfId="3768" xr:uid="{00000000-0005-0000-0000-000073790000}"/>
    <cellStyle name="Note 2 4 3 3 13 2" xfId="8020" xr:uid="{00000000-0005-0000-0000-000074790000}"/>
    <cellStyle name="Note 2 4 3 3 13 3" xfId="12269" xr:uid="{00000000-0005-0000-0000-000075790000}"/>
    <cellStyle name="Note 2 4 3 3 13 4" xfId="16518" xr:uid="{00000000-0005-0000-0000-000076790000}"/>
    <cellStyle name="Note 2 4 3 3 13 5" xfId="22950" xr:uid="{00000000-0005-0000-0000-000077790000}"/>
    <cellStyle name="Note 2 4 3 3 13 6" xfId="55070" xr:uid="{00000000-0005-0000-0000-000078790000}"/>
    <cellStyle name="Note 2 4 3 3 14" xfId="3917" xr:uid="{00000000-0005-0000-0000-000079790000}"/>
    <cellStyle name="Note 2 4 3 3 14 2" xfId="8169" xr:uid="{00000000-0005-0000-0000-00007A790000}"/>
    <cellStyle name="Note 2 4 3 3 14 3" xfId="12418" xr:uid="{00000000-0005-0000-0000-00007B790000}"/>
    <cellStyle name="Note 2 4 3 3 14 4" xfId="16667" xr:uid="{00000000-0005-0000-0000-00007C790000}"/>
    <cellStyle name="Note 2 4 3 3 14 5" xfId="23297" xr:uid="{00000000-0005-0000-0000-00007D790000}"/>
    <cellStyle name="Note 2 4 3 3 14 6" xfId="55221" xr:uid="{00000000-0005-0000-0000-00007E790000}"/>
    <cellStyle name="Note 2 4 3 3 15" xfId="4066" xr:uid="{00000000-0005-0000-0000-00007F790000}"/>
    <cellStyle name="Note 2 4 3 3 15 2" xfId="8318" xr:uid="{00000000-0005-0000-0000-000080790000}"/>
    <cellStyle name="Note 2 4 3 3 15 3" xfId="12567" xr:uid="{00000000-0005-0000-0000-000081790000}"/>
    <cellStyle name="Note 2 4 3 3 15 4" xfId="16816" xr:uid="{00000000-0005-0000-0000-000082790000}"/>
    <cellStyle name="Note 2 4 3 3 15 5" xfId="23572" xr:uid="{00000000-0005-0000-0000-000083790000}"/>
    <cellStyle name="Note 2 4 3 3 15 6" xfId="55370" xr:uid="{00000000-0005-0000-0000-000084790000}"/>
    <cellStyle name="Note 2 4 3 3 16" xfId="4266" xr:uid="{00000000-0005-0000-0000-000085790000}"/>
    <cellStyle name="Note 2 4 3 3 16 2" xfId="8518" xr:uid="{00000000-0005-0000-0000-000086790000}"/>
    <cellStyle name="Note 2 4 3 3 16 3" xfId="12767" xr:uid="{00000000-0005-0000-0000-000087790000}"/>
    <cellStyle name="Note 2 4 3 3 16 4" xfId="17016" xr:uid="{00000000-0005-0000-0000-000088790000}"/>
    <cellStyle name="Note 2 4 3 3 16 5" xfId="23918" xr:uid="{00000000-0005-0000-0000-000089790000}"/>
    <cellStyle name="Note 2 4 3 3 16 6" xfId="55520" xr:uid="{00000000-0005-0000-0000-00008A790000}"/>
    <cellStyle name="Note 2 4 3 3 17" xfId="4417" xr:uid="{00000000-0005-0000-0000-00008B790000}"/>
    <cellStyle name="Note 2 4 3 3 17 2" xfId="8669" xr:uid="{00000000-0005-0000-0000-00008C790000}"/>
    <cellStyle name="Note 2 4 3 3 17 3" xfId="12918" xr:uid="{00000000-0005-0000-0000-00008D790000}"/>
    <cellStyle name="Note 2 4 3 3 17 4" xfId="17167" xr:uid="{00000000-0005-0000-0000-00008E790000}"/>
    <cellStyle name="Note 2 4 3 3 17 5" xfId="24268" xr:uid="{00000000-0005-0000-0000-00008F790000}"/>
    <cellStyle name="Note 2 4 3 3 17 6" xfId="55669" xr:uid="{00000000-0005-0000-0000-000090790000}"/>
    <cellStyle name="Note 2 4 3 3 18" xfId="4520" xr:uid="{00000000-0005-0000-0000-000091790000}"/>
    <cellStyle name="Note 2 4 3 3 18 2" xfId="8772" xr:uid="{00000000-0005-0000-0000-000092790000}"/>
    <cellStyle name="Note 2 4 3 3 18 3" xfId="13021" xr:uid="{00000000-0005-0000-0000-000093790000}"/>
    <cellStyle name="Note 2 4 3 3 18 4" xfId="17270" xr:uid="{00000000-0005-0000-0000-000094790000}"/>
    <cellStyle name="Note 2 4 3 3 18 5" xfId="24614" xr:uid="{00000000-0005-0000-0000-000095790000}"/>
    <cellStyle name="Note 2 4 3 3 18 6" xfId="55891" xr:uid="{00000000-0005-0000-0000-000096790000}"/>
    <cellStyle name="Note 2 4 3 3 19" xfId="4634" xr:uid="{00000000-0005-0000-0000-000097790000}"/>
    <cellStyle name="Note 2 4 3 3 19 2" xfId="8886" xr:uid="{00000000-0005-0000-0000-000098790000}"/>
    <cellStyle name="Note 2 4 3 3 19 3" xfId="13135" xr:uid="{00000000-0005-0000-0000-000099790000}"/>
    <cellStyle name="Note 2 4 3 3 19 4" xfId="17384" xr:uid="{00000000-0005-0000-0000-00009A790000}"/>
    <cellStyle name="Note 2 4 3 3 19 5" xfId="24889" xr:uid="{00000000-0005-0000-0000-00009B790000}"/>
    <cellStyle name="Note 2 4 3 3 19 6" xfId="56043" xr:uid="{00000000-0005-0000-0000-00009C790000}"/>
    <cellStyle name="Note 2 4 3 3 2" xfId="2114" xr:uid="{00000000-0005-0000-0000-00009D790000}"/>
    <cellStyle name="Note 2 4 3 3 2 2" xfId="6366" xr:uid="{00000000-0005-0000-0000-00009E790000}"/>
    <cellStyle name="Note 2 4 3 3 2 3" xfId="10615" xr:uid="{00000000-0005-0000-0000-00009F790000}"/>
    <cellStyle name="Note 2 4 3 3 2 4" xfId="14864" xr:uid="{00000000-0005-0000-0000-0000A0790000}"/>
    <cellStyle name="Note 2 4 3 3 2 5" xfId="19295" xr:uid="{00000000-0005-0000-0000-0000A1790000}"/>
    <cellStyle name="Note 2 4 3 3 2 6" xfId="53563" xr:uid="{00000000-0005-0000-0000-0000A2790000}"/>
    <cellStyle name="Note 2 4 3 3 20" xfId="4789" xr:uid="{00000000-0005-0000-0000-0000A3790000}"/>
    <cellStyle name="Note 2 4 3 3 20 2" xfId="9041" xr:uid="{00000000-0005-0000-0000-0000A4790000}"/>
    <cellStyle name="Note 2 4 3 3 20 3" xfId="13290" xr:uid="{00000000-0005-0000-0000-0000A5790000}"/>
    <cellStyle name="Note 2 4 3 3 20 4" xfId="17539" xr:uid="{00000000-0005-0000-0000-0000A6790000}"/>
    <cellStyle name="Note 2 4 3 3 20 5" xfId="25156" xr:uid="{00000000-0005-0000-0000-0000A7790000}"/>
    <cellStyle name="Note 2 4 3 3 20 6" xfId="56195" xr:uid="{00000000-0005-0000-0000-0000A8790000}"/>
    <cellStyle name="Note 2 4 3 3 21" xfId="4939" xr:uid="{00000000-0005-0000-0000-0000A9790000}"/>
    <cellStyle name="Note 2 4 3 3 21 2" xfId="9191" xr:uid="{00000000-0005-0000-0000-0000AA790000}"/>
    <cellStyle name="Note 2 4 3 3 21 3" xfId="13440" xr:uid="{00000000-0005-0000-0000-0000AB790000}"/>
    <cellStyle name="Note 2 4 3 3 21 4" xfId="17689" xr:uid="{00000000-0005-0000-0000-0000AC790000}"/>
    <cellStyle name="Note 2 4 3 3 21 5" xfId="25575" xr:uid="{00000000-0005-0000-0000-0000AD790000}"/>
    <cellStyle name="Note 2 4 3 3 21 6" xfId="56344" xr:uid="{00000000-0005-0000-0000-0000AE790000}"/>
    <cellStyle name="Note 2 4 3 3 22" xfId="5131" xr:uid="{00000000-0005-0000-0000-0000AF790000}"/>
    <cellStyle name="Note 2 4 3 3 22 2" xfId="9383" xr:uid="{00000000-0005-0000-0000-0000B0790000}"/>
    <cellStyle name="Note 2 4 3 3 22 3" xfId="13632" xr:uid="{00000000-0005-0000-0000-0000B1790000}"/>
    <cellStyle name="Note 2 4 3 3 22 4" xfId="17881" xr:uid="{00000000-0005-0000-0000-0000B2790000}"/>
    <cellStyle name="Note 2 4 3 3 22 5" xfId="25921" xr:uid="{00000000-0005-0000-0000-0000B3790000}"/>
    <cellStyle name="Note 2 4 3 3 22 6" xfId="56500" xr:uid="{00000000-0005-0000-0000-0000B4790000}"/>
    <cellStyle name="Note 2 4 3 3 23" xfId="5241" xr:uid="{00000000-0005-0000-0000-0000B5790000}"/>
    <cellStyle name="Note 2 4 3 3 23 2" xfId="9493" xr:uid="{00000000-0005-0000-0000-0000B6790000}"/>
    <cellStyle name="Note 2 4 3 3 23 3" xfId="13742" xr:uid="{00000000-0005-0000-0000-0000B7790000}"/>
    <cellStyle name="Note 2 4 3 3 23 4" xfId="17991" xr:uid="{00000000-0005-0000-0000-0000B8790000}"/>
    <cellStyle name="Note 2 4 3 3 23 5" xfId="26267" xr:uid="{00000000-0005-0000-0000-0000B9790000}"/>
    <cellStyle name="Note 2 4 3 3 23 6" xfId="56751" xr:uid="{00000000-0005-0000-0000-0000BA790000}"/>
    <cellStyle name="Note 2 4 3 3 24" xfId="5353" xr:uid="{00000000-0005-0000-0000-0000BB790000}"/>
    <cellStyle name="Note 2 4 3 3 24 2" xfId="9605" xr:uid="{00000000-0005-0000-0000-0000BC790000}"/>
    <cellStyle name="Note 2 4 3 3 24 3" xfId="13854" xr:uid="{00000000-0005-0000-0000-0000BD790000}"/>
    <cellStyle name="Note 2 4 3 3 24 4" xfId="18103" xr:uid="{00000000-0005-0000-0000-0000BE790000}"/>
    <cellStyle name="Note 2 4 3 3 24 5" xfId="26812" xr:uid="{00000000-0005-0000-0000-0000BF790000}"/>
    <cellStyle name="Note 2 4 3 3 24 6" xfId="56910" xr:uid="{00000000-0005-0000-0000-0000C0790000}"/>
    <cellStyle name="Note 2 4 3 3 25" xfId="5504" xr:uid="{00000000-0005-0000-0000-0000C1790000}"/>
    <cellStyle name="Note 2 4 3 3 25 2" xfId="9756" xr:uid="{00000000-0005-0000-0000-0000C2790000}"/>
    <cellStyle name="Note 2 4 3 3 25 3" xfId="14005" xr:uid="{00000000-0005-0000-0000-0000C3790000}"/>
    <cellStyle name="Note 2 4 3 3 25 4" xfId="18254" xr:uid="{00000000-0005-0000-0000-0000C4790000}"/>
    <cellStyle name="Note 2 4 3 3 25 5" xfId="27048" xr:uid="{00000000-0005-0000-0000-0000C5790000}"/>
    <cellStyle name="Note 2 4 3 3 25 6" xfId="57060" xr:uid="{00000000-0005-0000-0000-0000C6790000}"/>
    <cellStyle name="Note 2 4 3 3 26" xfId="5659" xr:uid="{00000000-0005-0000-0000-0000C7790000}"/>
    <cellStyle name="Note 2 4 3 3 26 2" xfId="9911" xr:uid="{00000000-0005-0000-0000-0000C8790000}"/>
    <cellStyle name="Note 2 4 3 3 26 3" xfId="14160" xr:uid="{00000000-0005-0000-0000-0000C9790000}"/>
    <cellStyle name="Note 2 4 3 3 26 4" xfId="18409" xr:uid="{00000000-0005-0000-0000-0000CA790000}"/>
    <cellStyle name="Note 2 4 3 3 26 5" xfId="27320" xr:uid="{00000000-0005-0000-0000-0000CB790000}"/>
    <cellStyle name="Note 2 4 3 3 26 6" xfId="57178" xr:uid="{00000000-0005-0000-0000-0000CC790000}"/>
    <cellStyle name="Note 2 4 3 3 27" xfId="5911" xr:uid="{00000000-0005-0000-0000-0000CD790000}"/>
    <cellStyle name="Note 2 4 3 3 27 2" xfId="27663" xr:uid="{00000000-0005-0000-0000-0000CE790000}"/>
    <cellStyle name="Note 2 4 3 3 27 3" xfId="57328" xr:uid="{00000000-0005-0000-0000-0000CF790000}"/>
    <cellStyle name="Note 2 4 3 3 28" xfId="10160" xr:uid="{00000000-0005-0000-0000-0000D0790000}"/>
    <cellStyle name="Note 2 4 3 3 28 2" xfId="28004" xr:uid="{00000000-0005-0000-0000-0000D1790000}"/>
    <cellStyle name="Note 2 4 3 3 28 3" xfId="57477" xr:uid="{00000000-0005-0000-0000-0000D2790000}"/>
    <cellStyle name="Note 2 4 3 3 29" xfId="14410" xr:uid="{00000000-0005-0000-0000-0000D3790000}"/>
    <cellStyle name="Note 2 4 3 3 29 2" xfId="28345" xr:uid="{00000000-0005-0000-0000-0000D4790000}"/>
    <cellStyle name="Note 2 4 3 3 29 3" xfId="57627" xr:uid="{00000000-0005-0000-0000-0000D5790000}"/>
    <cellStyle name="Note 2 4 3 3 3" xfId="2266" xr:uid="{00000000-0005-0000-0000-0000D6790000}"/>
    <cellStyle name="Note 2 4 3 3 3 2" xfId="6518" xr:uid="{00000000-0005-0000-0000-0000D7790000}"/>
    <cellStyle name="Note 2 4 3 3 3 3" xfId="10767" xr:uid="{00000000-0005-0000-0000-0000D8790000}"/>
    <cellStyle name="Note 2 4 3 3 3 4" xfId="15016" xr:uid="{00000000-0005-0000-0000-0000D9790000}"/>
    <cellStyle name="Note 2 4 3 3 3 5" xfId="19586" xr:uid="{00000000-0005-0000-0000-0000DA790000}"/>
    <cellStyle name="Note 2 4 3 3 3 6" xfId="53712" xr:uid="{00000000-0005-0000-0000-0000DB790000}"/>
    <cellStyle name="Note 2 4 3 3 30" xfId="18669" xr:uid="{00000000-0005-0000-0000-0000DC790000}"/>
    <cellStyle name="Note 2 4 3 3 30 2" xfId="28686" xr:uid="{00000000-0005-0000-0000-0000DD790000}"/>
    <cellStyle name="Note 2 4 3 3 31" xfId="29027" xr:uid="{00000000-0005-0000-0000-0000DE790000}"/>
    <cellStyle name="Note 2 4 3 3 32" xfId="29517" xr:uid="{00000000-0005-0000-0000-0000DF790000}"/>
    <cellStyle name="Note 2 4 3 3 33" xfId="31344" xr:uid="{00000000-0005-0000-0000-0000E0790000}"/>
    <cellStyle name="Note 2 4 3 3 34" xfId="31525" xr:uid="{00000000-0005-0000-0000-0000E1790000}"/>
    <cellStyle name="Note 2 4 3 3 35" xfId="31865" xr:uid="{00000000-0005-0000-0000-0000E2790000}"/>
    <cellStyle name="Note 2 4 3 3 36" xfId="32087" xr:uid="{00000000-0005-0000-0000-0000E3790000}"/>
    <cellStyle name="Note 2 4 3 3 37" xfId="32428" xr:uid="{00000000-0005-0000-0000-0000E4790000}"/>
    <cellStyle name="Note 2 4 3 3 38" xfId="32769" xr:uid="{00000000-0005-0000-0000-0000E5790000}"/>
    <cellStyle name="Note 2 4 3 3 39" xfId="33300" xr:uid="{00000000-0005-0000-0000-0000E6790000}"/>
    <cellStyle name="Note 2 4 3 3 4" xfId="2416" xr:uid="{00000000-0005-0000-0000-0000E7790000}"/>
    <cellStyle name="Note 2 4 3 3 4 2" xfId="6668" xr:uid="{00000000-0005-0000-0000-0000E8790000}"/>
    <cellStyle name="Note 2 4 3 3 4 3" xfId="10917" xr:uid="{00000000-0005-0000-0000-0000E9790000}"/>
    <cellStyle name="Note 2 4 3 3 4 4" xfId="15166" xr:uid="{00000000-0005-0000-0000-0000EA790000}"/>
    <cellStyle name="Note 2 4 3 3 4 5" xfId="20083" xr:uid="{00000000-0005-0000-0000-0000EB790000}"/>
    <cellStyle name="Note 2 4 3 3 4 6" xfId="53834" xr:uid="{00000000-0005-0000-0000-0000EC790000}"/>
    <cellStyle name="Note 2 4 3 3 40" xfId="33679" xr:uid="{00000000-0005-0000-0000-0000ED790000}"/>
    <cellStyle name="Note 2 4 3 3 41" xfId="34025" xr:uid="{00000000-0005-0000-0000-0000EE790000}"/>
    <cellStyle name="Note 2 4 3 3 42" xfId="33201" xr:uid="{00000000-0005-0000-0000-0000EF790000}"/>
    <cellStyle name="Note 2 4 3 3 43" xfId="34472" xr:uid="{00000000-0005-0000-0000-0000F0790000}"/>
    <cellStyle name="Note 2 4 3 3 44" xfId="34818" xr:uid="{00000000-0005-0000-0000-0000F1790000}"/>
    <cellStyle name="Note 2 4 3 3 45" xfId="35164" xr:uid="{00000000-0005-0000-0000-0000F2790000}"/>
    <cellStyle name="Note 2 4 3 3 46" xfId="35511" xr:uid="{00000000-0005-0000-0000-0000F3790000}"/>
    <cellStyle name="Note 2 4 3 3 47" xfId="35858" xr:uid="{00000000-0005-0000-0000-0000F4790000}"/>
    <cellStyle name="Note 2 4 3 3 48" xfId="36204" xr:uid="{00000000-0005-0000-0000-0000F5790000}"/>
    <cellStyle name="Note 2 4 3 3 49" xfId="36550" xr:uid="{00000000-0005-0000-0000-0000F6790000}"/>
    <cellStyle name="Note 2 4 3 3 5" xfId="2565" xr:uid="{00000000-0005-0000-0000-0000F7790000}"/>
    <cellStyle name="Note 2 4 3 3 5 2" xfId="6817" xr:uid="{00000000-0005-0000-0000-0000F8790000}"/>
    <cellStyle name="Note 2 4 3 3 5 3" xfId="11066" xr:uid="{00000000-0005-0000-0000-0000F9790000}"/>
    <cellStyle name="Note 2 4 3 3 5 4" xfId="15315" xr:uid="{00000000-0005-0000-0000-0000FA790000}"/>
    <cellStyle name="Note 2 4 3 3 5 5" xfId="20429" xr:uid="{00000000-0005-0000-0000-0000FB790000}"/>
    <cellStyle name="Note 2 4 3 3 5 6" xfId="53940" xr:uid="{00000000-0005-0000-0000-0000FC790000}"/>
    <cellStyle name="Note 2 4 3 3 50" xfId="36896" xr:uid="{00000000-0005-0000-0000-0000FD790000}"/>
    <cellStyle name="Note 2 4 3 3 51" xfId="37242" xr:uid="{00000000-0005-0000-0000-0000FE790000}"/>
    <cellStyle name="Note 2 4 3 3 52" xfId="37588" xr:uid="{00000000-0005-0000-0000-0000FF790000}"/>
    <cellStyle name="Note 2 4 3 3 53" xfId="37863" xr:uid="{00000000-0005-0000-0000-0000007A0000}"/>
    <cellStyle name="Note 2 4 3 3 54" xfId="38210" xr:uid="{00000000-0005-0000-0000-0000017A0000}"/>
    <cellStyle name="Note 2 4 3 3 55" xfId="38556" xr:uid="{00000000-0005-0000-0000-0000027A0000}"/>
    <cellStyle name="Note 2 4 3 3 56" xfId="38902" xr:uid="{00000000-0005-0000-0000-0000037A0000}"/>
    <cellStyle name="Note 2 4 3 3 57" xfId="39248" xr:uid="{00000000-0005-0000-0000-0000047A0000}"/>
    <cellStyle name="Note 2 4 3 3 58" xfId="39518" xr:uid="{00000000-0005-0000-0000-0000057A0000}"/>
    <cellStyle name="Note 2 4 3 3 59" xfId="39814" xr:uid="{00000000-0005-0000-0000-0000067A0000}"/>
    <cellStyle name="Note 2 4 3 3 6" xfId="2715" xr:uid="{00000000-0005-0000-0000-0000077A0000}"/>
    <cellStyle name="Note 2 4 3 3 6 2" xfId="6967" xr:uid="{00000000-0005-0000-0000-0000087A0000}"/>
    <cellStyle name="Note 2 4 3 3 6 3" xfId="11216" xr:uid="{00000000-0005-0000-0000-0000097A0000}"/>
    <cellStyle name="Note 2 4 3 3 6 4" xfId="15465" xr:uid="{00000000-0005-0000-0000-00000A7A0000}"/>
    <cellStyle name="Note 2 4 3 3 6 5" xfId="20702" xr:uid="{00000000-0005-0000-0000-00000B7A0000}"/>
    <cellStyle name="Note 2 4 3 3 6 6" xfId="54090" xr:uid="{00000000-0005-0000-0000-00000C7A0000}"/>
    <cellStyle name="Note 2 4 3 3 60" xfId="40076" xr:uid="{00000000-0005-0000-0000-00000D7A0000}"/>
    <cellStyle name="Note 2 4 3 3 61" xfId="40417" xr:uid="{00000000-0005-0000-0000-00000E7A0000}"/>
    <cellStyle name="Note 2 4 3 3 62" xfId="40679" xr:uid="{00000000-0005-0000-0000-00000F7A0000}"/>
    <cellStyle name="Note 2 4 3 3 63" xfId="41546" xr:uid="{00000000-0005-0000-0000-0000107A0000}"/>
    <cellStyle name="Note 2 4 3 3 64" xfId="41525" xr:uid="{00000000-0005-0000-0000-0000117A0000}"/>
    <cellStyle name="Note 2 4 3 3 65" xfId="41984" xr:uid="{00000000-0005-0000-0000-0000127A0000}"/>
    <cellStyle name="Note 2 4 3 3 66" xfId="42330" xr:uid="{00000000-0005-0000-0000-0000137A0000}"/>
    <cellStyle name="Note 2 4 3 3 67" xfId="41277" xr:uid="{00000000-0005-0000-0000-0000147A0000}"/>
    <cellStyle name="Note 2 4 3 3 68" xfId="42911" xr:uid="{00000000-0005-0000-0000-0000157A0000}"/>
    <cellStyle name="Note 2 4 3 3 69" xfId="43252" xr:uid="{00000000-0005-0000-0000-0000167A0000}"/>
    <cellStyle name="Note 2 4 3 3 7" xfId="2870" xr:uid="{00000000-0005-0000-0000-0000177A0000}"/>
    <cellStyle name="Note 2 4 3 3 7 2" xfId="7122" xr:uid="{00000000-0005-0000-0000-0000187A0000}"/>
    <cellStyle name="Note 2 4 3 3 7 3" xfId="11371" xr:uid="{00000000-0005-0000-0000-0000197A0000}"/>
    <cellStyle name="Note 2 4 3 3 7 4" xfId="15620" xr:uid="{00000000-0005-0000-0000-00001A7A0000}"/>
    <cellStyle name="Note 2 4 3 3 7 5" xfId="21122" xr:uid="{00000000-0005-0000-0000-00001B7A0000}"/>
    <cellStyle name="Note 2 4 3 3 7 6" xfId="54208" xr:uid="{00000000-0005-0000-0000-00001C7A0000}"/>
    <cellStyle name="Note 2 4 3 3 70" xfId="43593" xr:uid="{00000000-0005-0000-0000-00001D7A0000}"/>
    <cellStyle name="Note 2 4 3 3 71" xfId="44124" xr:uid="{00000000-0005-0000-0000-00001E7A0000}"/>
    <cellStyle name="Note 2 4 3 3 72" xfId="44376" xr:uid="{00000000-0005-0000-0000-00001F7A0000}"/>
    <cellStyle name="Note 2 4 3 3 73" xfId="44357" xr:uid="{00000000-0005-0000-0000-0000207A0000}"/>
    <cellStyle name="Note 2 4 3 3 74" xfId="44792" xr:uid="{00000000-0005-0000-0000-0000217A0000}"/>
    <cellStyle name="Note 2 4 3 3 75" xfId="45093" xr:uid="{00000000-0005-0000-0000-0000227A0000}"/>
    <cellStyle name="Note 2 4 3 3 76" xfId="45247" xr:uid="{00000000-0005-0000-0000-0000237A0000}"/>
    <cellStyle name="Note 2 4 3 3 77" xfId="45261" xr:uid="{00000000-0005-0000-0000-0000247A0000}"/>
    <cellStyle name="Note 2 4 3 3 78" xfId="45737" xr:uid="{00000000-0005-0000-0000-0000257A0000}"/>
    <cellStyle name="Note 2 4 3 3 79" xfId="45649" xr:uid="{00000000-0005-0000-0000-0000267A0000}"/>
    <cellStyle name="Note 2 4 3 3 8" xfId="3020" xr:uid="{00000000-0005-0000-0000-0000277A0000}"/>
    <cellStyle name="Note 2 4 3 3 8 2" xfId="7272" xr:uid="{00000000-0005-0000-0000-0000287A0000}"/>
    <cellStyle name="Note 2 4 3 3 8 3" xfId="11521" xr:uid="{00000000-0005-0000-0000-0000297A0000}"/>
    <cellStyle name="Note 2 4 3 3 8 4" xfId="15770" xr:uid="{00000000-0005-0000-0000-00002A7A0000}"/>
    <cellStyle name="Note 2 4 3 3 8 5" xfId="21391" xr:uid="{00000000-0005-0000-0000-00002B7A0000}"/>
    <cellStyle name="Note 2 4 3 3 8 6" xfId="54311" xr:uid="{00000000-0005-0000-0000-00002C7A0000}"/>
    <cellStyle name="Note 2 4 3 3 80" xfId="46171" xr:uid="{00000000-0005-0000-0000-00002D7A0000}"/>
    <cellStyle name="Note 2 4 3 3 81" xfId="46492" xr:uid="{00000000-0005-0000-0000-00002E7A0000}"/>
    <cellStyle name="Note 2 4 3 3 82" xfId="45864" xr:uid="{00000000-0005-0000-0000-00002F7A0000}"/>
    <cellStyle name="Note 2 4 3 3 83" xfId="46994" xr:uid="{00000000-0005-0000-0000-0000307A0000}"/>
    <cellStyle name="Note 2 4 3 3 84" xfId="47339" xr:uid="{00000000-0005-0000-0000-0000317A0000}"/>
    <cellStyle name="Note 2 4 3 3 85" xfId="47634" xr:uid="{00000000-0005-0000-0000-0000327A0000}"/>
    <cellStyle name="Note 2 4 3 3 86" xfId="45714" xr:uid="{00000000-0005-0000-0000-0000337A0000}"/>
    <cellStyle name="Note 2 4 3 3 87" xfId="48100" xr:uid="{00000000-0005-0000-0000-0000347A0000}"/>
    <cellStyle name="Note 2 4 3 3 88" xfId="48607" xr:uid="{00000000-0005-0000-0000-0000357A0000}"/>
    <cellStyle name="Note 2 4 3 3 89" xfId="48953" xr:uid="{00000000-0005-0000-0000-0000367A0000}"/>
    <cellStyle name="Note 2 4 3 3 9" xfId="3170" xr:uid="{00000000-0005-0000-0000-0000377A0000}"/>
    <cellStyle name="Note 2 4 3 3 9 2" xfId="7422" xr:uid="{00000000-0005-0000-0000-0000387A0000}"/>
    <cellStyle name="Note 2 4 3 3 9 3" xfId="11671" xr:uid="{00000000-0005-0000-0000-0000397A0000}"/>
    <cellStyle name="Note 2 4 3 3 9 4" xfId="15920" xr:uid="{00000000-0005-0000-0000-00003A7A0000}"/>
    <cellStyle name="Note 2 4 3 3 9 5" xfId="21810" xr:uid="{00000000-0005-0000-0000-00003B7A0000}"/>
    <cellStyle name="Note 2 4 3 3 9 6" xfId="54461" xr:uid="{00000000-0005-0000-0000-00003C7A0000}"/>
    <cellStyle name="Note 2 4 3 3 90" xfId="49299" xr:uid="{00000000-0005-0000-0000-00003D7A0000}"/>
    <cellStyle name="Note 2 4 3 3 91" xfId="49276" xr:uid="{00000000-0005-0000-0000-00003E7A0000}"/>
    <cellStyle name="Note 2 4 3 3 92" xfId="49331" xr:uid="{00000000-0005-0000-0000-00003F7A0000}"/>
    <cellStyle name="Note 2 4 3 3 93" xfId="49728" xr:uid="{00000000-0005-0000-0000-0000407A0000}"/>
    <cellStyle name="Note 2 4 3 3 94" xfId="49967" xr:uid="{00000000-0005-0000-0000-0000417A0000}"/>
    <cellStyle name="Note 2 4 3 3 95" xfId="50117" xr:uid="{00000000-0005-0000-0000-0000427A0000}"/>
    <cellStyle name="Note 2 4 3 3 96" xfId="50266" xr:uid="{00000000-0005-0000-0000-0000437A0000}"/>
    <cellStyle name="Note 2 4 3 3 97" xfId="50416" xr:uid="{00000000-0005-0000-0000-0000447A0000}"/>
    <cellStyle name="Note 2 4 3 3 98" xfId="50565" xr:uid="{00000000-0005-0000-0000-0000457A0000}"/>
    <cellStyle name="Note 2 4 3 3 99" xfId="50714" xr:uid="{00000000-0005-0000-0000-0000467A0000}"/>
    <cellStyle name="Note 2 4 3 30" xfId="4837" xr:uid="{00000000-0005-0000-0000-0000477A0000}"/>
    <cellStyle name="Note 2 4 3 30 2" xfId="9089" xr:uid="{00000000-0005-0000-0000-0000487A0000}"/>
    <cellStyle name="Note 2 4 3 30 3" xfId="13338" xr:uid="{00000000-0005-0000-0000-0000497A0000}"/>
    <cellStyle name="Note 2 4 3 30 4" xfId="17587" xr:uid="{00000000-0005-0000-0000-00004A7A0000}"/>
    <cellStyle name="Note 2 4 3 30 5" xfId="25337" xr:uid="{00000000-0005-0000-0000-00004B7A0000}"/>
    <cellStyle name="Note 2 4 3 30 6" xfId="57109" xr:uid="{00000000-0005-0000-0000-00004C7A0000}"/>
    <cellStyle name="Note 2 4 3 31" xfId="5029" xr:uid="{00000000-0005-0000-0000-00004D7A0000}"/>
    <cellStyle name="Note 2 4 3 31 2" xfId="9281" xr:uid="{00000000-0005-0000-0000-00004E7A0000}"/>
    <cellStyle name="Note 2 4 3 31 3" xfId="13530" xr:uid="{00000000-0005-0000-0000-00004F7A0000}"/>
    <cellStyle name="Note 2 4 3 31 4" xfId="17779" xr:uid="{00000000-0005-0000-0000-0000507A0000}"/>
    <cellStyle name="Note 2 4 3 31 5" xfId="27223" xr:uid="{00000000-0005-0000-0000-0000517A0000}"/>
    <cellStyle name="Note 2 4 3 31 6" xfId="57140" xr:uid="{00000000-0005-0000-0000-0000527A0000}"/>
    <cellStyle name="Note 2 4 3 32" xfId="4983" xr:uid="{00000000-0005-0000-0000-0000537A0000}"/>
    <cellStyle name="Note 2 4 3 32 2" xfId="9235" xr:uid="{00000000-0005-0000-0000-0000547A0000}"/>
    <cellStyle name="Note 2 4 3 32 3" xfId="13484" xr:uid="{00000000-0005-0000-0000-0000557A0000}"/>
    <cellStyle name="Note 2 4 3 32 4" xfId="17733" xr:uid="{00000000-0005-0000-0000-0000567A0000}"/>
    <cellStyle name="Note 2 4 3 32 5" xfId="27566" xr:uid="{00000000-0005-0000-0000-0000577A0000}"/>
    <cellStyle name="Note 2 4 3 32 6" xfId="57226" xr:uid="{00000000-0005-0000-0000-0000587A0000}"/>
    <cellStyle name="Note 2 4 3 33" xfId="5402" xr:uid="{00000000-0005-0000-0000-0000597A0000}"/>
    <cellStyle name="Note 2 4 3 33 2" xfId="9654" xr:uid="{00000000-0005-0000-0000-00005A7A0000}"/>
    <cellStyle name="Note 2 4 3 33 3" xfId="13903" xr:uid="{00000000-0005-0000-0000-00005B7A0000}"/>
    <cellStyle name="Note 2 4 3 33 4" xfId="18152" xr:uid="{00000000-0005-0000-0000-00005C7A0000}"/>
    <cellStyle name="Note 2 4 3 33 5" xfId="27907" xr:uid="{00000000-0005-0000-0000-00005D7A0000}"/>
    <cellStyle name="Note 2 4 3 33 6" xfId="57375" xr:uid="{00000000-0005-0000-0000-00005E7A0000}"/>
    <cellStyle name="Note 2 4 3 34" xfId="5557" xr:uid="{00000000-0005-0000-0000-00005F7A0000}"/>
    <cellStyle name="Note 2 4 3 34 2" xfId="9809" xr:uid="{00000000-0005-0000-0000-0000607A0000}"/>
    <cellStyle name="Note 2 4 3 34 3" xfId="14058" xr:uid="{00000000-0005-0000-0000-0000617A0000}"/>
    <cellStyle name="Note 2 4 3 34 4" xfId="18307" xr:uid="{00000000-0005-0000-0000-0000627A0000}"/>
    <cellStyle name="Note 2 4 3 34 5" xfId="28248" xr:uid="{00000000-0005-0000-0000-0000637A0000}"/>
    <cellStyle name="Note 2 4 3 34 6" xfId="57525" xr:uid="{00000000-0005-0000-0000-0000647A0000}"/>
    <cellStyle name="Note 2 4 3 35" xfId="1457" xr:uid="{00000000-0005-0000-0000-0000657A0000}"/>
    <cellStyle name="Note 2 4 3 35 2" xfId="28589" xr:uid="{00000000-0005-0000-0000-0000667A0000}"/>
    <cellStyle name="Note 2 4 3 36" xfId="5709" xr:uid="{00000000-0005-0000-0000-0000677A0000}"/>
    <cellStyle name="Note 2 4 3 36 2" xfId="28930" xr:uid="{00000000-0005-0000-0000-0000687A0000}"/>
    <cellStyle name="Note 2 4 3 37" xfId="9958" xr:uid="{00000000-0005-0000-0000-0000697A0000}"/>
    <cellStyle name="Note 2 4 3 37 2" xfId="29531" xr:uid="{00000000-0005-0000-0000-00006A7A0000}"/>
    <cellStyle name="Note 2 4 3 38" xfId="14208" xr:uid="{00000000-0005-0000-0000-00006B7A0000}"/>
    <cellStyle name="Note 2 4 3 38 2" xfId="31081" xr:uid="{00000000-0005-0000-0000-00006C7A0000}"/>
    <cellStyle name="Note 2 4 3 39" xfId="18464" xr:uid="{00000000-0005-0000-0000-00006D7A0000}"/>
    <cellStyle name="Note 2 4 3 39 2" xfId="31428" xr:uid="{00000000-0005-0000-0000-00006E7A0000}"/>
    <cellStyle name="Note 2 4 3 4" xfId="1706" xr:uid="{00000000-0005-0000-0000-00006F7A0000}"/>
    <cellStyle name="Note 2 4 3 4 10" xfId="21576" xr:uid="{00000000-0005-0000-0000-0000707A0000}"/>
    <cellStyle name="Note 2 4 3 4 11" xfId="22310" xr:uid="{00000000-0005-0000-0000-0000717A0000}"/>
    <cellStyle name="Note 2 4 3 4 12" xfId="22656" xr:uid="{00000000-0005-0000-0000-0000727A0000}"/>
    <cellStyle name="Note 2 4 3 4 13" xfId="23002" xr:uid="{00000000-0005-0000-0000-0000737A0000}"/>
    <cellStyle name="Note 2 4 3 4 14" xfId="23349" xr:uid="{00000000-0005-0000-0000-0000747A0000}"/>
    <cellStyle name="Note 2 4 3 4 15" xfId="23624" xr:uid="{00000000-0005-0000-0000-0000757A0000}"/>
    <cellStyle name="Note 2 4 3 4 16" xfId="23970" xr:uid="{00000000-0005-0000-0000-0000767A0000}"/>
    <cellStyle name="Note 2 4 3 4 17" xfId="24320" xr:uid="{00000000-0005-0000-0000-0000777A0000}"/>
    <cellStyle name="Note 2 4 3 4 18" xfId="24666" xr:uid="{00000000-0005-0000-0000-0000787A0000}"/>
    <cellStyle name="Note 2 4 3 4 19" xfId="24941" xr:uid="{00000000-0005-0000-0000-0000797A0000}"/>
    <cellStyle name="Note 2 4 3 4 2" xfId="5958" xr:uid="{00000000-0005-0000-0000-00007A7A0000}"/>
    <cellStyle name="Note 2 4 3 4 2 2" xfId="19347" xr:uid="{00000000-0005-0000-0000-00007B7A0000}"/>
    <cellStyle name="Note 2 4 3 4 20" xfId="21782" xr:uid="{00000000-0005-0000-0000-00007C7A0000}"/>
    <cellStyle name="Note 2 4 3 4 21" xfId="25627" xr:uid="{00000000-0005-0000-0000-00007D7A0000}"/>
    <cellStyle name="Note 2 4 3 4 22" xfId="25973" xr:uid="{00000000-0005-0000-0000-00007E7A0000}"/>
    <cellStyle name="Note 2 4 3 4 23" xfId="26319" xr:uid="{00000000-0005-0000-0000-00007F7A0000}"/>
    <cellStyle name="Note 2 4 3 4 24" xfId="26864" xr:uid="{00000000-0005-0000-0000-0000807A0000}"/>
    <cellStyle name="Note 2 4 3 4 25" xfId="26607" xr:uid="{00000000-0005-0000-0000-0000817A0000}"/>
    <cellStyle name="Note 2 4 3 4 26" xfId="27372" xr:uid="{00000000-0005-0000-0000-0000827A0000}"/>
    <cellStyle name="Note 2 4 3 4 27" xfId="27715" xr:uid="{00000000-0005-0000-0000-0000837A0000}"/>
    <cellStyle name="Note 2 4 3 4 28" xfId="28056" xr:uid="{00000000-0005-0000-0000-0000847A0000}"/>
    <cellStyle name="Note 2 4 3 4 29" xfId="28397" xr:uid="{00000000-0005-0000-0000-0000857A0000}"/>
    <cellStyle name="Note 2 4 3 4 3" xfId="10207" xr:uid="{00000000-0005-0000-0000-0000867A0000}"/>
    <cellStyle name="Note 2 4 3 4 3 2" xfId="18923" xr:uid="{00000000-0005-0000-0000-0000877A0000}"/>
    <cellStyle name="Note 2 4 3 4 30" xfId="28738" xr:uid="{00000000-0005-0000-0000-0000887A0000}"/>
    <cellStyle name="Note 2 4 3 4 31" xfId="29079" xr:uid="{00000000-0005-0000-0000-0000897A0000}"/>
    <cellStyle name="Note 2 4 3 4 32" xfId="29478" xr:uid="{00000000-0005-0000-0000-00008A7A0000}"/>
    <cellStyle name="Note 2 4 3 4 33" xfId="31129" xr:uid="{00000000-0005-0000-0000-00008B7A0000}"/>
    <cellStyle name="Note 2 4 3 4 34" xfId="31577" xr:uid="{00000000-0005-0000-0000-00008C7A0000}"/>
    <cellStyle name="Note 2 4 3 4 35" xfId="31917" xr:uid="{00000000-0005-0000-0000-00008D7A0000}"/>
    <cellStyle name="Note 2 4 3 4 36" xfId="32139" xr:uid="{00000000-0005-0000-0000-00008E7A0000}"/>
    <cellStyle name="Note 2 4 3 4 37" xfId="32480" xr:uid="{00000000-0005-0000-0000-00008F7A0000}"/>
    <cellStyle name="Note 2 4 3 4 38" xfId="32821" xr:uid="{00000000-0005-0000-0000-0000907A0000}"/>
    <cellStyle name="Note 2 4 3 4 39" xfId="33231" xr:uid="{00000000-0005-0000-0000-0000917A0000}"/>
    <cellStyle name="Note 2 4 3 4 4" xfId="14457" xr:uid="{00000000-0005-0000-0000-0000927A0000}"/>
    <cellStyle name="Note 2 4 3 4 4 2" xfId="20135" xr:uid="{00000000-0005-0000-0000-0000937A0000}"/>
    <cellStyle name="Note 2 4 3 4 40" xfId="33731" xr:uid="{00000000-0005-0000-0000-0000947A0000}"/>
    <cellStyle name="Note 2 4 3 4 41" xfId="34077" xr:uid="{00000000-0005-0000-0000-0000957A0000}"/>
    <cellStyle name="Note 2 4 3 4 42" xfId="33306" xr:uid="{00000000-0005-0000-0000-0000967A0000}"/>
    <cellStyle name="Note 2 4 3 4 43" xfId="34524" xr:uid="{00000000-0005-0000-0000-0000977A0000}"/>
    <cellStyle name="Note 2 4 3 4 44" xfId="34870" xr:uid="{00000000-0005-0000-0000-0000987A0000}"/>
    <cellStyle name="Note 2 4 3 4 45" xfId="35216" xr:uid="{00000000-0005-0000-0000-0000997A0000}"/>
    <cellStyle name="Note 2 4 3 4 46" xfId="35563" xr:uid="{00000000-0005-0000-0000-00009A7A0000}"/>
    <cellStyle name="Note 2 4 3 4 47" xfId="35910" xr:uid="{00000000-0005-0000-0000-00009B7A0000}"/>
    <cellStyle name="Note 2 4 3 4 48" xfId="36256" xr:uid="{00000000-0005-0000-0000-00009C7A0000}"/>
    <cellStyle name="Note 2 4 3 4 49" xfId="36602" xr:uid="{00000000-0005-0000-0000-00009D7A0000}"/>
    <cellStyle name="Note 2 4 3 4 5" xfId="18567" xr:uid="{00000000-0005-0000-0000-00009E7A0000}"/>
    <cellStyle name="Note 2 4 3 4 5 2" xfId="20481" xr:uid="{00000000-0005-0000-0000-00009F7A0000}"/>
    <cellStyle name="Note 2 4 3 4 50" xfId="36948" xr:uid="{00000000-0005-0000-0000-0000A07A0000}"/>
    <cellStyle name="Note 2 4 3 4 51" xfId="37294" xr:uid="{00000000-0005-0000-0000-0000A17A0000}"/>
    <cellStyle name="Note 2 4 3 4 52" xfId="37640" xr:uid="{00000000-0005-0000-0000-0000A27A0000}"/>
    <cellStyle name="Note 2 4 3 4 53" xfId="37915" xr:uid="{00000000-0005-0000-0000-0000A37A0000}"/>
    <cellStyle name="Note 2 4 3 4 54" xfId="38262" xr:uid="{00000000-0005-0000-0000-0000A47A0000}"/>
    <cellStyle name="Note 2 4 3 4 55" xfId="38608" xr:uid="{00000000-0005-0000-0000-0000A57A0000}"/>
    <cellStyle name="Note 2 4 3 4 56" xfId="38954" xr:uid="{00000000-0005-0000-0000-0000A67A0000}"/>
    <cellStyle name="Note 2 4 3 4 57" xfId="39300" xr:uid="{00000000-0005-0000-0000-0000A77A0000}"/>
    <cellStyle name="Note 2 4 3 4 58" xfId="34257" xr:uid="{00000000-0005-0000-0000-0000A87A0000}"/>
    <cellStyle name="Note 2 4 3 4 59" xfId="34669" xr:uid="{00000000-0005-0000-0000-0000A97A0000}"/>
    <cellStyle name="Note 2 4 3 4 6" xfId="20743" xr:uid="{00000000-0005-0000-0000-0000AA7A0000}"/>
    <cellStyle name="Note 2 4 3 4 60" xfId="40128" xr:uid="{00000000-0005-0000-0000-0000AB7A0000}"/>
    <cellStyle name="Note 2 4 3 4 61" xfId="40469" xr:uid="{00000000-0005-0000-0000-0000AC7A0000}"/>
    <cellStyle name="Note 2 4 3 4 62" xfId="41182" xr:uid="{00000000-0005-0000-0000-0000AD7A0000}"/>
    <cellStyle name="Note 2 4 3 4 63" xfId="41597" xr:uid="{00000000-0005-0000-0000-0000AE7A0000}"/>
    <cellStyle name="Note 2 4 3 4 64" xfId="41226" xr:uid="{00000000-0005-0000-0000-0000AF7A0000}"/>
    <cellStyle name="Note 2 4 3 4 65" xfId="42036" xr:uid="{00000000-0005-0000-0000-0000B07A0000}"/>
    <cellStyle name="Note 2 4 3 4 66" xfId="42382" xr:uid="{00000000-0005-0000-0000-0000B17A0000}"/>
    <cellStyle name="Note 2 4 3 4 67" xfId="42634" xr:uid="{00000000-0005-0000-0000-0000B27A0000}"/>
    <cellStyle name="Note 2 4 3 4 68" xfId="42963" xr:uid="{00000000-0005-0000-0000-0000B37A0000}"/>
    <cellStyle name="Note 2 4 3 4 69" xfId="43304" xr:uid="{00000000-0005-0000-0000-0000B47A0000}"/>
    <cellStyle name="Note 2 4 3 4 7" xfId="21174" xr:uid="{00000000-0005-0000-0000-0000B57A0000}"/>
    <cellStyle name="Note 2 4 3 4 70" xfId="43645" xr:uid="{00000000-0005-0000-0000-0000B67A0000}"/>
    <cellStyle name="Note 2 4 3 4 71" xfId="44176" xr:uid="{00000000-0005-0000-0000-0000B77A0000}"/>
    <cellStyle name="Note 2 4 3 4 72" xfId="44423" xr:uid="{00000000-0005-0000-0000-0000B87A0000}"/>
    <cellStyle name="Note 2 4 3 4 73" xfId="43922" xr:uid="{00000000-0005-0000-0000-0000B97A0000}"/>
    <cellStyle name="Note 2 4 3 4 74" xfId="44844" xr:uid="{00000000-0005-0000-0000-0000BA7A0000}"/>
    <cellStyle name="Note 2 4 3 4 75" xfId="45134" xr:uid="{00000000-0005-0000-0000-0000BB7A0000}"/>
    <cellStyle name="Note 2 4 3 4 76" xfId="45072" xr:uid="{00000000-0005-0000-0000-0000BC7A0000}"/>
    <cellStyle name="Note 2 4 3 4 77" xfId="43873" xr:uid="{00000000-0005-0000-0000-0000BD7A0000}"/>
    <cellStyle name="Note 2 4 3 4 78" xfId="45583" xr:uid="{00000000-0005-0000-0000-0000BE7A0000}"/>
    <cellStyle name="Note 2 4 3 4 79" xfId="45685" xr:uid="{00000000-0005-0000-0000-0000BF7A0000}"/>
    <cellStyle name="Note 2 4 3 4 8" xfId="19613" xr:uid="{00000000-0005-0000-0000-0000C07A0000}"/>
    <cellStyle name="Note 2 4 3 4 80" xfId="46223" xr:uid="{00000000-0005-0000-0000-0000C17A0000}"/>
    <cellStyle name="Note 2 4 3 4 81" xfId="46535" xr:uid="{00000000-0005-0000-0000-0000C27A0000}"/>
    <cellStyle name="Note 2 4 3 4 82" xfId="46701" xr:uid="{00000000-0005-0000-0000-0000C37A0000}"/>
    <cellStyle name="Note 2 4 3 4 83" xfId="47046" xr:uid="{00000000-0005-0000-0000-0000C47A0000}"/>
    <cellStyle name="Note 2 4 3 4 84" xfId="47391" xr:uid="{00000000-0005-0000-0000-0000C57A0000}"/>
    <cellStyle name="Note 2 4 3 4 85" xfId="47668" xr:uid="{00000000-0005-0000-0000-0000C67A0000}"/>
    <cellStyle name="Note 2 4 3 4 86" xfId="47815" xr:uid="{00000000-0005-0000-0000-0000C77A0000}"/>
    <cellStyle name="Note 2 4 3 4 87" xfId="48152" xr:uid="{00000000-0005-0000-0000-0000C87A0000}"/>
    <cellStyle name="Note 2 4 3 4 88" xfId="48440" xr:uid="{00000000-0005-0000-0000-0000C97A0000}"/>
    <cellStyle name="Note 2 4 3 4 89" xfId="49005" xr:uid="{00000000-0005-0000-0000-0000CA7A0000}"/>
    <cellStyle name="Note 2 4 3 4 9" xfId="21862" xr:uid="{00000000-0005-0000-0000-0000CB7A0000}"/>
    <cellStyle name="Note 2 4 3 4 90" xfId="49348" xr:uid="{00000000-0005-0000-0000-0000CC7A0000}"/>
    <cellStyle name="Note 2 4 3 4 91" xfId="48516" xr:uid="{00000000-0005-0000-0000-0000CD7A0000}"/>
    <cellStyle name="Note 2 4 3 4 92" xfId="49237" xr:uid="{00000000-0005-0000-0000-0000CE7A0000}"/>
    <cellStyle name="Note 2 4 3 4 93" xfId="48606" xr:uid="{00000000-0005-0000-0000-0000CF7A0000}"/>
    <cellStyle name="Note 2 4 3 4 94" xfId="53048" xr:uid="{00000000-0005-0000-0000-0000D07A0000}"/>
    <cellStyle name="Note 2 4 3 4 95" xfId="53306" xr:uid="{00000000-0005-0000-0000-0000D17A0000}"/>
    <cellStyle name="Note 2 4 3 40" xfId="31768" xr:uid="{00000000-0005-0000-0000-0000D27A0000}"/>
    <cellStyle name="Note 2 4 3 41" xfId="31723" xr:uid="{00000000-0005-0000-0000-0000D37A0000}"/>
    <cellStyle name="Note 2 4 3 42" xfId="32331" xr:uid="{00000000-0005-0000-0000-0000D47A0000}"/>
    <cellStyle name="Note 2 4 3 43" xfId="32672" xr:uid="{00000000-0005-0000-0000-0000D57A0000}"/>
    <cellStyle name="Note 2 4 3 44" xfId="33078" xr:uid="{00000000-0005-0000-0000-0000D67A0000}"/>
    <cellStyle name="Note 2 4 3 45" xfId="33582" xr:uid="{00000000-0005-0000-0000-0000D77A0000}"/>
    <cellStyle name="Note 2 4 3 46" xfId="33928" xr:uid="{00000000-0005-0000-0000-0000D87A0000}"/>
    <cellStyle name="Note 2 4 3 47" xfId="33319" xr:uid="{00000000-0005-0000-0000-0000D97A0000}"/>
    <cellStyle name="Note 2 4 3 48" xfId="34375" xr:uid="{00000000-0005-0000-0000-0000DA7A0000}"/>
    <cellStyle name="Note 2 4 3 49" xfId="34721" xr:uid="{00000000-0005-0000-0000-0000DB7A0000}"/>
    <cellStyle name="Note 2 4 3 5" xfId="1753" xr:uid="{00000000-0005-0000-0000-0000DC7A0000}"/>
    <cellStyle name="Note 2 4 3 5 10" xfId="22017" xr:uid="{00000000-0005-0000-0000-0000DD7A0000}"/>
    <cellStyle name="Note 2 4 3 5 11" xfId="22363" xr:uid="{00000000-0005-0000-0000-0000DE7A0000}"/>
    <cellStyle name="Note 2 4 3 5 12" xfId="22709" xr:uid="{00000000-0005-0000-0000-0000DF7A0000}"/>
    <cellStyle name="Note 2 4 3 5 13" xfId="23055" xr:uid="{00000000-0005-0000-0000-0000E07A0000}"/>
    <cellStyle name="Note 2 4 3 5 14" xfId="23402" xr:uid="{00000000-0005-0000-0000-0000E17A0000}"/>
    <cellStyle name="Note 2 4 3 5 15" xfId="23677" xr:uid="{00000000-0005-0000-0000-0000E27A0000}"/>
    <cellStyle name="Note 2 4 3 5 16" xfId="24023" xr:uid="{00000000-0005-0000-0000-0000E37A0000}"/>
    <cellStyle name="Note 2 4 3 5 17" xfId="24373" xr:uid="{00000000-0005-0000-0000-0000E47A0000}"/>
    <cellStyle name="Note 2 4 3 5 18" xfId="24719" xr:uid="{00000000-0005-0000-0000-0000E57A0000}"/>
    <cellStyle name="Note 2 4 3 5 19" xfId="24994" xr:uid="{00000000-0005-0000-0000-0000E67A0000}"/>
    <cellStyle name="Note 2 4 3 5 2" xfId="6005" xr:uid="{00000000-0005-0000-0000-0000E77A0000}"/>
    <cellStyle name="Note 2 4 3 5 2 2" xfId="19400" xr:uid="{00000000-0005-0000-0000-0000E87A0000}"/>
    <cellStyle name="Note 2 4 3 5 20" xfId="25290" xr:uid="{00000000-0005-0000-0000-0000E97A0000}"/>
    <cellStyle name="Note 2 4 3 5 21" xfId="25680" xr:uid="{00000000-0005-0000-0000-0000EA7A0000}"/>
    <cellStyle name="Note 2 4 3 5 22" xfId="26026" xr:uid="{00000000-0005-0000-0000-0000EB7A0000}"/>
    <cellStyle name="Note 2 4 3 5 23" xfId="26372" xr:uid="{00000000-0005-0000-0000-0000EC7A0000}"/>
    <cellStyle name="Note 2 4 3 5 24" xfId="26917" xr:uid="{00000000-0005-0000-0000-0000ED7A0000}"/>
    <cellStyle name="Note 2 4 3 5 25" xfId="27108" xr:uid="{00000000-0005-0000-0000-0000EE7A0000}"/>
    <cellStyle name="Note 2 4 3 5 26" xfId="27425" xr:uid="{00000000-0005-0000-0000-0000EF7A0000}"/>
    <cellStyle name="Note 2 4 3 5 27" xfId="27768" xr:uid="{00000000-0005-0000-0000-0000F07A0000}"/>
    <cellStyle name="Note 2 4 3 5 28" xfId="28109" xr:uid="{00000000-0005-0000-0000-0000F17A0000}"/>
    <cellStyle name="Note 2 4 3 5 29" xfId="28450" xr:uid="{00000000-0005-0000-0000-0000F27A0000}"/>
    <cellStyle name="Note 2 4 3 5 3" xfId="10254" xr:uid="{00000000-0005-0000-0000-0000F37A0000}"/>
    <cellStyle name="Note 2 4 3 5 3 2" xfId="19842" xr:uid="{00000000-0005-0000-0000-0000F47A0000}"/>
    <cellStyle name="Note 2 4 3 5 30" xfId="28791" xr:uid="{00000000-0005-0000-0000-0000F57A0000}"/>
    <cellStyle name="Note 2 4 3 5 31" xfId="29132" xr:uid="{00000000-0005-0000-0000-0000F67A0000}"/>
    <cellStyle name="Note 2 4 3 5 32" xfId="29637" xr:uid="{00000000-0005-0000-0000-0000F77A0000}"/>
    <cellStyle name="Note 2 4 3 5 33" xfId="31118" xr:uid="{00000000-0005-0000-0000-0000F87A0000}"/>
    <cellStyle name="Note 2 4 3 5 34" xfId="31630" xr:uid="{00000000-0005-0000-0000-0000F97A0000}"/>
    <cellStyle name="Note 2 4 3 5 35" xfId="31970" xr:uid="{00000000-0005-0000-0000-0000FA7A0000}"/>
    <cellStyle name="Note 2 4 3 5 36" xfId="32192" xr:uid="{00000000-0005-0000-0000-0000FB7A0000}"/>
    <cellStyle name="Note 2 4 3 5 37" xfId="32533" xr:uid="{00000000-0005-0000-0000-0000FC7A0000}"/>
    <cellStyle name="Note 2 4 3 5 38" xfId="32874" xr:uid="{00000000-0005-0000-0000-0000FD7A0000}"/>
    <cellStyle name="Note 2 4 3 5 39" xfId="33144" xr:uid="{00000000-0005-0000-0000-0000FE7A0000}"/>
    <cellStyle name="Note 2 4 3 5 4" xfId="14504" xr:uid="{00000000-0005-0000-0000-0000FF7A0000}"/>
    <cellStyle name="Note 2 4 3 5 4 2" xfId="20188" xr:uid="{00000000-0005-0000-0000-0000007B0000}"/>
    <cellStyle name="Note 2 4 3 5 40" xfId="33784" xr:uid="{00000000-0005-0000-0000-0000017B0000}"/>
    <cellStyle name="Note 2 4 3 5 41" xfId="34130" xr:uid="{00000000-0005-0000-0000-0000027B0000}"/>
    <cellStyle name="Note 2 4 3 5 42" xfId="33096" xr:uid="{00000000-0005-0000-0000-0000037B0000}"/>
    <cellStyle name="Note 2 4 3 5 43" xfId="34577" xr:uid="{00000000-0005-0000-0000-0000047B0000}"/>
    <cellStyle name="Note 2 4 3 5 44" xfId="34923" xr:uid="{00000000-0005-0000-0000-0000057B0000}"/>
    <cellStyle name="Note 2 4 3 5 45" xfId="35269" xr:uid="{00000000-0005-0000-0000-0000067B0000}"/>
    <cellStyle name="Note 2 4 3 5 46" xfId="35616" xr:uid="{00000000-0005-0000-0000-0000077B0000}"/>
    <cellStyle name="Note 2 4 3 5 47" xfId="35963" xr:uid="{00000000-0005-0000-0000-0000087B0000}"/>
    <cellStyle name="Note 2 4 3 5 48" xfId="36309" xr:uid="{00000000-0005-0000-0000-0000097B0000}"/>
    <cellStyle name="Note 2 4 3 5 49" xfId="36655" xr:uid="{00000000-0005-0000-0000-00000A7B0000}"/>
    <cellStyle name="Note 2 4 3 5 5" xfId="20534" xr:uid="{00000000-0005-0000-0000-00000B7B0000}"/>
    <cellStyle name="Note 2 4 3 5 50" xfId="37001" xr:uid="{00000000-0005-0000-0000-00000C7B0000}"/>
    <cellStyle name="Note 2 4 3 5 51" xfId="37347" xr:uid="{00000000-0005-0000-0000-00000D7B0000}"/>
    <cellStyle name="Note 2 4 3 5 52" xfId="37693" xr:uid="{00000000-0005-0000-0000-00000E7B0000}"/>
    <cellStyle name="Note 2 4 3 5 53" xfId="37968" xr:uid="{00000000-0005-0000-0000-00000F7B0000}"/>
    <cellStyle name="Note 2 4 3 5 54" xfId="38315" xr:uid="{00000000-0005-0000-0000-0000107B0000}"/>
    <cellStyle name="Note 2 4 3 5 55" xfId="38661" xr:uid="{00000000-0005-0000-0000-0000117B0000}"/>
    <cellStyle name="Note 2 4 3 5 56" xfId="39007" xr:uid="{00000000-0005-0000-0000-0000127B0000}"/>
    <cellStyle name="Note 2 4 3 5 57" xfId="39353" xr:uid="{00000000-0005-0000-0000-0000137B0000}"/>
    <cellStyle name="Note 2 4 3 5 58" xfId="39650" xr:uid="{00000000-0005-0000-0000-0000147B0000}"/>
    <cellStyle name="Note 2 4 3 5 59" xfId="39869" xr:uid="{00000000-0005-0000-0000-0000157B0000}"/>
    <cellStyle name="Note 2 4 3 5 6" xfId="20954" xr:uid="{00000000-0005-0000-0000-0000167B0000}"/>
    <cellStyle name="Note 2 4 3 5 60" xfId="40181" xr:uid="{00000000-0005-0000-0000-0000177B0000}"/>
    <cellStyle name="Note 2 4 3 5 61" xfId="40522" xr:uid="{00000000-0005-0000-0000-0000187B0000}"/>
    <cellStyle name="Note 2 4 3 5 62" xfId="41387" xr:uid="{00000000-0005-0000-0000-0000197B0000}"/>
    <cellStyle name="Note 2 4 3 5 63" xfId="41645" xr:uid="{00000000-0005-0000-0000-00001A7B0000}"/>
    <cellStyle name="Note 2 4 3 5 64" xfId="41743" xr:uid="{00000000-0005-0000-0000-00001B7B0000}"/>
    <cellStyle name="Note 2 4 3 5 65" xfId="42089" xr:uid="{00000000-0005-0000-0000-00001C7B0000}"/>
    <cellStyle name="Note 2 4 3 5 66" xfId="42435" xr:uid="{00000000-0005-0000-0000-00001D7B0000}"/>
    <cellStyle name="Note 2 4 3 5 67" xfId="41555" xr:uid="{00000000-0005-0000-0000-00001E7B0000}"/>
    <cellStyle name="Note 2 4 3 5 68" xfId="43016" xr:uid="{00000000-0005-0000-0000-00001F7B0000}"/>
    <cellStyle name="Note 2 4 3 5 69" xfId="43357" xr:uid="{00000000-0005-0000-0000-0000207B0000}"/>
    <cellStyle name="Note 2 4 3 5 7" xfId="21227" xr:uid="{00000000-0005-0000-0000-0000217B0000}"/>
    <cellStyle name="Note 2 4 3 5 70" xfId="43698" xr:uid="{00000000-0005-0000-0000-0000227B0000}"/>
    <cellStyle name="Note 2 4 3 5 71" xfId="44229" xr:uid="{00000000-0005-0000-0000-0000237B0000}"/>
    <cellStyle name="Note 2 4 3 5 72" xfId="44467" xr:uid="{00000000-0005-0000-0000-0000247B0000}"/>
    <cellStyle name="Note 2 4 3 5 73" xfId="44554" xr:uid="{00000000-0005-0000-0000-0000257B0000}"/>
    <cellStyle name="Note 2 4 3 5 74" xfId="44897" xr:uid="{00000000-0005-0000-0000-0000267B0000}"/>
    <cellStyle name="Note 2 4 3 5 75" xfId="45173" xr:uid="{00000000-0005-0000-0000-0000277B0000}"/>
    <cellStyle name="Note 2 4 3 5 76" xfId="45145" xr:uid="{00000000-0005-0000-0000-0000287B0000}"/>
    <cellStyle name="Note 2 4 3 5 77" xfId="45318" xr:uid="{00000000-0005-0000-0000-0000297B0000}"/>
    <cellStyle name="Note 2 4 3 5 78" xfId="45660" xr:uid="{00000000-0005-0000-0000-00002A7B0000}"/>
    <cellStyle name="Note 2 4 3 5 79" xfId="45932" xr:uid="{00000000-0005-0000-0000-00002B7B0000}"/>
    <cellStyle name="Note 2 4 3 5 8" xfId="21527" xr:uid="{00000000-0005-0000-0000-00002C7B0000}"/>
    <cellStyle name="Note 2 4 3 5 80" xfId="46276" xr:uid="{00000000-0005-0000-0000-00002D7B0000}"/>
    <cellStyle name="Note 2 4 3 5 81" xfId="46582" xr:uid="{00000000-0005-0000-0000-00002E7B0000}"/>
    <cellStyle name="Note 2 4 3 5 82" xfId="46754" xr:uid="{00000000-0005-0000-0000-00002F7B0000}"/>
    <cellStyle name="Note 2 4 3 5 83" xfId="47099" xr:uid="{00000000-0005-0000-0000-0000307B0000}"/>
    <cellStyle name="Note 2 4 3 5 84" xfId="47444" xr:uid="{00000000-0005-0000-0000-0000317B0000}"/>
    <cellStyle name="Note 2 4 3 5 85" xfId="47704" xr:uid="{00000000-0005-0000-0000-0000327B0000}"/>
    <cellStyle name="Note 2 4 3 5 86" xfId="47868" xr:uid="{00000000-0005-0000-0000-0000337B0000}"/>
    <cellStyle name="Note 2 4 3 5 87" xfId="48205" xr:uid="{00000000-0005-0000-0000-0000347B0000}"/>
    <cellStyle name="Note 2 4 3 5 88" xfId="48521" xr:uid="{00000000-0005-0000-0000-0000357B0000}"/>
    <cellStyle name="Note 2 4 3 5 89" xfId="49058" xr:uid="{00000000-0005-0000-0000-0000367B0000}"/>
    <cellStyle name="Note 2 4 3 5 9" xfId="21915" xr:uid="{00000000-0005-0000-0000-0000377B0000}"/>
    <cellStyle name="Note 2 4 3 5 90" xfId="49400" xr:uid="{00000000-0005-0000-0000-0000387B0000}"/>
    <cellStyle name="Note 2 4 3 5 91" xfId="49500" xr:uid="{00000000-0005-0000-0000-0000397B0000}"/>
    <cellStyle name="Note 2 4 3 5 92" xfId="49602" xr:uid="{00000000-0005-0000-0000-00003A7B0000}"/>
    <cellStyle name="Note 2 4 3 5 93" xfId="49780" xr:uid="{00000000-0005-0000-0000-00003B7B0000}"/>
    <cellStyle name="Note 2 4 3 5 94" xfId="53063" xr:uid="{00000000-0005-0000-0000-00003C7B0000}"/>
    <cellStyle name="Note 2 4 3 5 95" xfId="19045" xr:uid="{00000000-0005-0000-0000-00003D7B0000}"/>
    <cellStyle name="Note 2 4 3 5 96" xfId="53461" xr:uid="{00000000-0005-0000-0000-00003E7B0000}"/>
    <cellStyle name="Note 2 4 3 50" xfId="35067" xr:uid="{00000000-0005-0000-0000-00003F7B0000}"/>
    <cellStyle name="Note 2 4 3 51" xfId="35414" xr:uid="{00000000-0005-0000-0000-0000407B0000}"/>
    <cellStyle name="Note 2 4 3 52" xfId="35761" xr:uid="{00000000-0005-0000-0000-0000417B0000}"/>
    <cellStyle name="Note 2 4 3 53" xfId="36107" xr:uid="{00000000-0005-0000-0000-0000427B0000}"/>
    <cellStyle name="Note 2 4 3 54" xfId="36453" xr:uid="{00000000-0005-0000-0000-0000437B0000}"/>
    <cellStyle name="Note 2 4 3 55" xfId="36799" xr:uid="{00000000-0005-0000-0000-0000447B0000}"/>
    <cellStyle name="Note 2 4 3 56" xfId="37145" xr:uid="{00000000-0005-0000-0000-0000457B0000}"/>
    <cellStyle name="Note 2 4 3 57" xfId="37491" xr:uid="{00000000-0005-0000-0000-0000467B0000}"/>
    <cellStyle name="Note 2 4 3 58" xfId="37439" xr:uid="{00000000-0005-0000-0000-0000477B0000}"/>
    <cellStyle name="Note 2 4 3 59" xfId="38113" xr:uid="{00000000-0005-0000-0000-0000487B0000}"/>
    <cellStyle name="Note 2 4 3 6" xfId="1801" xr:uid="{00000000-0005-0000-0000-0000497B0000}"/>
    <cellStyle name="Note 2 4 3 6 2" xfId="6053" xr:uid="{00000000-0005-0000-0000-00004A7B0000}"/>
    <cellStyle name="Note 2 4 3 6 3" xfId="10302" xr:uid="{00000000-0005-0000-0000-00004B7B0000}"/>
    <cellStyle name="Note 2 4 3 6 4" xfId="14552" xr:uid="{00000000-0005-0000-0000-00004C7B0000}"/>
    <cellStyle name="Note 2 4 3 6 5" xfId="18988" xr:uid="{00000000-0005-0000-0000-00004D7B0000}"/>
    <cellStyle name="Note 2 4 3 6 6" xfId="53610" xr:uid="{00000000-0005-0000-0000-00004E7B0000}"/>
    <cellStyle name="Note 2 4 3 60" xfId="38459" xr:uid="{00000000-0005-0000-0000-00004F7B0000}"/>
    <cellStyle name="Note 2 4 3 61" xfId="38805" xr:uid="{00000000-0005-0000-0000-0000507B0000}"/>
    <cellStyle name="Note 2 4 3 62" xfId="39151" xr:uid="{00000000-0005-0000-0000-0000517B0000}"/>
    <cellStyle name="Note 2 4 3 63" xfId="37775" xr:uid="{00000000-0005-0000-0000-0000527B0000}"/>
    <cellStyle name="Note 2 4 3 64" xfId="39617" xr:uid="{00000000-0005-0000-0000-0000537B0000}"/>
    <cellStyle name="Note 2 4 3 65" xfId="39979" xr:uid="{00000000-0005-0000-0000-0000547B0000}"/>
    <cellStyle name="Note 2 4 3 66" xfId="40320" xr:uid="{00000000-0005-0000-0000-0000557B0000}"/>
    <cellStyle name="Note 2 4 3 67" xfId="41241" xr:uid="{00000000-0005-0000-0000-0000567B0000}"/>
    <cellStyle name="Note 2 4 3 68" xfId="41453" xr:uid="{00000000-0005-0000-0000-0000577B0000}"/>
    <cellStyle name="Note 2 4 3 69" xfId="41451" xr:uid="{00000000-0005-0000-0000-0000587B0000}"/>
    <cellStyle name="Note 2 4 3 7" xfId="1848" xr:uid="{00000000-0005-0000-0000-0000597B0000}"/>
    <cellStyle name="Note 2 4 3 7 2" xfId="6100" xr:uid="{00000000-0005-0000-0000-00005A7B0000}"/>
    <cellStyle name="Note 2 4 3 7 3" xfId="10349" xr:uid="{00000000-0005-0000-0000-00005B7B0000}"/>
    <cellStyle name="Note 2 4 3 7 4" xfId="14599" xr:uid="{00000000-0005-0000-0000-00005C7B0000}"/>
    <cellStyle name="Note 2 4 3 7 5" xfId="19198" xr:uid="{00000000-0005-0000-0000-00005D7B0000}"/>
    <cellStyle name="Note 2 4 3 7 6" xfId="53241" xr:uid="{00000000-0005-0000-0000-00005E7B0000}"/>
    <cellStyle name="Note 2 4 3 70" xfId="41887" xr:uid="{00000000-0005-0000-0000-00005F7B0000}"/>
    <cellStyle name="Note 2 4 3 71" xfId="42233" xr:uid="{00000000-0005-0000-0000-0000607B0000}"/>
    <cellStyle name="Note 2 4 3 72" xfId="41571" xr:uid="{00000000-0005-0000-0000-0000617B0000}"/>
    <cellStyle name="Note 2 4 3 73" xfId="42814" xr:uid="{00000000-0005-0000-0000-0000627B0000}"/>
    <cellStyle name="Note 2 4 3 74" xfId="43155" xr:uid="{00000000-0005-0000-0000-0000637B0000}"/>
    <cellStyle name="Note 2 4 3 75" xfId="43496" xr:uid="{00000000-0005-0000-0000-0000647B0000}"/>
    <cellStyle name="Note 2 4 3 76" xfId="44027" xr:uid="{00000000-0005-0000-0000-0000657B0000}"/>
    <cellStyle name="Note 2 4 3 77" xfId="43975" xr:uid="{00000000-0005-0000-0000-0000667B0000}"/>
    <cellStyle name="Note 2 4 3 78" xfId="43848" xr:uid="{00000000-0005-0000-0000-0000677B0000}"/>
    <cellStyle name="Note 2 4 3 79" xfId="44695" xr:uid="{00000000-0005-0000-0000-0000687B0000}"/>
    <cellStyle name="Note 2 4 3 8" xfId="1895" xr:uid="{00000000-0005-0000-0000-0000697B0000}"/>
    <cellStyle name="Note 2 4 3 8 2" xfId="6147" xr:uid="{00000000-0005-0000-0000-00006A7B0000}"/>
    <cellStyle name="Note 2 4 3 8 3" xfId="10396" xr:uid="{00000000-0005-0000-0000-00006B7B0000}"/>
    <cellStyle name="Note 2 4 3 8 4" xfId="14646" xr:uid="{00000000-0005-0000-0000-00006C7B0000}"/>
    <cellStyle name="Note 2 4 3 8 5" xfId="19637" xr:uid="{00000000-0005-0000-0000-00006D7B0000}"/>
    <cellStyle name="Note 2 4 3 8 6" xfId="53988" xr:uid="{00000000-0005-0000-0000-00006E7B0000}"/>
    <cellStyle name="Note 2 4 3 80" xfId="45024" xr:uid="{00000000-0005-0000-0000-00006F7B0000}"/>
    <cellStyle name="Note 2 4 3 81" xfId="43890" xr:uid="{00000000-0005-0000-0000-0000707B0000}"/>
    <cellStyle name="Note 2 4 3 82" xfId="44520" xr:uid="{00000000-0005-0000-0000-0000717B0000}"/>
    <cellStyle name="Note 2 4 3 83" xfId="45573" xr:uid="{00000000-0005-0000-0000-0000727B0000}"/>
    <cellStyle name="Note 2 4 3 84" xfId="45545" xr:uid="{00000000-0005-0000-0000-0000737B0000}"/>
    <cellStyle name="Note 2 4 3 85" xfId="46074" xr:uid="{00000000-0005-0000-0000-0000747B0000}"/>
    <cellStyle name="Note 2 4 3 86" xfId="46413" xr:uid="{00000000-0005-0000-0000-0000757B0000}"/>
    <cellStyle name="Note 2 4 3 87" xfId="46522" xr:uid="{00000000-0005-0000-0000-0000767B0000}"/>
    <cellStyle name="Note 2 4 3 88" xfId="46897" xr:uid="{00000000-0005-0000-0000-0000777B0000}"/>
    <cellStyle name="Note 2 4 3 89" xfId="47242" xr:uid="{00000000-0005-0000-0000-0000787B0000}"/>
    <cellStyle name="Note 2 4 3 9" xfId="1559" xr:uid="{00000000-0005-0000-0000-0000797B0000}"/>
    <cellStyle name="Note 2 4 3 9 2" xfId="5811" xr:uid="{00000000-0005-0000-0000-00007A7B0000}"/>
    <cellStyle name="Note 2 4 3 9 3" xfId="10060" xr:uid="{00000000-0005-0000-0000-00007B7B0000}"/>
    <cellStyle name="Note 2 4 3 9 4" xfId="14310" xr:uid="{00000000-0005-0000-0000-00007C7B0000}"/>
    <cellStyle name="Note 2 4 3 9 5" xfId="19986" xr:uid="{00000000-0005-0000-0000-00007D7B0000}"/>
    <cellStyle name="Note 2 4 3 9 6" xfId="54137" xr:uid="{00000000-0005-0000-0000-00007E7B0000}"/>
    <cellStyle name="Note 2 4 3 90" xfId="47571" xr:uid="{00000000-0005-0000-0000-00007F7B0000}"/>
    <cellStyle name="Note 2 4 3 91" xfId="47657" xr:uid="{00000000-0005-0000-0000-0000807B0000}"/>
    <cellStyle name="Note 2 4 3 92" xfId="48003" xr:uid="{00000000-0005-0000-0000-0000817B0000}"/>
    <cellStyle name="Note 2 4 3 93" xfId="48429" xr:uid="{00000000-0005-0000-0000-0000827B0000}"/>
    <cellStyle name="Note 2 4 3 94" xfId="48856" xr:uid="{00000000-0005-0000-0000-0000837B0000}"/>
    <cellStyle name="Note 2 4 3 95" xfId="49202" xr:uid="{00000000-0005-0000-0000-0000847B0000}"/>
    <cellStyle name="Note 2 4 3 96" xfId="49200" xr:uid="{00000000-0005-0000-0000-0000857B0000}"/>
    <cellStyle name="Note 2 4 3 97" xfId="49297" xr:uid="{00000000-0005-0000-0000-0000867B0000}"/>
    <cellStyle name="Note 2 4 3 98" xfId="49311" xr:uid="{00000000-0005-0000-0000-0000877B0000}"/>
    <cellStyle name="Note 2 4 3 99" xfId="49865" xr:uid="{00000000-0005-0000-0000-0000887B0000}"/>
    <cellStyle name="Note 2 4 30" xfId="810" xr:uid="{00000000-0005-0000-0000-0000897B0000}"/>
    <cellStyle name="Note 2 4 30 2" xfId="811" xr:uid="{00000000-0005-0000-0000-00008A7B0000}"/>
    <cellStyle name="Note 2 4 30 2 2" xfId="30260" xr:uid="{00000000-0005-0000-0000-00008B7B0000}"/>
    <cellStyle name="Note 2 4 30 3" xfId="29755" xr:uid="{00000000-0005-0000-0000-00008C7B0000}"/>
    <cellStyle name="Note 2 4 30 4" xfId="23460" xr:uid="{00000000-0005-0000-0000-00008D7B0000}"/>
    <cellStyle name="Note 2 4 31" xfId="812" xr:uid="{00000000-0005-0000-0000-00008E7B0000}"/>
    <cellStyle name="Note 2 4 31 2" xfId="813" xr:uid="{00000000-0005-0000-0000-00008F7B0000}"/>
    <cellStyle name="Note 2 4 31 2 2" xfId="30267" xr:uid="{00000000-0005-0000-0000-0000907B0000}"/>
    <cellStyle name="Note 2 4 31 3" xfId="29762" xr:uid="{00000000-0005-0000-0000-0000917B0000}"/>
    <cellStyle name="Note 2 4 31 4" xfId="23774" xr:uid="{00000000-0005-0000-0000-0000927B0000}"/>
    <cellStyle name="Note 2 4 32" xfId="814" xr:uid="{00000000-0005-0000-0000-0000937B0000}"/>
    <cellStyle name="Note 2 4 32 2" xfId="815" xr:uid="{00000000-0005-0000-0000-0000947B0000}"/>
    <cellStyle name="Note 2 4 32 2 2" xfId="30273" xr:uid="{00000000-0005-0000-0000-0000957B0000}"/>
    <cellStyle name="Note 2 4 32 3" xfId="29768" xr:uid="{00000000-0005-0000-0000-0000967B0000}"/>
    <cellStyle name="Note 2 4 32 4" xfId="24124" xr:uid="{00000000-0005-0000-0000-0000977B0000}"/>
    <cellStyle name="Note 2 4 33" xfId="816" xr:uid="{00000000-0005-0000-0000-0000987B0000}"/>
    <cellStyle name="Note 2 4 33 2" xfId="817" xr:uid="{00000000-0005-0000-0000-0000997B0000}"/>
    <cellStyle name="Note 2 4 33 2 2" xfId="30280" xr:uid="{00000000-0005-0000-0000-00009A7B0000}"/>
    <cellStyle name="Note 2 4 33 3" xfId="29775" xr:uid="{00000000-0005-0000-0000-00009B7B0000}"/>
    <cellStyle name="Note 2 4 33 4" xfId="24777" xr:uid="{00000000-0005-0000-0000-00009C7B0000}"/>
    <cellStyle name="Note 2 4 34" xfId="818" xr:uid="{00000000-0005-0000-0000-00009D7B0000}"/>
    <cellStyle name="Note 2 4 34 2" xfId="819" xr:uid="{00000000-0005-0000-0000-00009E7B0000}"/>
    <cellStyle name="Note 2 4 34 2 2" xfId="30107" xr:uid="{00000000-0005-0000-0000-00009F7B0000}"/>
    <cellStyle name="Note 2 4 34 3" xfId="29419" xr:uid="{00000000-0005-0000-0000-0000A07B0000}"/>
    <cellStyle name="Note 2 4 34 4" xfId="25146" xr:uid="{00000000-0005-0000-0000-0000A17B0000}"/>
    <cellStyle name="Note 2 4 35" xfId="820" xr:uid="{00000000-0005-0000-0000-0000A27B0000}"/>
    <cellStyle name="Note 2 4 35 2" xfId="821" xr:uid="{00000000-0005-0000-0000-0000A37B0000}"/>
    <cellStyle name="Note 2 4 35 2 2" xfId="30286" xr:uid="{00000000-0005-0000-0000-0000A47B0000}"/>
    <cellStyle name="Note 2 4 35 3" xfId="29781" xr:uid="{00000000-0005-0000-0000-0000A57B0000}"/>
    <cellStyle name="Note 2 4 35 4" xfId="25431" xr:uid="{00000000-0005-0000-0000-0000A67B0000}"/>
    <cellStyle name="Note 2 4 36" xfId="822" xr:uid="{00000000-0005-0000-0000-0000A77B0000}"/>
    <cellStyle name="Note 2 4 36 2" xfId="823" xr:uid="{00000000-0005-0000-0000-0000A87B0000}"/>
    <cellStyle name="Note 2 4 36 2 2" xfId="30291" xr:uid="{00000000-0005-0000-0000-0000A97B0000}"/>
    <cellStyle name="Note 2 4 36 3" xfId="29786" xr:uid="{00000000-0005-0000-0000-0000AA7B0000}"/>
    <cellStyle name="Note 2 4 36 4" xfId="25777" xr:uid="{00000000-0005-0000-0000-0000AB7B0000}"/>
    <cellStyle name="Note 2 4 37" xfId="824" xr:uid="{00000000-0005-0000-0000-0000AC7B0000}"/>
    <cellStyle name="Note 2 4 37 2" xfId="825" xr:uid="{00000000-0005-0000-0000-0000AD7B0000}"/>
    <cellStyle name="Note 2 4 37 2 2" xfId="30296" xr:uid="{00000000-0005-0000-0000-0000AE7B0000}"/>
    <cellStyle name="Note 2 4 37 3" xfId="29791" xr:uid="{00000000-0005-0000-0000-0000AF7B0000}"/>
    <cellStyle name="Note 2 4 37 4" xfId="26123" xr:uid="{00000000-0005-0000-0000-0000B07B0000}"/>
    <cellStyle name="Note 2 4 38" xfId="826" xr:uid="{00000000-0005-0000-0000-0000B17B0000}"/>
    <cellStyle name="Note 2 4 38 2" xfId="827" xr:uid="{00000000-0005-0000-0000-0000B27B0000}"/>
    <cellStyle name="Note 2 4 38 2 2" xfId="30301" xr:uid="{00000000-0005-0000-0000-0000B37B0000}"/>
    <cellStyle name="Note 2 4 38 3" xfId="29796" xr:uid="{00000000-0005-0000-0000-0000B47B0000}"/>
    <cellStyle name="Note 2 4 38 4" xfId="26765" xr:uid="{00000000-0005-0000-0000-0000B57B0000}"/>
    <cellStyle name="Note 2 4 39" xfId="828" xr:uid="{00000000-0005-0000-0000-0000B67B0000}"/>
    <cellStyle name="Note 2 4 39 2" xfId="829" xr:uid="{00000000-0005-0000-0000-0000B77B0000}"/>
    <cellStyle name="Note 2 4 39 2 2" xfId="30377" xr:uid="{00000000-0005-0000-0000-0000B87B0000}"/>
    <cellStyle name="Note 2 4 39 3" xfId="29866" xr:uid="{00000000-0005-0000-0000-0000B97B0000}"/>
    <cellStyle name="Note 2 4 39 4" xfId="27043" xr:uid="{00000000-0005-0000-0000-0000BA7B0000}"/>
    <cellStyle name="Note 2 4 4" xfId="830" xr:uid="{00000000-0005-0000-0000-0000BB7B0000}"/>
    <cellStyle name="Note 2 4 4 10" xfId="1938" xr:uid="{00000000-0005-0000-0000-0000BC7B0000}"/>
    <cellStyle name="Note 2 4 4 10 2" xfId="6190" xr:uid="{00000000-0005-0000-0000-0000BD7B0000}"/>
    <cellStyle name="Note 2 4 4 10 3" xfId="10439" xr:uid="{00000000-0005-0000-0000-0000BE7B0000}"/>
    <cellStyle name="Note 2 4 4 10 4" xfId="14689" xr:uid="{00000000-0005-0000-0000-0000BF7B0000}"/>
    <cellStyle name="Note 2 4 4 10 5" xfId="20327" xr:uid="{00000000-0005-0000-0000-0000C07B0000}"/>
    <cellStyle name="Note 2 4 4 10 6" xfId="53761" xr:uid="{00000000-0005-0000-0000-0000C17B0000}"/>
    <cellStyle name="Note 2 4 4 100" xfId="50010" xr:uid="{00000000-0005-0000-0000-0000C27B0000}"/>
    <cellStyle name="Note 2 4 4 101" xfId="50159" xr:uid="{00000000-0005-0000-0000-0000C37B0000}"/>
    <cellStyle name="Note 2 4 4 102" xfId="50309" xr:uid="{00000000-0005-0000-0000-0000C47B0000}"/>
    <cellStyle name="Note 2 4 4 103" xfId="50458" xr:uid="{00000000-0005-0000-0000-0000C57B0000}"/>
    <cellStyle name="Note 2 4 4 104" xfId="50607" xr:uid="{00000000-0005-0000-0000-0000C67B0000}"/>
    <cellStyle name="Note 2 4 4 105" xfId="50757" xr:uid="{00000000-0005-0000-0000-0000C77B0000}"/>
    <cellStyle name="Note 2 4 4 106" xfId="50906" xr:uid="{00000000-0005-0000-0000-0000C87B0000}"/>
    <cellStyle name="Note 2 4 4 107" xfId="51071" xr:uid="{00000000-0005-0000-0000-0000C97B0000}"/>
    <cellStyle name="Note 2 4 4 108" xfId="51227" xr:uid="{00000000-0005-0000-0000-0000CA7B0000}"/>
    <cellStyle name="Note 2 4 4 109" xfId="51377" xr:uid="{00000000-0005-0000-0000-0000CB7B0000}"/>
    <cellStyle name="Note 2 4 4 11" xfId="1506" xr:uid="{00000000-0005-0000-0000-0000CC7B0000}"/>
    <cellStyle name="Note 2 4 4 11 2" xfId="5758" xr:uid="{00000000-0005-0000-0000-0000CD7B0000}"/>
    <cellStyle name="Note 2 4 4 11 3" xfId="10007" xr:uid="{00000000-0005-0000-0000-0000CE7B0000}"/>
    <cellStyle name="Note 2 4 4 11 4" xfId="14257" xr:uid="{00000000-0005-0000-0000-0000CF7B0000}"/>
    <cellStyle name="Note 2 4 4 11 5" xfId="20890" xr:uid="{00000000-0005-0000-0000-0000D07B0000}"/>
    <cellStyle name="Note 2 4 4 11 6" xfId="54354" xr:uid="{00000000-0005-0000-0000-0000D17B0000}"/>
    <cellStyle name="Note 2 4 4 110" xfId="51527" xr:uid="{00000000-0005-0000-0000-0000D27B0000}"/>
    <cellStyle name="Note 2 4 4 111" xfId="51677" xr:uid="{00000000-0005-0000-0000-0000D37B0000}"/>
    <cellStyle name="Note 2 4 4 112" xfId="51832" xr:uid="{00000000-0005-0000-0000-0000D47B0000}"/>
    <cellStyle name="Note 2 4 4 113" xfId="51987" xr:uid="{00000000-0005-0000-0000-0000D57B0000}"/>
    <cellStyle name="Note 2 4 4 114" xfId="52137" xr:uid="{00000000-0005-0000-0000-0000D67B0000}"/>
    <cellStyle name="Note 2 4 4 115" xfId="52287" xr:uid="{00000000-0005-0000-0000-0000D77B0000}"/>
    <cellStyle name="Note 2 4 4 116" xfId="52335" xr:uid="{00000000-0005-0000-0000-0000D87B0000}"/>
    <cellStyle name="Note 2 4 4 117" xfId="52390" xr:uid="{00000000-0005-0000-0000-0000D97B0000}"/>
    <cellStyle name="Note 2 4 4 118" xfId="52540" xr:uid="{00000000-0005-0000-0000-0000DA7B0000}"/>
    <cellStyle name="Note 2 4 4 119" xfId="52689" xr:uid="{00000000-0005-0000-0000-0000DB7B0000}"/>
    <cellStyle name="Note 2 4 4 12" xfId="2007" xr:uid="{00000000-0005-0000-0000-0000DC7B0000}"/>
    <cellStyle name="Note 2 4 4 12 2" xfId="6259" xr:uid="{00000000-0005-0000-0000-0000DD7B0000}"/>
    <cellStyle name="Note 2 4 4 12 3" xfId="10508" xr:uid="{00000000-0005-0000-0000-0000DE7B0000}"/>
    <cellStyle name="Note 2 4 4 12 4" xfId="14757" xr:uid="{00000000-0005-0000-0000-0000DF7B0000}"/>
    <cellStyle name="Note 2 4 4 12 5" xfId="21020" xr:uid="{00000000-0005-0000-0000-0000E07B0000}"/>
    <cellStyle name="Note 2 4 4 12 6" xfId="54504" xr:uid="{00000000-0005-0000-0000-0000E17B0000}"/>
    <cellStyle name="Note 2 4 4 120" xfId="52839" xr:uid="{00000000-0005-0000-0000-0000E27B0000}"/>
    <cellStyle name="Note 2 4 4 121" xfId="53030" xr:uid="{00000000-0005-0000-0000-0000E37B0000}"/>
    <cellStyle name="Note 2 4 4 122" xfId="18712" xr:uid="{00000000-0005-0000-0000-0000E47B0000}"/>
    <cellStyle name="Note 2 4 4 123" xfId="53131" xr:uid="{00000000-0005-0000-0000-0000E57B0000}"/>
    <cellStyle name="Note 2 4 4 13" xfId="2159" xr:uid="{00000000-0005-0000-0000-0000E67B0000}"/>
    <cellStyle name="Note 2 4 4 13 2" xfId="6411" xr:uid="{00000000-0005-0000-0000-0000E77B0000}"/>
    <cellStyle name="Note 2 4 4 13 3" xfId="10660" xr:uid="{00000000-0005-0000-0000-0000E87B0000}"/>
    <cellStyle name="Note 2 4 4 13 4" xfId="14909" xr:uid="{00000000-0005-0000-0000-0000E97B0000}"/>
    <cellStyle name="Note 2 4 4 13 5" xfId="20892" xr:uid="{00000000-0005-0000-0000-0000EA7B0000}"/>
    <cellStyle name="Note 2 4 4 13 6" xfId="54653" xr:uid="{00000000-0005-0000-0000-0000EB7B0000}"/>
    <cellStyle name="Note 2 4 4 14" xfId="2309" xr:uid="{00000000-0005-0000-0000-0000EC7B0000}"/>
    <cellStyle name="Note 2 4 4 14 2" xfId="6561" xr:uid="{00000000-0005-0000-0000-0000ED7B0000}"/>
    <cellStyle name="Note 2 4 4 14 3" xfId="10810" xr:uid="{00000000-0005-0000-0000-0000EE7B0000}"/>
    <cellStyle name="Note 2 4 4 14 4" xfId="15059" xr:uid="{00000000-0005-0000-0000-0000EF7B0000}"/>
    <cellStyle name="Note 2 4 4 14 5" xfId="21708" xr:uid="{00000000-0005-0000-0000-0000F07B0000}"/>
    <cellStyle name="Note 2 4 4 14 6" xfId="54808" xr:uid="{00000000-0005-0000-0000-0000F17B0000}"/>
    <cellStyle name="Note 2 4 4 15" xfId="2458" xr:uid="{00000000-0005-0000-0000-0000F27B0000}"/>
    <cellStyle name="Note 2 4 4 15 2" xfId="6710" xr:uid="{00000000-0005-0000-0000-0000F37B0000}"/>
    <cellStyle name="Note 2 4 4 15 3" xfId="10959" xr:uid="{00000000-0005-0000-0000-0000F47B0000}"/>
    <cellStyle name="Note 2 4 4 15 4" xfId="15208" xr:uid="{00000000-0005-0000-0000-0000F57B0000}"/>
    <cellStyle name="Note 2 4 4 15 5" xfId="21734" xr:uid="{00000000-0005-0000-0000-0000F67B0000}"/>
    <cellStyle name="Note 2 4 4 15 6" xfId="54963" xr:uid="{00000000-0005-0000-0000-0000F77B0000}"/>
    <cellStyle name="Note 2 4 4 16" xfId="2608" xr:uid="{00000000-0005-0000-0000-0000F87B0000}"/>
    <cellStyle name="Note 2 4 4 16 2" xfId="6860" xr:uid="{00000000-0005-0000-0000-0000F97B0000}"/>
    <cellStyle name="Note 2 4 4 16 3" xfId="11109" xr:uid="{00000000-0005-0000-0000-0000FA7B0000}"/>
    <cellStyle name="Note 2 4 4 16 4" xfId="15358" xr:uid="{00000000-0005-0000-0000-0000FB7B0000}"/>
    <cellStyle name="Note 2 4 4 16 5" xfId="22156" xr:uid="{00000000-0005-0000-0000-0000FC7B0000}"/>
    <cellStyle name="Note 2 4 4 16 6" xfId="55114" xr:uid="{00000000-0005-0000-0000-0000FD7B0000}"/>
    <cellStyle name="Note 2 4 4 17" xfId="2763" xr:uid="{00000000-0005-0000-0000-0000FE7B0000}"/>
    <cellStyle name="Note 2 4 4 17 2" xfId="7015" xr:uid="{00000000-0005-0000-0000-0000FF7B0000}"/>
    <cellStyle name="Note 2 4 4 17 3" xfId="11264" xr:uid="{00000000-0005-0000-0000-0000007C0000}"/>
    <cellStyle name="Note 2 4 4 17 4" xfId="15513" xr:uid="{00000000-0005-0000-0000-0000017C0000}"/>
    <cellStyle name="Note 2 4 4 17 5" xfId="22502" xr:uid="{00000000-0005-0000-0000-0000027C0000}"/>
    <cellStyle name="Note 2 4 4 17 6" xfId="55263" xr:uid="{00000000-0005-0000-0000-0000037C0000}"/>
    <cellStyle name="Note 2 4 4 18" xfId="2913" xr:uid="{00000000-0005-0000-0000-0000047C0000}"/>
    <cellStyle name="Note 2 4 4 18 2" xfId="7165" xr:uid="{00000000-0005-0000-0000-0000057C0000}"/>
    <cellStyle name="Note 2 4 4 18 3" xfId="11414" xr:uid="{00000000-0005-0000-0000-0000067C0000}"/>
    <cellStyle name="Note 2 4 4 18 4" xfId="15663" xr:uid="{00000000-0005-0000-0000-0000077C0000}"/>
    <cellStyle name="Note 2 4 4 18 5" xfId="22848" xr:uid="{00000000-0005-0000-0000-0000087C0000}"/>
    <cellStyle name="Note 2 4 4 18 6" xfId="55413" xr:uid="{00000000-0005-0000-0000-0000097C0000}"/>
    <cellStyle name="Note 2 4 4 19" xfId="3063" xr:uid="{00000000-0005-0000-0000-00000A7C0000}"/>
    <cellStyle name="Note 2 4 4 19 2" xfId="7315" xr:uid="{00000000-0005-0000-0000-00000B7C0000}"/>
    <cellStyle name="Note 2 4 4 19 3" xfId="11564" xr:uid="{00000000-0005-0000-0000-00000C7C0000}"/>
    <cellStyle name="Note 2 4 4 19 4" xfId="15813" xr:uid="{00000000-0005-0000-0000-00000D7C0000}"/>
    <cellStyle name="Note 2 4 4 19 5" xfId="23195" xr:uid="{00000000-0005-0000-0000-00000E7C0000}"/>
    <cellStyle name="Note 2 4 4 19 6" xfId="55562" xr:uid="{00000000-0005-0000-0000-00000F7C0000}"/>
    <cellStyle name="Note 2 4 4 2" xfId="831" xr:uid="{00000000-0005-0000-0000-0000107C0000}"/>
    <cellStyle name="Note 2 4 4 2 10" xfId="3266" xr:uid="{00000000-0005-0000-0000-0000117C0000}"/>
    <cellStyle name="Note 2 4 4 2 10 2" xfId="7518" xr:uid="{00000000-0005-0000-0000-0000127C0000}"/>
    <cellStyle name="Note 2 4 4 2 10 3" xfId="11767" xr:uid="{00000000-0005-0000-0000-0000137C0000}"/>
    <cellStyle name="Note 2 4 4 2 10 4" xfId="16016" xr:uid="{00000000-0005-0000-0000-0000147C0000}"/>
    <cellStyle name="Note 2 4 4 2 10 5" xfId="21541" xr:uid="{00000000-0005-0000-0000-0000157C0000}"/>
    <cellStyle name="Note 2 4 4 2 10 6" xfId="54558" xr:uid="{00000000-0005-0000-0000-0000167C0000}"/>
    <cellStyle name="Note 2 4 4 2 100" xfId="50811" xr:uid="{00000000-0005-0000-0000-0000177C0000}"/>
    <cellStyle name="Note 2 4 4 2 101" xfId="50960" xr:uid="{00000000-0005-0000-0000-0000187C0000}"/>
    <cellStyle name="Note 2 4 4 2 102" xfId="51125" xr:uid="{00000000-0005-0000-0000-0000197C0000}"/>
    <cellStyle name="Note 2 4 4 2 103" xfId="51281" xr:uid="{00000000-0005-0000-0000-00001A7C0000}"/>
    <cellStyle name="Note 2 4 4 2 104" xfId="51431" xr:uid="{00000000-0005-0000-0000-00001B7C0000}"/>
    <cellStyle name="Note 2 4 4 2 105" xfId="51581" xr:uid="{00000000-0005-0000-0000-00001C7C0000}"/>
    <cellStyle name="Note 2 4 4 2 106" xfId="51731" xr:uid="{00000000-0005-0000-0000-00001D7C0000}"/>
    <cellStyle name="Note 2 4 4 2 107" xfId="51886" xr:uid="{00000000-0005-0000-0000-00001E7C0000}"/>
    <cellStyle name="Note 2 4 4 2 108" xfId="52041" xr:uid="{00000000-0005-0000-0000-00001F7C0000}"/>
    <cellStyle name="Note 2 4 4 2 109" xfId="52191" xr:uid="{00000000-0005-0000-0000-0000207C0000}"/>
    <cellStyle name="Note 2 4 4 2 11" xfId="3415" xr:uid="{00000000-0005-0000-0000-0000217C0000}"/>
    <cellStyle name="Note 2 4 4 2 11 2" xfId="7667" xr:uid="{00000000-0005-0000-0000-0000227C0000}"/>
    <cellStyle name="Note 2 4 4 2 11 3" xfId="11916" xr:uid="{00000000-0005-0000-0000-0000237C0000}"/>
    <cellStyle name="Note 2 4 4 2 11 4" xfId="16165" xr:uid="{00000000-0005-0000-0000-0000247C0000}"/>
    <cellStyle name="Note 2 4 4 2 11 5" xfId="22206" xr:uid="{00000000-0005-0000-0000-0000257C0000}"/>
    <cellStyle name="Note 2 4 4 2 11 6" xfId="54707" xr:uid="{00000000-0005-0000-0000-0000267C0000}"/>
    <cellStyle name="Note 2 4 4 2 110" xfId="52444" xr:uid="{00000000-0005-0000-0000-0000277C0000}"/>
    <cellStyle name="Note 2 4 4 2 111" xfId="52594" xr:uid="{00000000-0005-0000-0000-0000287C0000}"/>
    <cellStyle name="Note 2 4 4 2 112" xfId="52743" xr:uid="{00000000-0005-0000-0000-0000297C0000}"/>
    <cellStyle name="Note 2 4 4 2 113" xfId="52893" xr:uid="{00000000-0005-0000-0000-00002A7C0000}"/>
    <cellStyle name="Note 2 4 4 2 114" xfId="52976" xr:uid="{00000000-0005-0000-0000-00002B7C0000}"/>
    <cellStyle name="Note 2 4 4 2 115" xfId="53355" xr:uid="{00000000-0005-0000-0000-00002C7C0000}"/>
    <cellStyle name="Note 2 4 4 2 12" xfId="3565" xr:uid="{00000000-0005-0000-0000-00002D7C0000}"/>
    <cellStyle name="Note 2 4 4 2 12 2" xfId="7817" xr:uid="{00000000-0005-0000-0000-00002E7C0000}"/>
    <cellStyle name="Note 2 4 4 2 12 3" xfId="12066" xr:uid="{00000000-0005-0000-0000-00002F7C0000}"/>
    <cellStyle name="Note 2 4 4 2 12 4" xfId="16315" xr:uid="{00000000-0005-0000-0000-0000307C0000}"/>
    <cellStyle name="Note 2 4 4 2 12 5" xfId="22552" xr:uid="{00000000-0005-0000-0000-0000317C0000}"/>
    <cellStyle name="Note 2 4 4 2 12 6" xfId="54862" xr:uid="{00000000-0005-0000-0000-0000327C0000}"/>
    <cellStyle name="Note 2 4 4 2 13" xfId="3715" xr:uid="{00000000-0005-0000-0000-0000337C0000}"/>
    <cellStyle name="Note 2 4 4 2 13 2" xfId="7967" xr:uid="{00000000-0005-0000-0000-0000347C0000}"/>
    <cellStyle name="Note 2 4 4 2 13 3" xfId="12216" xr:uid="{00000000-0005-0000-0000-0000357C0000}"/>
    <cellStyle name="Note 2 4 4 2 13 4" xfId="16465" xr:uid="{00000000-0005-0000-0000-0000367C0000}"/>
    <cellStyle name="Note 2 4 4 2 13 5" xfId="22898" xr:uid="{00000000-0005-0000-0000-0000377C0000}"/>
    <cellStyle name="Note 2 4 4 2 13 6" xfId="55017" xr:uid="{00000000-0005-0000-0000-0000387C0000}"/>
    <cellStyle name="Note 2 4 4 2 14" xfId="3864" xr:uid="{00000000-0005-0000-0000-0000397C0000}"/>
    <cellStyle name="Note 2 4 4 2 14 2" xfId="8116" xr:uid="{00000000-0005-0000-0000-00003A7C0000}"/>
    <cellStyle name="Note 2 4 4 2 14 3" xfId="12365" xr:uid="{00000000-0005-0000-0000-00003B7C0000}"/>
    <cellStyle name="Note 2 4 4 2 14 4" xfId="16614" xr:uid="{00000000-0005-0000-0000-00003C7C0000}"/>
    <cellStyle name="Note 2 4 4 2 14 5" xfId="23245" xr:uid="{00000000-0005-0000-0000-00003D7C0000}"/>
    <cellStyle name="Note 2 4 4 2 14 6" xfId="55168" xr:uid="{00000000-0005-0000-0000-00003E7C0000}"/>
    <cellStyle name="Note 2 4 4 2 15" xfId="4013" xr:uid="{00000000-0005-0000-0000-00003F7C0000}"/>
    <cellStyle name="Note 2 4 4 2 15 2" xfId="8265" xr:uid="{00000000-0005-0000-0000-0000407C0000}"/>
    <cellStyle name="Note 2 4 4 2 15 3" xfId="12514" xr:uid="{00000000-0005-0000-0000-0000417C0000}"/>
    <cellStyle name="Note 2 4 4 2 15 4" xfId="16763" xr:uid="{00000000-0005-0000-0000-0000427C0000}"/>
    <cellStyle name="Note 2 4 4 2 15 5" xfId="23520" xr:uid="{00000000-0005-0000-0000-0000437C0000}"/>
    <cellStyle name="Note 2 4 4 2 15 6" xfId="55317" xr:uid="{00000000-0005-0000-0000-0000447C0000}"/>
    <cellStyle name="Note 2 4 4 2 16" xfId="4213" xr:uid="{00000000-0005-0000-0000-0000457C0000}"/>
    <cellStyle name="Note 2 4 4 2 16 2" xfId="8465" xr:uid="{00000000-0005-0000-0000-0000467C0000}"/>
    <cellStyle name="Note 2 4 4 2 16 3" xfId="12714" xr:uid="{00000000-0005-0000-0000-0000477C0000}"/>
    <cellStyle name="Note 2 4 4 2 16 4" xfId="16963" xr:uid="{00000000-0005-0000-0000-0000487C0000}"/>
    <cellStyle name="Note 2 4 4 2 16 5" xfId="23866" xr:uid="{00000000-0005-0000-0000-0000497C0000}"/>
    <cellStyle name="Note 2 4 4 2 16 6" xfId="55467" xr:uid="{00000000-0005-0000-0000-00004A7C0000}"/>
    <cellStyle name="Note 2 4 4 2 17" xfId="4364" xr:uid="{00000000-0005-0000-0000-00004B7C0000}"/>
    <cellStyle name="Note 2 4 4 2 17 2" xfId="8616" xr:uid="{00000000-0005-0000-0000-00004C7C0000}"/>
    <cellStyle name="Note 2 4 4 2 17 3" xfId="12865" xr:uid="{00000000-0005-0000-0000-00004D7C0000}"/>
    <cellStyle name="Note 2 4 4 2 17 4" xfId="17114" xr:uid="{00000000-0005-0000-0000-00004E7C0000}"/>
    <cellStyle name="Note 2 4 4 2 17 5" xfId="24216" xr:uid="{00000000-0005-0000-0000-00004F7C0000}"/>
    <cellStyle name="Note 2 4 4 2 17 6" xfId="55616" xr:uid="{00000000-0005-0000-0000-0000507C0000}"/>
    <cellStyle name="Note 2 4 4 2 18" xfId="4467" xr:uid="{00000000-0005-0000-0000-0000517C0000}"/>
    <cellStyle name="Note 2 4 4 2 18 2" xfId="8719" xr:uid="{00000000-0005-0000-0000-0000527C0000}"/>
    <cellStyle name="Note 2 4 4 2 18 3" xfId="12968" xr:uid="{00000000-0005-0000-0000-0000537C0000}"/>
    <cellStyle name="Note 2 4 4 2 18 4" xfId="17217" xr:uid="{00000000-0005-0000-0000-0000547C0000}"/>
    <cellStyle name="Note 2 4 4 2 18 5" xfId="24562" xr:uid="{00000000-0005-0000-0000-0000557C0000}"/>
    <cellStyle name="Note 2 4 4 2 18 6" xfId="55838" xr:uid="{00000000-0005-0000-0000-0000567C0000}"/>
    <cellStyle name="Note 2 4 4 2 19" xfId="4581" xr:uid="{00000000-0005-0000-0000-0000577C0000}"/>
    <cellStyle name="Note 2 4 4 2 19 2" xfId="8833" xr:uid="{00000000-0005-0000-0000-0000587C0000}"/>
    <cellStyle name="Note 2 4 4 2 19 3" xfId="13082" xr:uid="{00000000-0005-0000-0000-0000597C0000}"/>
    <cellStyle name="Note 2 4 4 2 19 4" xfId="17331" xr:uid="{00000000-0005-0000-0000-00005A7C0000}"/>
    <cellStyle name="Note 2 4 4 2 19 5" xfId="24837" xr:uid="{00000000-0005-0000-0000-00005B7C0000}"/>
    <cellStyle name="Note 2 4 4 2 19 6" xfId="55990" xr:uid="{00000000-0005-0000-0000-00005C7C0000}"/>
    <cellStyle name="Note 2 4 4 2 2" xfId="2061" xr:uid="{00000000-0005-0000-0000-00005D7C0000}"/>
    <cellStyle name="Note 2 4 4 2 2 2" xfId="6313" xr:uid="{00000000-0005-0000-0000-00005E7C0000}"/>
    <cellStyle name="Note 2 4 4 2 2 3" xfId="10562" xr:uid="{00000000-0005-0000-0000-00005F7C0000}"/>
    <cellStyle name="Note 2 4 4 2 2 4" xfId="14811" xr:uid="{00000000-0005-0000-0000-0000607C0000}"/>
    <cellStyle name="Note 2 4 4 2 2 5" xfId="18616" xr:uid="{00000000-0005-0000-0000-0000617C0000}"/>
    <cellStyle name="Note 2 4 4 2 2 6" xfId="19243" xr:uid="{00000000-0005-0000-0000-0000627C0000}"/>
    <cellStyle name="Note 2 4 4 2 2 7" xfId="53510" xr:uid="{00000000-0005-0000-0000-0000637C0000}"/>
    <cellStyle name="Note 2 4 4 2 20" xfId="4736" xr:uid="{00000000-0005-0000-0000-0000647C0000}"/>
    <cellStyle name="Note 2 4 4 2 20 2" xfId="8988" xr:uid="{00000000-0005-0000-0000-0000657C0000}"/>
    <cellStyle name="Note 2 4 4 2 20 3" xfId="13237" xr:uid="{00000000-0005-0000-0000-0000667C0000}"/>
    <cellStyle name="Note 2 4 4 2 20 4" xfId="17486" xr:uid="{00000000-0005-0000-0000-0000677C0000}"/>
    <cellStyle name="Note 2 4 4 2 20 5" xfId="23441" xr:uid="{00000000-0005-0000-0000-0000687C0000}"/>
    <cellStyle name="Note 2 4 4 2 20 6" xfId="56142" xr:uid="{00000000-0005-0000-0000-0000697C0000}"/>
    <cellStyle name="Note 2 4 4 2 21" xfId="4886" xr:uid="{00000000-0005-0000-0000-00006A7C0000}"/>
    <cellStyle name="Note 2 4 4 2 21 2" xfId="9138" xr:uid="{00000000-0005-0000-0000-00006B7C0000}"/>
    <cellStyle name="Note 2 4 4 2 21 3" xfId="13387" xr:uid="{00000000-0005-0000-0000-00006C7C0000}"/>
    <cellStyle name="Note 2 4 4 2 21 4" xfId="17636" xr:uid="{00000000-0005-0000-0000-00006D7C0000}"/>
    <cellStyle name="Note 2 4 4 2 21 5" xfId="25523" xr:uid="{00000000-0005-0000-0000-00006E7C0000}"/>
    <cellStyle name="Note 2 4 4 2 21 6" xfId="56291" xr:uid="{00000000-0005-0000-0000-00006F7C0000}"/>
    <cellStyle name="Note 2 4 4 2 22" xfId="5078" xr:uid="{00000000-0005-0000-0000-0000707C0000}"/>
    <cellStyle name="Note 2 4 4 2 22 2" xfId="9330" xr:uid="{00000000-0005-0000-0000-0000717C0000}"/>
    <cellStyle name="Note 2 4 4 2 22 3" xfId="13579" xr:uid="{00000000-0005-0000-0000-0000727C0000}"/>
    <cellStyle name="Note 2 4 4 2 22 4" xfId="17828" xr:uid="{00000000-0005-0000-0000-0000737C0000}"/>
    <cellStyle name="Note 2 4 4 2 22 5" xfId="25869" xr:uid="{00000000-0005-0000-0000-0000747C0000}"/>
    <cellStyle name="Note 2 4 4 2 22 6" xfId="56447" xr:uid="{00000000-0005-0000-0000-0000757C0000}"/>
    <cellStyle name="Note 2 4 4 2 23" xfId="5188" xr:uid="{00000000-0005-0000-0000-0000767C0000}"/>
    <cellStyle name="Note 2 4 4 2 23 2" xfId="9440" xr:uid="{00000000-0005-0000-0000-0000777C0000}"/>
    <cellStyle name="Note 2 4 4 2 23 3" xfId="13689" xr:uid="{00000000-0005-0000-0000-0000787C0000}"/>
    <cellStyle name="Note 2 4 4 2 23 4" xfId="17938" xr:uid="{00000000-0005-0000-0000-0000797C0000}"/>
    <cellStyle name="Note 2 4 4 2 23 5" xfId="26215" xr:uid="{00000000-0005-0000-0000-00007A7C0000}"/>
    <cellStyle name="Note 2 4 4 2 23 6" xfId="56698" xr:uid="{00000000-0005-0000-0000-00007B7C0000}"/>
    <cellStyle name="Note 2 4 4 2 24" xfId="5300" xr:uid="{00000000-0005-0000-0000-00007C7C0000}"/>
    <cellStyle name="Note 2 4 4 2 24 2" xfId="9552" xr:uid="{00000000-0005-0000-0000-00007D7C0000}"/>
    <cellStyle name="Note 2 4 4 2 24 3" xfId="13801" xr:uid="{00000000-0005-0000-0000-00007E7C0000}"/>
    <cellStyle name="Note 2 4 4 2 24 4" xfId="18050" xr:uid="{00000000-0005-0000-0000-00007F7C0000}"/>
    <cellStyle name="Note 2 4 4 2 24 5" xfId="25169" xr:uid="{00000000-0005-0000-0000-0000807C0000}"/>
    <cellStyle name="Note 2 4 4 2 24 6" xfId="56857" xr:uid="{00000000-0005-0000-0000-0000817C0000}"/>
    <cellStyle name="Note 2 4 4 2 25" xfId="5451" xr:uid="{00000000-0005-0000-0000-0000827C0000}"/>
    <cellStyle name="Note 2 4 4 2 25 2" xfId="9703" xr:uid="{00000000-0005-0000-0000-0000837C0000}"/>
    <cellStyle name="Note 2 4 4 2 25 3" xfId="13952" xr:uid="{00000000-0005-0000-0000-0000847C0000}"/>
    <cellStyle name="Note 2 4 4 2 25 4" xfId="18201" xr:uid="{00000000-0005-0000-0000-0000857C0000}"/>
    <cellStyle name="Note 2 4 4 2 25 5" xfId="26619" xr:uid="{00000000-0005-0000-0000-0000867C0000}"/>
    <cellStyle name="Note 2 4 4 2 25 6" xfId="57007" xr:uid="{00000000-0005-0000-0000-0000877C0000}"/>
    <cellStyle name="Note 2 4 4 2 26" xfId="5606" xr:uid="{00000000-0005-0000-0000-0000887C0000}"/>
    <cellStyle name="Note 2 4 4 2 26 2" xfId="9858" xr:uid="{00000000-0005-0000-0000-0000897C0000}"/>
    <cellStyle name="Note 2 4 4 2 26 3" xfId="14107" xr:uid="{00000000-0005-0000-0000-00008A7C0000}"/>
    <cellStyle name="Note 2 4 4 2 26 4" xfId="18356" xr:uid="{00000000-0005-0000-0000-00008B7C0000}"/>
    <cellStyle name="Note 2 4 4 2 26 5" xfId="27268" xr:uid="{00000000-0005-0000-0000-00008C7C0000}"/>
    <cellStyle name="Note 2 4 4 2 26 6" xfId="55756" xr:uid="{00000000-0005-0000-0000-00008D7C0000}"/>
    <cellStyle name="Note 2 4 4 2 27" xfId="1606" xr:uid="{00000000-0005-0000-0000-00008E7C0000}"/>
    <cellStyle name="Note 2 4 4 2 27 2" xfId="27611" xr:uid="{00000000-0005-0000-0000-00008F7C0000}"/>
    <cellStyle name="Note 2 4 4 2 27 3" xfId="57275" xr:uid="{00000000-0005-0000-0000-0000907C0000}"/>
    <cellStyle name="Note 2 4 4 2 28" xfId="5858" xr:uid="{00000000-0005-0000-0000-0000917C0000}"/>
    <cellStyle name="Note 2 4 4 2 28 2" xfId="27952" xr:uid="{00000000-0005-0000-0000-0000927C0000}"/>
    <cellStyle name="Note 2 4 4 2 28 3" xfId="57424" xr:uid="{00000000-0005-0000-0000-0000937C0000}"/>
    <cellStyle name="Note 2 4 4 2 29" xfId="10107" xr:uid="{00000000-0005-0000-0000-0000947C0000}"/>
    <cellStyle name="Note 2 4 4 2 29 2" xfId="28293" xr:uid="{00000000-0005-0000-0000-0000957C0000}"/>
    <cellStyle name="Note 2 4 4 2 29 3" xfId="57574" xr:uid="{00000000-0005-0000-0000-0000967C0000}"/>
    <cellStyle name="Note 2 4 4 2 3" xfId="2213" xr:uid="{00000000-0005-0000-0000-0000977C0000}"/>
    <cellStyle name="Note 2 4 4 2 3 2" xfId="6465" xr:uid="{00000000-0005-0000-0000-0000987C0000}"/>
    <cellStyle name="Note 2 4 4 2 3 3" xfId="10714" xr:uid="{00000000-0005-0000-0000-0000997C0000}"/>
    <cellStyle name="Note 2 4 4 2 3 4" xfId="14963" xr:uid="{00000000-0005-0000-0000-00009A7C0000}"/>
    <cellStyle name="Note 2 4 4 2 3 5" xfId="18910" xr:uid="{00000000-0005-0000-0000-00009B7C0000}"/>
    <cellStyle name="Note 2 4 4 2 3 6" xfId="53659" xr:uid="{00000000-0005-0000-0000-00009C7C0000}"/>
    <cellStyle name="Note 2 4 4 2 30" xfId="14357" xr:uid="{00000000-0005-0000-0000-00009D7C0000}"/>
    <cellStyle name="Note 2 4 4 2 30 2" xfId="28634" xr:uid="{00000000-0005-0000-0000-00009E7C0000}"/>
    <cellStyle name="Note 2 4 4 2 31" xfId="18508" xr:uid="{00000000-0005-0000-0000-00009F7C0000}"/>
    <cellStyle name="Note 2 4 4 2 31 2" xfId="28975" xr:uid="{00000000-0005-0000-0000-0000A07C0000}"/>
    <cellStyle name="Note 2 4 4 2 32" xfId="29564" xr:uid="{00000000-0005-0000-0000-0000A17C0000}"/>
    <cellStyle name="Note 2 4 4 2 33" xfId="31368" xr:uid="{00000000-0005-0000-0000-0000A27C0000}"/>
    <cellStyle name="Note 2 4 4 2 34" xfId="31473" xr:uid="{00000000-0005-0000-0000-0000A37C0000}"/>
    <cellStyle name="Note 2 4 4 2 35" xfId="31813" xr:uid="{00000000-0005-0000-0000-0000A47C0000}"/>
    <cellStyle name="Note 2 4 4 2 36" xfId="32035" xr:uid="{00000000-0005-0000-0000-0000A57C0000}"/>
    <cellStyle name="Note 2 4 4 2 37" xfId="32376" xr:uid="{00000000-0005-0000-0000-0000A67C0000}"/>
    <cellStyle name="Note 2 4 4 2 38" xfId="32717" xr:uid="{00000000-0005-0000-0000-0000A77C0000}"/>
    <cellStyle name="Note 2 4 4 2 39" xfId="33278" xr:uid="{00000000-0005-0000-0000-0000A87C0000}"/>
    <cellStyle name="Note 2 4 4 2 4" xfId="2363" xr:uid="{00000000-0005-0000-0000-0000A97C0000}"/>
    <cellStyle name="Note 2 4 4 2 4 2" xfId="6615" xr:uid="{00000000-0005-0000-0000-0000AA7C0000}"/>
    <cellStyle name="Note 2 4 4 2 4 3" xfId="10864" xr:uid="{00000000-0005-0000-0000-0000AB7C0000}"/>
    <cellStyle name="Note 2 4 4 2 4 4" xfId="15113" xr:uid="{00000000-0005-0000-0000-0000AC7C0000}"/>
    <cellStyle name="Note 2 4 4 2 4 5" xfId="20031" xr:uid="{00000000-0005-0000-0000-0000AD7C0000}"/>
    <cellStyle name="Note 2 4 4 2 4 6" xfId="53781" xr:uid="{00000000-0005-0000-0000-0000AE7C0000}"/>
    <cellStyle name="Note 2 4 4 2 40" xfId="33627" xr:uid="{00000000-0005-0000-0000-0000AF7C0000}"/>
    <cellStyle name="Note 2 4 4 2 41" xfId="33973" xr:uid="{00000000-0005-0000-0000-0000B07C0000}"/>
    <cellStyle name="Note 2 4 4 2 42" xfId="34196" xr:uid="{00000000-0005-0000-0000-0000B17C0000}"/>
    <cellStyle name="Note 2 4 4 2 43" xfId="34420" xr:uid="{00000000-0005-0000-0000-0000B27C0000}"/>
    <cellStyle name="Note 2 4 4 2 44" xfId="34766" xr:uid="{00000000-0005-0000-0000-0000B37C0000}"/>
    <cellStyle name="Note 2 4 4 2 45" xfId="35112" xr:uid="{00000000-0005-0000-0000-0000B47C0000}"/>
    <cellStyle name="Note 2 4 4 2 46" xfId="35459" xr:uid="{00000000-0005-0000-0000-0000B57C0000}"/>
    <cellStyle name="Note 2 4 4 2 47" xfId="35806" xr:uid="{00000000-0005-0000-0000-0000B67C0000}"/>
    <cellStyle name="Note 2 4 4 2 48" xfId="36152" xr:uid="{00000000-0005-0000-0000-0000B77C0000}"/>
    <cellStyle name="Note 2 4 4 2 49" xfId="36498" xr:uid="{00000000-0005-0000-0000-0000B87C0000}"/>
    <cellStyle name="Note 2 4 4 2 5" xfId="2512" xr:uid="{00000000-0005-0000-0000-0000B97C0000}"/>
    <cellStyle name="Note 2 4 4 2 5 2" xfId="6764" xr:uid="{00000000-0005-0000-0000-0000BA7C0000}"/>
    <cellStyle name="Note 2 4 4 2 5 3" xfId="11013" xr:uid="{00000000-0005-0000-0000-0000BB7C0000}"/>
    <cellStyle name="Note 2 4 4 2 5 4" xfId="15262" xr:uid="{00000000-0005-0000-0000-0000BC7C0000}"/>
    <cellStyle name="Note 2 4 4 2 5 5" xfId="20377" xr:uid="{00000000-0005-0000-0000-0000BD7C0000}"/>
    <cellStyle name="Note 2 4 4 2 5 6" xfId="53887" xr:uid="{00000000-0005-0000-0000-0000BE7C0000}"/>
    <cellStyle name="Note 2 4 4 2 50" xfId="36844" xr:uid="{00000000-0005-0000-0000-0000BF7C0000}"/>
    <cellStyle name="Note 2 4 4 2 51" xfId="37190" xr:uid="{00000000-0005-0000-0000-0000C07C0000}"/>
    <cellStyle name="Note 2 4 4 2 52" xfId="37536" xr:uid="{00000000-0005-0000-0000-0000C17C0000}"/>
    <cellStyle name="Note 2 4 4 2 53" xfId="37811" xr:uid="{00000000-0005-0000-0000-0000C27C0000}"/>
    <cellStyle name="Note 2 4 4 2 54" xfId="38158" xr:uid="{00000000-0005-0000-0000-0000C37C0000}"/>
    <cellStyle name="Note 2 4 4 2 55" xfId="38504" xr:uid="{00000000-0005-0000-0000-0000C47C0000}"/>
    <cellStyle name="Note 2 4 4 2 56" xfId="38850" xr:uid="{00000000-0005-0000-0000-0000C57C0000}"/>
    <cellStyle name="Note 2 4 4 2 57" xfId="39196" xr:uid="{00000000-0005-0000-0000-0000C67C0000}"/>
    <cellStyle name="Note 2 4 4 2 58" xfId="35017" xr:uid="{00000000-0005-0000-0000-0000C77C0000}"/>
    <cellStyle name="Note 2 4 4 2 59" xfId="39648" xr:uid="{00000000-0005-0000-0000-0000C87C0000}"/>
    <cellStyle name="Note 2 4 4 2 6" xfId="2662" xr:uid="{00000000-0005-0000-0000-0000C97C0000}"/>
    <cellStyle name="Note 2 4 4 2 6 2" xfId="6914" xr:uid="{00000000-0005-0000-0000-0000CA7C0000}"/>
    <cellStyle name="Note 2 4 4 2 6 3" xfId="11163" xr:uid="{00000000-0005-0000-0000-0000CB7C0000}"/>
    <cellStyle name="Note 2 4 4 2 6 4" xfId="15412" xr:uid="{00000000-0005-0000-0000-0000CC7C0000}"/>
    <cellStyle name="Note 2 4 4 2 6 5" xfId="20840" xr:uid="{00000000-0005-0000-0000-0000CD7C0000}"/>
    <cellStyle name="Note 2 4 4 2 6 6" xfId="54037" xr:uid="{00000000-0005-0000-0000-0000CE7C0000}"/>
    <cellStyle name="Note 2 4 4 2 60" xfId="40024" xr:uid="{00000000-0005-0000-0000-0000CF7C0000}"/>
    <cellStyle name="Note 2 4 4 2 61" xfId="40365" xr:uid="{00000000-0005-0000-0000-0000D07C0000}"/>
    <cellStyle name="Note 2 4 4 2 62" xfId="41278" xr:uid="{00000000-0005-0000-0000-0000D17C0000}"/>
    <cellStyle name="Note 2 4 4 2 63" xfId="41497" xr:uid="{00000000-0005-0000-0000-0000D27C0000}"/>
    <cellStyle name="Note 2 4 4 2 64" xfId="40791" xr:uid="{00000000-0005-0000-0000-0000D37C0000}"/>
    <cellStyle name="Note 2 4 4 2 65" xfId="41932" xr:uid="{00000000-0005-0000-0000-0000D47C0000}"/>
    <cellStyle name="Note 2 4 4 2 66" xfId="42278" xr:uid="{00000000-0005-0000-0000-0000D57C0000}"/>
    <cellStyle name="Note 2 4 4 2 67" xfId="42594" xr:uid="{00000000-0005-0000-0000-0000D67C0000}"/>
    <cellStyle name="Note 2 4 4 2 68" xfId="42859" xr:uid="{00000000-0005-0000-0000-0000D77C0000}"/>
    <cellStyle name="Note 2 4 4 2 69" xfId="43200" xr:uid="{00000000-0005-0000-0000-0000D87C0000}"/>
    <cellStyle name="Note 2 4 4 2 7" xfId="2817" xr:uid="{00000000-0005-0000-0000-0000D97C0000}"/>
    <cellStyle name="Note 2 4 4 2 7 2" xfId="7069" xr:uid="{00000000-0005-0000-0000-0000DA7C0000}"/>
    <cellStyle name="Note 2 4 4 2 7 3" xfId="11318" xr:uid="{00000000-0005-0000-0000-0000DB7C0000}"/>
    <cellStyle name="Note 2 4 4 2 7 4" xfId="15567" xr:uid="{00000000-0005-0000-0000-0000DC7C0000}"/>
    <cellStyle name="Note 2 4 4 2 7 5" xfId="21070" xr:uid="{00000000-0005-0000-0000-0000DD7C0000}"/>
    <cellStyle name="Note 2 4 4 2 7 6" xfId="53166" xr:uid="{00000000-0005-0000-0000-0000DE7C0000}"/>
    <cellStyle name="Note 2 4 4 2 70" xfId="43541" xr:uid="{00000000-0005-0000-0000-0000DF7C0000}"/>
    <cellStyle name="Note 2 4 4 2 71" xfId="44072" xr:uid="{00000000-0005-0000-0000-0000E07C0000}"/>
    <cellStyle name="Note 2 4 4 2 72" xfId="44334" xr:uid="{00000000-0005-0000-0000-0000E17C0000}"/>
    <cellStyle name="Note 2 4 4 2 73" xfId="43907" xr:uid="{00000000-0005-0000-0000-0000E27C0000}"/>
    <cellStyle name="Note 2 4 4 2 74" xfId="44740" xr:uid="{00000000-0005-0000-0000-0000E37C0000}"/>
    <cellStyle name="Note 2 4 4 2 75" xfId="45058" xr:uid="{00000000-0005-0000-0000-0000E47C0000}"/>
    <cellStyle name="Note 2 4 4 2 76" xfId="43878" xr:uid="{00000000-0005-0000-0000-0000E57C0000}"/>
    <cellStyle name="Note 2 4 4 2 77" xfId="45254" xr:uid="{00000000-0005-0000-0000-0000E67C0000}"/>
    <cellStyle name="Note 2 4 4 2 78" xfId="45410" xr:uid="{00000000-0005-0000-0000-0000E77C0000}"/>
    <cellStyle name="Note 2 4 4 2 79" xfId="45834" xr:uid="{00000000-0005-0000-0000-0000E87C0000}"/>
    <cellStyle name="Note 2 4 4 2 8" xfId="2967" xr:uid="{00000000-0005-0000-0000-0000E97C0000}"/>
    <cellStyle name="Note 2 4 4 2 8 2" xfId="7219" xr:uid="{00000000-0005-0000-0000-0000EA7C0000}"/>
    <cellStyle name="Note 2 4 4 2 8 3" xfId="11468" xr:uid="{00000000-0005-0000-0000-0000EB7C0000}"/>
    <cellStyle name="Note 2 4 4 2 8 4" xfId="15717" xr:uid="{00000000-0005-0000-0000-0000EC7C0000}"/>
    <cellStyle name="Note 2 4 4 2 8 5" xfId="19661" xr:uid="{00000000-0005-0000-0000-0000ED7C0000}"/>
    <cellStyle name="Note 2 4 4 2 8 6" xfId="54258" xr:uid="{00000000-0005-0000-0000-0000EE7C0000}"/>
    <cellStyle name="Note 2 4 4 2 80" xfId="46119" xr:uid="{00000000-0005-0000-0000-0000EF7C0000}"/>
    <cellStyle name="Note 2 4 4 2 81" xfId="46452" xr:uid="{00000000-0005-0000-0000-0000F07C0000}"/>
    <cellStyle name="Note 2 4 4 2 82" xfId="45627" xr:uid="{00000000-0005-0000-0000-0000F17C0000}"/>
    <cellStyle name="Note 2 4 4 2 83" xfId="46942" xr:uid="{00000000-0005-0000-0000-0000F27C0000}"/>
    <cellStyle name="Note 2 4 4 2 84" xfId="47287" xr:uid="{00000000-0005-0000-0000-0000F37C0000}"/>
    <cellStyle name="Note 2 4 4 2 85" xfId="47601" xr:uid="{00000000-0005-0000-0000-0000F47C0000}"/>
    <cellStyle name="Note 2 4 4 2 86" xfId="45478" xr:uid="{00000000-0005-0000-0000-0000F57C0000}"/>
    <cellStyle name="Note 2 4 4 2 87" xfId="48048" xr:uid="{00000000-0005-0000-0000-0000F67C0000}"/>
    <cellStyle name="Note 2 4 4 2 88" xfId="48249" xr:uid="{00000000-0005-0000-0000-0000F77C0000}"/>
    <cellStyle name="Note 2 4 4 2 89" xfId="48901" xr:uid="{00000000-0005-0000-0000-0000F87C0000}"/>
    <cellStyle name="Note 2 4 4 2 9" xfId="3117" xr:uid="{00000000-0005-0000-0000-0000F97C0000}"/>
    <cellStyle name="Note 2 4 4 2 9 2" xfId="7369" xr:uid="{00000000-0005-0000-0000-0000FA7C0000}"/>
    <cellStyle name="Note 2 4 4 2 9 3" xfId="11618" xr:uid="{00000000-0005-0000-0000-0000FB7C0000}"/>
    <cellStyle name="Note 2 4 4 2 9 4" xfId="15867" xr:uid="{00000000-0005-0000-0000-0000FC7C0000}"/>
    <cellStyle name="Note 2 4 4 2 9 5" xfId="21758" xr:uid="{00000000-0005-0000-0000-0000FD7C0000}"/>
    <cellStyle name="Note 2 4 4 2 9 6" xfId="54408" xr:uid="{00000000-0005-0000-0000-0000FE7C0000}"/>
    <cellStyle name="Note 2 4 4 2 90" xfId="49247" xr:uid="{00000000-0005-0000-0000-0000FF7C0000}"/>
    <cellStyle name="Note 2 4 4 2 91" xfId="48501" xr:uid="{00000000-0005-0000-0000-0000007D0000}"/>
    <cellStyle name="Note 2 4 4 2 92" xfId="49399" xr:uid="{00000000-0005-0000-0000-0000017D0000}"/>
    <cellStyle name="Note 2 4 4 2 93" xfId="48466" xr:uid="{00000000-0005-0000-0000-0000027D0000}"/>
    <cellStyle name="Note 2 4 4 2 94" xfId="49914" xr:uid="{00000000-0005-0000-0000-0000037D0000}"/>
    <cellStyle name="Note 2 4 4 2 95" xfId="50064" xr:uid="{00000000-0005-0000-0000-0000047D0000}"/>
    <cellStyle name="Note 2 4 4 2 96" xfId="50213" xr:uid="{00000000-0005-0000-0000-0000057D0000}"/>
    <cellStyle name="Note 2 4 4 2 97" xfId="50363" xr:uid="{00000000-0005-0000-0000-0000067D0000}"/>
    <cellStyle name="Note 2 4 4 2 98" xfId="50512" xr:uid="{00000000-0005-0000-0000-0000077D0000}"/>
    <cellStyle name="Note 2 4 4 2 99" xfId="50661" xr:uid="{00000000-0005-0000-0000-0000087D0000}"/>
    <cellStyle name="Note 2 4 4 20" xfId="3212" xr:uid="{00000000-0005-0000-0000-0000097D0000}"/>
    <cellStyle name="Note 2 4 4 20 2" xfId="7464" xr:uid="{00000000-0005-0000-0000-00000A7D0000}"/>
    <cellStyle name="Note 2 4 4 20 3" xfId="11713" xr:uid="{00000000-0005-0000-0000-00000B7D0000}"/>
    <cellStyle name="Note 2 4 4 20 4" xfId="15962" xr:uid="{00000000-0005-0000-0000-00000C7D0000}"/>
    <cellStyle name="Note 2 4 4 20 5" xfId="21581" xr:uid="{00000000-0005-0000-0000-00000D7D0000}"/>
    <cellStyle name="Note 2 4 4 20 6" xfId="55784" xr:uid="{00000000-0005-0000-0000-00000E7D0000}"/>
    <cellStyle name="Note 2 4 4 21" xfId="3361" xr:uid="{00000000-0005-0000-0000-00000F7D0000}"/>
    <cellStyle name="Note 2 4 4 21 2" xfId="7613" xr:uid="{00000000-0005-0000-0000-0000107D0000}"/>
    <cellStyle name="Note 2 4 4 21 3" xfId="11862" xr:uid="{00000000-0005-0000-0000-0000117D0000}"/>
    <cellStyle name="Note 2 4 4 21 4" xfId="16111" xr:uid="{00000000-0005-0000-0000-0000127D0000}"/>
    <cellStyle name="Note 2 4 4 21 5" xfId="23816" xr:uid="{00000000-0005-0000-0000-0000137D0000}"/>
    <cellStyle name="Note 2 4 4 21 6" xfId="55936" xr:uid="{00000000-0005-0000-0000-0000147D0000}"/>
    <cellStyle name="Note 2 4 4 22" xfId="3511" xr:uid="{00000000-0005-0000-0000-0000157D0000}"/>
    <cellStyle name="Note 2 4 4 22 2" xfId="7763" xr:uid="{00000000-0005-0000-0000-0000167D0000}"/>
    <cellStyle name="Note 2 4 4 22 3" xfId="12012" xr:uid="{00000000-0005-0000-0000-0000177D0000}"/>
    <cellStyle name="Note 2 4 4 22 4" xfId="16261" xr:uid="{00000000-0005-0000-0000-0000187D0000}"/>
    <cellStyle name="Note 2 4 4 22 5" xfId="24166" xr:uid="{00000000-0005-0000-0000-0000197D0000}"/>
    <cellStyle name="Note 2 4 4 22 6" xfId="56088" xr:uid="{00000000-0005-0000-0000-00001A7D0000}"/>
    <cellStyle name="Note 2 4 4 23" xfId="3661" xr:uid="{00000000-0005-0000-0000-00001B7D0000}"/>
    <cellStyle name="Note 2 4 4 23 2" xfId="7913" xr:uid="{00000000-0005-0000-0000-00001C7D0000}"/>
    <cellStyle name="Note 2 4 4 23 3" xfId="12162" xr:uid="{00000000-0005-0000-0000-00001D7D0000}"/>
    <cellStyle name="Note 2 4 4 23 4" xfId="16411" xr:uid="{00000000-0005-0000-0000-00001E7D0000}"/>
    <cellStyle name="Note 2 4 4 23 5" xfId="24512" xr:uid="{00000000-0005-0000-0000-00001F7D0000}"/>
    <cellStyle name="Note 2 4 4 23 6" xfId="56237" xr:uid="{00000000-0005-0000-0000-0000207D0000}"/>
    <cellStyle name="Note 2 4 4 24" xfId="3810" xr:uid="{00000000-0005-0000-0000-0000217D0000}"/>
    <cellStyle name="Note 2 4 4 24 2" xfId="8062" xr:uid="{00000000-0005-0000-0000-0000227D0000}"/>
    <cellStyle name="Note 2 4 4 24 3" xfId="12311" xr:uid="{00000000-0005-0000-0000-0000237D0000}"/>
    <cellStyle name="Note 2 4 4 24 4" xfId="16560" xr:uid="{00000000-0005-0000-0000-0000247D0000}"/>
    <cellStyle name="Note 2 4 4 24 5" xfId="21934" xr:uid="{00000000-0005-0000-0000-0000257D0000}"/>
    <cellStyle name="Note 2 4 4 24 6" xfId="56393" xr:uid="{00000000-0005-0000-0000-0000267D0000}"/>
    <cellStyle name="Note 2 4 4 25" xfId="3959" xr:uid="{00000000-0005-0000-0000-0000277D0000}"/>
    <cellStyle name="Note 2 4 4 25 2" xfId="8211" xr:uid="{00000000-0005-0000-0000-0000287D0000}"/>
    <cellStyle name="Note 2 4 4 25 3" xfId="12460" xr:uid="{00000000-0005-0000-0000-0000297D0000}"/>
    <cellStyle name="Note 2 4 4 25 4" xfId="16709" xr:uid="{00000000-0005-0000-0000-00002A7D0000}"/>
    <cellStyle name="Note 2 4 4 25 5" xfId="21563" xr:uid="{00000000-0005-0000-0000-00002B7D0000}"/>
    <cellStyle name="Note 2 4 4 25 6" xfId="56543" xr:uid="{00000000-0005-0000-0000-00002C7D0000}"/>
    <cellStyle name="Note 2 4 4 26" xfId="4159" xr:uid="{00000000-0005-0000-0000-00002D7D0000}"/>
    <cellStyle name="Note 2 4 4 26 2" xfId="8411" xr:uid="{00000000-0005-0000-0000-00002E7D0000}"/>
    <cellStyle name="Note 2 4 4 26 3" xfId="12660" xr:uid="{00000000-0005-0000-0000-00002F7D0000}"/>
    <cellStyle name="Note 2 4 4 26 4" xfId="16909" xr:uid="{00000000-0005-0000-0000-0000307D0000}"/>
    <cellStyle name="Note 2 4 4 26 5" xfId="25473" xr:uid="{00000000-0005-0000-0000-0000317D0000}"/>
    <cellStyle name="Note 2 4 4 26 6" xfId="56590" xr:uid="{00000000-0005-0000-0000-0000327D0000}"/>
    <cellStyle name="Note 2 4 4 27" xfId="4310" xr:uid="{00000000-0005-0000-0000-0000337D0000}"/>
    <cellStyle name="Note 2 4 4 27 2" xfId="8562" xr:uid="{00000000-0005-0000-0000-0000347D0000}"/>
    <cellStyle name="Note 2 4 4 27 3" xfId="12811" xr:uid="{00000000-0005-0000-0000-0000357D0000}"/>
    <cellStyle name="Note 2 4 4 27 4" xfId="17060" xr:uid="{00000000-0005-0000-0000-0000367D0000}"/>
    <cellStyle name="Note 2 4 4 27 5" xfId="25819" xr:uid="{00000000-0005-0000-0000-0000377D0000}"/>
    <cellStyle name="Note 2 4 4 27 6" xfId="56644" xr:uid="{00000000-0005-0000-0000-0000387D0000}"/>
    <cellStyle name="Note 2 4 4 28" xfId="4131" xr:uid="{00000000-0005-0000-0000-0000397D0000}"/>
    <cellStyle name="Note 2 4 4 28 2" xfId="8383" xr:uid="{00000000-0005-0000-0000-00003A7D0000}"/>
    <cellStyle name="Note 2 4 4 28 3" xfId="12632" xr:uid="{00000000-0005-0000-0000-00003B7D0000}"/>
    <cellStyle name="Note 2 4 4 28 4" xfId="16881" xr:uid="{00000000-0005-0000-0000-00003C7D0000}"/>
    <cellStyle name="Note 2 4 4 28 5" xfId="26165" xr:uid="{00000000-0005-0000-0000-00003D7D0000}"/>
    <cellStyle name="Note 2 4 4 28 6" xfId="56803" xr:uid="{00000000-0005-0000-0000-00003E7D0000}"/>
    <cellStyle name="Note 2 4 4 29" xfId="4682" xr:uid="{00000000-0005-0000-0000-00003F7D0000}"/>
    <cellStyle name="Note 2 4 4 29 2" xfId="8934" xr:uid="{00000000-0005-0000-0000-0000407D0000}"/>
    <cellStyle name="Note 2 4 4 29 3" xfId="13183" xr:uid="{00000000-0005-0000-0000-0000417D0000}"/>
    <cellStyle name="Note 2 4 4 29 4" xfId="17432" xr:uid="{00000000-0005-0000-0000-0000427D0000}"/>
    <cellStyle name="Note 2 4 4 29 5" xfId="25141" xr:uid="{00000000-0005-0000-0000-0000437D0000}"/>
    <cellStyle name="Note 2 4 4 29 6" xfId="56953" xr:uid="{00000000-0005-0000-0000-0000447D0000}"/>
    <cellStyle name="Note 2 4 4 3" xfId="1654" xr:uid="{00000000-0005-0000-0000-0000457D0000}"/>
    <cellStyle name="Note 2 4 4 3 10" xfId="3314" xr:uid="{00000000-0005-0000-0000-0000467D0000}"/>
    <cellStyle name="Note 2 4 4 3 10 2" xfId="7566" xr:uid="{00000000-0005-0000-0000-0000477D0000}"/>
    <cellStyle name="Note 2 4 4 3 10 3" xfId="11815" xr:uid="{00000000-0005-0000-0000-0000487D0000}"/>
    <cellStyle name="Note 2 4 4 3 10 4" xfId="16064" xr:uid="{00000000-0005-0000-0000-0000497D0000}"/>
    <cellStyle name="Note 2 4 4 3 10 5" xfId="21792" xr:uid="{00000000-0005-0000-0000-00004A7D0000}"/>
    <cellStyle name="Note 2 4 4 3 10 6" xfId="54606" xr:uid="{00000000-0005-0000-0000-00004B7D0000}"/>
    <cellStyle name="Note 2 4 4 3 100" xfId="50859" xr:uid="{00000000-0005-0000-0000-00004C7D0000}"/>
    <cellStyle name="Note 2 4 4 3 101" xfId="51008" xr:uid="{00000000-0005-0000-0000-00004D7D0000}"/>
    <cellStyle name="Note 2 4 4 3 102" xfId="51173" xr:uid="{00000000-0005-0000-0000-00004E7D0000}"/>
    <cellStyle name="Note 2 4 4 3 103" xfId="51329" xr:uid="{00000000-0005-0000-0000-00004F7D0000}"/>
    <cellStyle name="Note 2 4 4 3 104" xfId="51479" xr:uid="{00000000-0005-0000-0000-0000507D0000}"/>
    <cellStyle name="Note 2 4 4 3 105" xfId="51629" xr:uid="{00000000-0005-0000-0000-0000517D0000}"/>
    <cellStyle name="Note 2 4 4 3 106" xfId="51779" xr:uid="{00000000-0005-0000-0000-0000527D0000}"/>
    <cellStyle name="Note 2 4 4 3 107" xfId="51934" xr:uid="{00000000-0005-0000-0000-0000537D0000}"/>
    <cellStyle name="Note 2 4 4 3 108" xfId="52089" xr:uid="{00000000-0005-0000-0000-0000547D0000}"/>
    <cellStyle name="Note 2 4 4 3 109" xfId="52239" xr:uid="{00000000-0005-0000-0000-0000557D0000}"/>
    <cellStyle name="Note 2 4 4 3 11" xfId="3463" xr:uid="{00000000-0005-0000-0000-0000567D0000}"/>
    <cellStyle name="Note 2 4 4 3 11 2" xfId="7715" xr:uid="{00000000-0005-0000-0000-0000577D0000}"/>
    <cellStyle name="Note 2 4 4 3 11 3" xfId="11964" xr:uid="{00000000-0005-0000-0000-0000587D0000}"/>
    <cellStyle name="Note 2 4 4 3 11 4" xfId="16213" xr:uid="{00000000-0005-0000-0000-0000597D0000}"/>
    <cellStyle name="Note 2 4 4 3 11 5" xfId="22253" xr:uid="{00000000-0005-0000-0000-00005A7D0000}"/>
    <cellStyle name="Note 2 4 4 3 11 6" xfId="54755" xr:uid="{00000000-0005-0000-0000-00005B7D0000}"/>
    <cellStyle name="Note 2 4 4 3 110" xfId="52492" xr:uid="{00000000-0005-0000-0000-00005C7D0000}"/>
    <cellStyle name="Note 2 4 4 3 111" xfId="52642" xr:uid="{00000000-0005-0000-0000-00005D7D0000}"/>
    <cellStyle name="Note 2 4 4 3 112" xfId="52791" xr:uid="{00000000-0005-0000-0000-00005E7D0000}"/>
    <cellStyle name="Note 2 4 4 3 113" xfId="52941" xr:uid="{00000000-0005-0000-0000-00005F7D0000}"/>
    <cellStyle name="Note 2 4 4 3 114" xfId="53084" xr:uid="{00000000-0005-0000-0000-0000607D0000}"/>
    <cellStyle name="Note 2 4 4 3 115" xfId="53403" xr:uid="{00000000-0005-0000-0000-0000617D0000}"/>
    <cellStyle name="Note 2 4 4 3 12" xfId="3613" xr:uid="{00000000-0005-0000-0000-0000627D0000}"/>
    <cellStyle name="Note 2 4 4 3 12 2" xfId="7865" xr:uid="{00000000-0005-0000-0000-0000637D0000}"/>
    <cellStyle name="Note 2 4 4 3 12 3" xfId="12114" xr:uid="{00000000-0005-0000-0000-0000647D0000}"/>
    <cellStyle name="Note 2 4 4 3 12 4" xfId="16363" xr:uid="{00000000-0005-0000-0000-0000657D0000}"/>
    <cellStyle name="Note 2 4 4 3 12 5" xfId="22599" xr:uid="{00000000-0005-0000-0000-0000667D0000}"/>
    <cellStyle name="Note 2 4 4 3 12 6" xfId="54910" xr:uid="{00000000-0005-0000-0000-0000677D0000}"/>
    <cellStyle name="Note 2 4 4 3 13" xfId="3763" xr:uid="{00000000-0005-0000-0000-0000687D0000}"/>
    <cellStyle name="Note 2 4 4 3 13 2" xfId="8015" xr:uid="{00000000-0005-0000-0000-0000697D0000}"/>
    <cellStyle name="Note 2 4 4 3 13 3" xfId="12264" xr:uid="{00000000-0005-0000-0000-00006A7D0000}"/>
    <cellStyle name="Note 2 4 4 3 13 4" xfId="16513" xr:uid="{00000000-0005-0000-0000-00006B7D0000}"/>
    <cellStyle name="Note 2 4 4 3 13 5" xfId="22945" xr:uid="{00000000-0005-0000-0000-00006C7D0000}"/>
    <cellStyle name="Note 2 4 4 3 13 6" xfId="55065" xr:uid="{00000000-0005-0000-0000-00006D7D0000}"/>
    <cellStyle name="Note 2 4 4 3 14" xfId="3912" xr:uid="{00000000-0005-0000-0000-00006E7D0000}"/>
    <cellStyle name="Note 2 4 4 3 14 2" xfId="8164" xr:uid="{00000000-0005-0000-0000-00006F7D0000}"/>
    <cellStyle name="Note 2 4 4 3 14 3" xfId="12413" xr:uid="{00000000-0005-0000-0000-0000707D0000}"/>
    <cellStyle name="Note 2 4 4 3 14 4" xfId="16662" xr:uid="{00000000-0005-0000-0000-0000717D0000}"/>
    <cellStyle name="Note 2 4 4 3 14 5" xfId="23292" xr:uid="{00000000-0005-0000-0000-0000727D0000}"/>
    <cellStyle name="Note 2 4 4 3 14 6" xfId="55216" xr:uid="{00000000-0005-0000-0000-0000737D0000}"/>
    <cellStyle name="Note 2 4 4 3 15" xfId="4061" xr:uid="{00000000-0005-0000-0000-0000747D0000}"/>
    <cellStyle name="Note 2 4 4 3 15 2" xfId="8313" xr:uid="{00000000-0005-0000-0000-0000757D0000}"/>
    <cellStyle name="Note 2 4 4 3 15 3" xfId="12562" xr:uid="{00000000-0005-0000-0000-0000767D0000}"/>
    <cellStyle name="Note 2 4 4 3 15 4" xfId="16811" xr:uid="{00000000-0005-0000-0000-0000777D0000}"/>
    <cellStyle name="Note 2 4 4 3 15 5" xfId="23567" xr:uid="{00000000-0005-0000-0000-0000787D0000}"/>
    <cellStyle name="Note 2 4 4 3 15 6" xfId="55365" xr:uid="{00000000-0005-0000-0000-0000797D0000}"/>
    <cellStyle name="Note 2 4 4 3 16" xfId="4261" xr:uid="{00000000-0005-0000-0000-00007A7D0000}"/>
    <cellStyle name="Note 2 4 4 3 16 2" xfId="8513" xr:uid="{00000000-0005-0000-0000-00007B7D0000}"/>
    <cellStyle name="Note 2 4 4 3 16 3" xfId="12762" xr:uid="{00000000-0005-0000-0000-00007C7D0000}"/>
    <cellStyle name="Note 2 4 4 3 16 4" xfId="17011" xr:uid="{00000000-0005-0000-0000-00007D7D0000}"/>
    <cellStyle name="Note 2 4 4 3 16 5" xfId="23913" xr:uid="{00000000-0005-0000-0000-00007E7D0000}"/>
    <cellStyle name="Note 2 4 4 3 16 6" xfId="55515" xr:uid="{00000000-0005-0000-0000-00007F7D0000}"/>
    <cellStyle name="Note 2 4 4 3 17" xfId="4412" xr:uid="{00000000-0005-0000-0000-0000807D0000}"/>
    <cellStyle name="Note 2 4 4 3 17 2" xfId="8664" xr:uid="{00000000-0005-0000-0000-0000817D0000}"/>
    <cellStyle name="Note 2 4 4 3 17 3" xfId="12913" xr:uid="{00000000-0005-0000-0000-0000827D0000}"/>
    <cellStyle name="Note 2 4 4 3 17 4" xfId="17162" xr:uid="{00000000-0005-0000-0000-0000837D0000}"/>
    <cellStyle name="Note 2 4 4 3 17 5" xfId="24263" xr:uid="{00000000-0005-0000-0000-0000847D0000}"/>
    <cellStyle name="Note 2 4 4 3 17 6" xfId="55664" xr:uid="{00000000-0005-0000-0000-0000857D0000}"/>
    <cellStyle name="Note 2 4 4 3 18" xfId="4515" xr:uid="{00000000-0005-0000-0000-0000867D0000}"/>
    <cellStyle name="Note 2 4 4 3 18 2" xfId="8767" xr:uid="{00000000-0005-0000-0000-0000877D0000}"/>
    <cellStyle name="Note 2 4 4 3 18 3" xfId="13016" xr:uid="{00000000-0005-0000-0000-0000887D0000}"/>
    <cellStyle name="Note 2 4 4 3 18 4" xfId="17265" xr:uid="{00000000-0005-0000-0000-0000897D0000}"/>
    <cellStyle name="Note 2 4 4 3 18 5" xfId="24609" xr:uid="{00000000-0005-0000-0000-00008A7D0000}"/>
    <cellStyle name="Note 2 4 4 3 18 6" xfId="55886" xr:uid="{00000000-0005-0000-0000-00008B7D0000}"/>
    <cellStyle name="Note 2 4 4 3 19" xfId="4629" xr:uid="{00000000-0005-0000-0000-00008C7D0000}"/>
    <cellStyle name="Note 2 4 4 3 19 2" xfId="8881" xr:uid="{00000000-0005-0000-0000-00008D7D0000}"/>
    <cellStyle name="Note 2 4 4 3 19 3" xfId="13130" xr:uid="{00000000-0005-0000-0000-00008E7D0000}"/>
    <cellStyle name="Note 2 4 4 3 19 4" xfId="17379" xr:uid="{00000000-0005-0000-0000-00008F7D0000}"/>
    <cellStyle name="Note 2 4 4 3 19 5" xfId="24884" xr:uid="{00000000-0005-0000-0000-0000907D0000}"/>
    <cellStyle name="Note 2 4 4 3 19 6" xfId="56038" xr:uid="{00000000-0005-0000-0000-0000917D0000}"/>
    <cellStyle name="Note 2 4 4 3 2" xfId="2109" xr:uid="{00000000-0005-0000-0000-0000927D0000}"/>
    <cellStyle name="Note 2 4 4 3 2 2" xfId="6361" xr:uid="{00000000-0005-0000-0000-0000937D0000}"/>
    <cellStyle name="Note 2 4 4 3 2 3" xfId="10610" xr:uid="{00000000-0005-0000-0000-0000947D0000}"/>
    <cellStyle name="Note 2 4 4 3 2 4" xfId="14859" xr:uid="{00000000-0005-0000-0000-0000957D0000}"/>
    <cellStyle name="Note 2 4 4 3 2 5" xfId="19290" xr:uid="{00000000-0005-0000-0000-0000967D0000}"/>
    <cellStyle name="Note 2 4 4 3 2 6" xfId="53558" xr:uid="{00000000-0005-0000-0000-0000977D0000}"/>
    <cellStyle name="Note 2 4 4 3 20" xfId="4784" xr:uid="{00000000-0005-0000-0000-0000987D0000}"/>
    <cellStyle name="Note 2 4 4 3 20 2" xfId="9036" xr:uid="{00000000-0005-0000-0000-0000997D0000}"/>
    <cellStyle name="Note 2 4 4 3 20 3" xfId="13285" xr:uid="{00000000-0005-0000-0000-00009A7D0000}"/>
    <cellStyle name="Note 2 4 4 3 20 4" xfId="17534" xr:uid="{00000000-0005-0000-0000-00009B7D0000}"/>
    <cellStyle name="Note 2 4 4 3 20 5" xfId="25157" xr:uid="{00000000-0005-0000-0000-00009C7D0000}"/>
    <cellStyle name="Note 2 4 4 3 20 6" xfId="56190" xr:uid="{00000000-0005-0000-0000-00009D7D0000}"/>
    <cellStyle name="Note 2 4 4 3 21" xfId="4934" xr:uid="{00000000-0005-0000-0000-00009E7D0000}"/>
    <cellStyle name="Note 2 4 4 3 21 2" xfId="9186" xr:uid="{00000000-0005-0000-0000-00009F7D0000}"/>
    <cellStyle name="Note 2 4 4 3 21 3" xfId="13435" xr:uid="{00000000-0005-0000-0000-0000A07D0000}"/>
    <cellStyle name="Note 2 4 4 3 21 4" xfId="17684" xr:uid="{00000000-0005-0000-0000-0000A17D0000}"/>
    <cellStyle name="Note 2 4 4 3 21 5" xfId="25570" xr:uid="{00000000-0005-0000-0000-0000A27D0000}"/>
    <cellStyle name="Note 2 4 4 3 21 6" xfId="56339" xr:uid="{00000000-0005-0000-0000-0000A37D0000}"/>
    <cellStyle name="Note 2 4 4 3 22" xfId="5126" xr:uid="{00000000-0005-0000-0000-0000A47D0000}"/>
    <cellStyle name="Note 2 4 4 3 22 2" xfId="9378" xr:uid="{00000000-0005-0000-0000-0000A57D0000}"/>
    <cellStyle name="Note 2 4 4 3 22 3" xfId="13627" xr:uid="{00000000-0005-0000-0000-0000A67D0000}"/>
    <cellStyle name="Note 2 4 4 3 22 4" xfId="17876" xr:uid="{00000000-0005-0000-0000-0000A77D0000}"/>
    <cellStyle name="Note 2 4 4 3 22 5" xfId="25916" xr:uid="{00000000-0005-0000-0000-0000A87D0000}"/>
    <cellStyle name="Note 2 4 4 3 22 6" xfId="56495" xr:uid="{00000000-0005-0000-0000-0000A97D0000}"/>
    <cellStyle name="Note 2 4 4 3 23" xfId="5236" xr:uid="{00000000-0005-0000-0000-0000AA7D0000}"/>
    <cellStyle name="Note 2 4 4 3 23 2" xfId="9488" xr:uid="{00000000-0005-0000-0000-0000AB7D0000}"/>
    <cellStyle name="Note 2 4 4 3 23 3" xfId="13737" xr:uid="{00000000-0005-0000-0000-0000AC7D0000}"/>
    <cellStyle name="Note 2 4 4 3 23 4" xfId="17986" xr:uid="{00000000-0005-0000-0000-0000AD7D0000}"/>
    <cellStyle name="Note 2 4 4 3 23 5" xfId="26262" xr:uid="{00000000-0005-0000-0000-0000AE7D0000}"/>
    <cellStyle name="Note 2 4 4 3 23 6" xfId="56746" xr:uid="{00000000-0005-0000-0000-0000AF7D0000}"/>
    <cellStyle name="Note 2 4 4 3 24" xfId="5348" xr:uid="{00000000-0005-0000-0000-0000B07D0000}"/>
    <cellStyle name="Note 2 4 4 3 24 2" xfId="9600" xr:uid="{00000000-0005-0000-0000-0000B17D0000}"/>
    <cellStyle name="Note 2 4 4 3 24 3" xfId="13849" xr:uid="{00000000-0005-0000-0000-0000B27D0000}"/>
    <cellStyle name="Note 2 4 4 3 24 4" xfId="18098" xr:uid="{00000000-0005-0000-0000-0000B37D0000}"/>
    <cellStyle name="Note 2 4 4 3 24 5" xfId="26807" xr:uid="{00000000-0005-0000-0000-0000B47D0000}"/>
    <cellStyle name="Note 2 4 4 3 24 6" xfId="56905" xr:uid="{00000000-0005-0000-0000-0000B57D0000}"/>
    <cellStyle name="Note 2 4 4 3 25" xfId="5499" xr:uid="{00000000-0005-0000-0000-0000B67D0000}"/>
    <cellStyle name="Note 2 4 4 3 25 2" xfId="9751" xr:uid="{00000000-0005-0000-0000-0000B77D0000}"/>
    <cellStyle name="Note 2 4 4 3 25 3" xfId="14000" xr:uid="{00000000-0005-0000-0000-0000B87D0000}"/>
    <cellStyle name="Note 2 4 4 3 25 4" xfId="18249" xr:uid="{00000000-0005-0000-0000-0000B97D0000}"/>
    <cellStyle name="Note 2 4 4 3 25 5" xfId="27049" xr:uid="{00000000-0005-0000-0000-0000BA7D0000}"/>
    <cellStyle name="Note 2 4 4 3 25 6" xfId="57055" xr:uid="{00000000-0005-0000-0000-0000BB7D0000}"/>
    <cellStyle name="Note 2 4 4 3 26" xfId="5654" xr:uid="{00000000-0005-0000-0000-0000BC7D0000}"/>
    <cellStyle name="Note 2 4 4 3 26 2" xfId="9906" xr:uid="{00000000-0005-0000-0000-0000BD7D0000}"/>
    <cellStyle name="Note 2 4 4 3 26 3" xfId="14155" xr:uid="{00000000-0005-0000-0000-0000BE7D0000}"/>
    <cellStyle name="Note 2 4 4 3 26 4" xfId="18404" xr:uid="{00000000-0005-0000-0000-0000BF7D0000}"/>
    <cellStyle name="Note 2 4 4 3 26 5" xfId="27315" xr:uid="{00000000-0005-0000-0000-0000C07D0000}"/>
    <cellStyle name="Note 2 4 4 3 26 6" xfId="57173" xr:uid="{00000000-0005-0000-0000-0000C17D0000}"/>
    <cellStyle name="Note 2 4 4 3 27" xfId="5906" xr:uid="{00000000-0005-0000-0000-0000C27D0000}"/>
    <cellStyle name="Note 2 4 4 3 27 2" xfId="27658" xr:uid="{00000000-0005-0000-0000-0000C37D0000}"/>
    <cellStyle name="Note 2 4 4 3 27 3" xfId="57323" xr:uid="{00000000-0005-0000-0000-0000C47D0000}"/>
    <cellStyle name="Note 2 4 4 3 28" xfId="10155" xr:uid="{00000000-0005-0000-0000-0000C57D0000}"/>
    <cellStyle name="Note 2 4 4 3 28 2" xfId="27999" xr:uid="{00000000-0005-0000-0000-0000C67D0000}"/>
    <cellStyle name="Note 2 4 4 3 28 3" xfId="57472" xr:uid="{00000000-0005-0000-0000-0000C77D0000}"/>
    <cellStyle name="Note 2 4 4 3 29" xfId="14405" xr:uid="{00000000-0005-0000-0000-0000C87D0000}"/>
    <cellStyle name="Note 2 4 4 3 29 2" xfId="28340" xr:uid="{00000000-0005-0000-0000-0000C97D0000}"/>
    <cellStyle name="Note 2 4 4 3 29 3" xfId="57622" xr:uid="{00000000-0005-0000-0000-0000CA7D0000}"/>
    <cellStyle name="Note 2 4 4 3 3" xfId="2261" xr:uid="{00000000-0005-0000-0000-0000CB7D0000}"/>
    <cellStyle name="Note 2 4 4 3 3 2" xfId="6513" xr:uid="{00000000-0005-0000-0000-0000CC7D0000}"/>
    <cellStyle name="Note 2 4 4 3 3 3" xfId="10762" xr:uid="{00000000-0005-0000-0000-0000CD7D0000}"/>
    <cellStyle name="Note 2 4 4 3 3 4" xfId="15011" xr:uid="{00000000-0005-0000-0000-0000CE7D0000}"/>
    <cellStyle name="Note 2 4 4 3 3 5" xfId="19526" xr:uid="{00000000-0005-0000-0000-0000CF7D0000}"/>
    <cellStyle name="Note 2 4 4 3 3 6" xfId="53707" xr:uid="{00000000-0005-0000-0000-0000D07D0000}"/>
    <cellStyle name="Note 2 4 4 3 30" xfId="18664" xr:uid="{00000000-0005-0000-0000-0000D17D0000}"/>
    <cellStyle name="Note 2 4 4 3 30 2" xfId="28681" xr:uid="{00000000-0005-0000-0000-0000D27D0000}"/>
    <cellStyle name="Note 2 4 4 3 31" xfId="29022" xr:uid="{00000000-0005-0000-0000-0000D37D0000}"/>
    <cellStyle name="Note 2 4 4 3 32" xfId="29672" xr:uid="{00000000-0005-0000-0000-0000D47D0000}"/>
    <cellStyle name="Note 2 4 4 3 33" xfId="31251" xr:uid="{00000000-0005-0000-0000-0000D57D0000}"/>
    <cellStyle name="Note 2 4 4 3 34" xfId="31520" xr:uid="{00000000-0005-0000-0000-0000D67D0000}"/>
    <cellStyle name="Note 2 4 4 3 35" xfId="31860" xr:uid="{00000000-0005-0000-0000-0000D77D0000}"/>
    <cellStyle name="Note 2 4 4 3 36" xfId="32082" xr:uid="{00000000-0005-0000-0000-0000D87D0000}"/>
    <cellStyle name="Note 2 4 4 3 37" xfId="32423" xr:uid="{00000000-0005-0000-0000-0000D97D0000}"/>
    <cellStyle name="Note 2 4 4 3 38" xfId="32764" xr:uid="{00000000-0005-0000-0000-0000DA7D0000}"/>
    <cellStyle name="Note 2 4 4 3 39" xfId="33273" xr:uid="{00000000-0005-0000-0000-0000DB7D0000}"/>
    <cellStyle name="Note 2 4 4 3 4" xfId="2411" xr:uid="{00000000-0005-0000-0000-0000DC7D0000}"/>
    <cellStyle name="Note 2 4 4 3 4 2" xfId="6663" xr:uid="{00000000-0005-0000-0000-0000DD7D0000}"/>
    <cellStyle name="Note 2 4 4 3 4 3" xfId="10912" xr:uid="{00000000-0005-0000-0000-0000DE7D0000}"/>
    <cellStyle name="Note 2 4 4 3 4 4" xfId="15161" xr:uid="{00000000-0005-0000-0000-0000DF7D0000}"/>
    <cellStyle name="Note 2 4 4 3 4 5" xfId="20078" xr:uid="{00000000-0005-0000-0000-0000E07D0000}"/>
    <cellStyle name="Note 2 4 4 3 4 6" xfId="53829" xr:uid="{00000000-0005-0000-0000-0000E17D0000}"/>
    <cellStyle name="Note 2 4 4 3 40" xfId="33674" xr:uid="{00000000-0005-0000-0000-0000E27D0000}"/>
    <cellStyle name="Note 2 4 4 3 41" xfId="34020" xr:uid="{00000000-0005-0000-0000-0000E37D0000}"/>
    <cellStyle name="Note 2 4 4 3 42" xfId="33002" xr:uid="{00000000-0005-0000-0000-0000E47D0000}"/>
    <cellStyle name="Note 2 4 4 3 43" xfId="34467" xr:uid="{00000000-0005-0000-0000-0000E57D0000}"/>
    <cellStyle name="Note 2 4 4 3 44" xfId="34813" xr:uid="{00000000-0005-0000-0000-0000E67D0000}"/>
    <cellStyle name="Note 2 4 4 3 45" xfId="35159" xr:uid="{00000000-0005-0000-0000-0000E77D0000}"/>
    <cellStyle name="Note 2 4 4 3 46" xfId="35506" xr:uid="{00000000-0005-0000-0000-0000E87D0000}"/>
    <cellStyle name="Note 2 4 4 3 47" xfId="35853" xr:uid="{00000000-0005-0000-0000-0000E97D0000}"/>
    <cellStyle name="Note 2 4 4 3 48" xfId="36199" xr:uid="{00000000-0005-0000-0000-0000EA7D0000}"/>
    <cellStyle name="Note 2 4 4 3 49" xfId="36545" xr:uid="{00000000-0005-0000-0000-0000EB7D0000}"/>
    <cellStyle name="Note 2 4 4 3 5" xfId="2560" xr:uid="{00000000-0005-0000-0000-0000EC7D0000}"/>
    <cellStyle name="Note 2 4 4 3 5 2" xfId="6812" xr:uid="{00000000-0005-0000-0000-0000ED7D0000}"/>
    <cellStyle name="Note 2 4 4 3 5 3" xfId="11061" xr:uid="{00000000-0005-0000-0000-0000EE7D0000}"/>
    <cellStyle name="Note 2 4 4 3 5 4" xfId="15310" xr:uid="{00000000-0005-0000-0000-0000EF7D0000}"/>
    <cellStyle name="Note 2 4 4 3 5 5" xfId="20424" xr:uid="{00000000-0005-0000-0000-0000F07D0000}"/>
    <cellStyle name="Note 2 4 4 3 5 6" xfId="53935" xr:uid="{00000000-0005-0000-0000-0000F17D0000}"/>
    <cellStyle name="Note 2 4 4 3 50" xfId="36891" xr:uid="{00000000-0005-0000-0000-0000F27D0000}"/>
    <cellStyle name="Note 2 4 4 3 51" xfId="37237" xr:uid="{00000000-0005-0000-0000-0000F37D0000}"/>
    <cellStyle name="Note 2 4 4 3 52" xfId="37583" xr:uid="{00000000-0005-0000-0000-0000F47D0000}"/>
    <cellStyle name="Note 2 4 4 3 53" xfId="37858" xr:uid="{00000000-0005-0000-0000-0000F57D0000}"/>
    <cellStyle name="Note 2 4 4 3 54" xfId="38205" xr:uid="{00000000-0005-0000-0000-0000F67D0000}"/>
    <cellStyle name="Note 2 4 4 3 55" xfId="38551" xr:uid="{00000000-0005-0000-0000-0000F77D0000}"/>
    <cellStyle name="Note 2 4 4 3 56" xfId="38897" xr:uid="{00000000-0005-0000-0000-0000F87D0000}"/>
    <cellStyle name="Note 2 4 4 3 57" xfId="39243" xr:uid="{00000000-0005-0000-0000-0000F97D0000}"/>
    <cellStyle name="Note 2 4 4 3 58" xfId="39519" xr:uid="{00000000-0005-0000-0000-0000FA7D0000}"/>
    <cellStyle name="Note 2 4 4 3 59" xfId="39815" xr:uid="{00000000-0005-0000-0000-0000FB7D0000}"/>
    <cellStyle name="Note 2 4 4 3 6" xfId="2710" xr:uid="{00000000-0005-0000-0000-0000FC7D0000}"/>
    <cellStyle name="Note 2 4 4 3 6 2" xfId="6962" xr:uid="{00000000-0005-0000-0000-0000FD7D0000}"/>
    <cellStyle name="Note 2 4 4 3 6 3" xfId="11211" xr:uid="{00000000-0005-0000-0000-0000FE7D0000}"/>
    <cellStyle name="Note 2 4 4 3 6 4" xfId="15460" xr:uid="{00000000-0005-0000-0000-0000FF7D0000}"/>
    <cellStyle name="Note 2 4 4 3 6 5" xfId="20808" xr:uid="{00000000-0005-0000-0000-0000007E0000}"/>
    <cellStyle name="Note 2 4 4 3 6 6" xfId="54085" xr:uid="{00000000-0005-0000-0000-0000017E0000}"/>
    <cellStyle name="Note 2 4 4 3 60" xfId="40071" xr:uid="{00000000-0005-0000-0000-0000027E0000}"/>
    <cellStyle name="Note 2 4 4 3 61" xfId="40412" xr:uid="{00000000-0005-0000-0000-0000037E0000}"/>
    <cellStyle name="Note 2 4 4 3 62" xfId="41246" xr:uid="{00000000-0005-0000-0000-0000047E0000}"/>
    <cellStyle name="Note 2 4 4 3 63" xfId="41541" xr:uid="{00000000-0005-0000-0000-0000057E0000}"/>
    <cellStyle name="Note 2 4 4 3 64" xfId="41529" xr:uid="{00000000-0005-0000-0000-0000067E0000}"/>
    <cellStyle name="Note 2 4 4 3 65" xfId="41979" xr:uid="{00000000-0005-0000-0000-0000077E0000}"/>
    <cellStyle name="Note 2 4 4 3 66" xfId="42325" xr:uid="{00000000-0005-0000-0000-0000087E0000}"/>
    <cellStyle name="Note 2 4 4 3 67" xfId="42180" xr:uid="{00000000-0005-0000-0000-0000097E0000}"/>
    <cellStyle name="Note 2 4 4 3 68" xfId="42906" xr:uid="{00000000-0005-0000-0000-00000A7E0000}"/>
    <cellStyle name="Note 2 4 4 3 69" xfId="43247" xr:uid="{00000000-0005-0000-0000-00000B7E0000}"/>
    <cellStyle name="Note 2 4 4 3 7" xfId="2865" xr:uid="{00000000-0005-0000-0000-00000C7E0000}"/>
    <cellStyle name="Note 2 4 4 3 7 2" xfId="7117" xr:uid="{00000000-0005-0000-0000-00000D7E0000}"/>
    <cellStyle name="Note 2 4 4 3 7 3" xfId="11366" xr:uid="{00000000-0005-0000-0000-00000E7E0000}"/>
    <cellStyle name="Note 2 4 4 3 7 4" xfId="15615" xr:uid="{00000000-0005-0000-0000-00000F7E0000}"/>
    <cellStyle name="Note 2 4 4 3 7 5" xfId="21117" xr:uid="{00000000-0005-0000-0000-0000107E0000}"/>
    <cellStyle name="Note 2 4 4 3 7 6" xfId="54203" xr:uid="{00000000-0005-0000-0000-0000117E0000}"/>
    <cellStyle name="Note 2 4 4 3 70" xfId="43588" xr:uid="{00000000-0005-0000-0000-0000127E0000}"/>
    <cellStyle name="Note 2 4 4 3 71" xfId="44119" xr:uid="{00000000-0005-0000-0000-0000137E0000}"/>
    <cellStyle name="Note 2 4 4 3 72" xfId="44372" xr:uid="{00000000-0005-0000-0000-0000147E0000}"/>
    <cellStyle name="Note 2 4 4 3 73" xfId="44361" xr:uid="{00000000-0005-0000-0000-0000157E0000}"/>
    <cellStyle name="Note 2 4 4 3 74" xfId="44787" xr:uid="{00000000-0005-0000-0000-0000167E0000}"/>
    <cellStyle name="Note 2 4 4 3 75" xfId="45089" xr:uid="{00000000-0005-0000-0000-0000177E0000}"/>
    <cellStyle name="Note 2 4 4 3 76" xfId="45264" xr:uid="{00000000-0005-0000-0000-0000187E0000}"/>
    <cellStyle name="Note 2 4 4 3 77" xfId="45277" xr:uid="{00000000-0005-0000-0000-0000197E0000}"/>
    <cellStyle name="Note 2 4 4 3 78" xfId="45758" xr:uid="{00000000-0005-0000-0000-00001A7E0000}"/>
    <cellStyle name="Note 2 4 4 3 79" xfId="45678" xr:uid="{00000000-0005-0000-0000-00001B7E0000}"/>
    <cellStyle name="Note 2 4 4 3 8" xfId="3015" xr:uid="{00000000-0005-0000-0000-00001C7E0000}"/>
    <cellStyle name="Note 2 4 4 3 8 2" xfId="7267" xr:uid="{00000000-0005-0000-0000-00001D7E0000}"/>
    <cellStyle name="Note 2 4 4 3 8 3" xfId="11516" xr:uid="{00000000-0005-0000-0000-00001E7E0000}"/>
    <cellStyle name="Note 2 4 4 3 8 4" xfId="15765" xr:uid="{00000000-0005-0000-0000-00001F7E0000}"/>
    <cellStyle name="Note 2 4 4 3 8 5" xfId="21392" xr:uid="{00000000-0005-0000-0000-0000207E0000}"/>
    <cellStyle name="Note 2 4 4 3 8 6" xfId="54306" xr:uid="{00000000-0005-0000-0000-0000217E0000}"/>
    <cellStyle name="Note 2 4 4 3 80" xfId="46166" xr:uid="{00000000-0005-0000-0000-0000227E0000}"/>
    <cellStyle name="Note 2 4 4 3 81" xfId="46487" xr:uid="{00000000-0005-0000-0000-0000237E0000}"/>
    <cellStyle name="Note 2 4 4 3 82" xfId="45485" xr:uid="{00000000-0005-0000-0000-0000247E0000}"/>
    <cellStyle name="Note 2 4 4 3 83" xfId="46989" xr:uid="{00000000-0005-0000-0000-0000257E0000}"/>
    <cellStyle name="Note 2 4 4 3 84" xfId="47334" xr:uid="{00000000-0005-0000-0000-0000267E0000}"/>
    <cellStyle name="Note 2 4 4 3 85" xfId="47632" xr:uid="{00000000-0005-0000-0000-0000277E0000}"/>
    <cellStyle name="Note 2 4 4 3 86" xfId="45708" xr:uid="{00000000-0005-0000-0000-0000287E0000}"/>
    <cellStyle name="Note 2 4 4 3 87" xfId="48095" xr:uid="{00000000-0005-0000-0000-0000297E0000}"/>
    <cellStyle name="Note 2 4 4 3 88" xfId="48630" xr:uid="{00000000-0005-0000-0000-00002A7E0000}"/>
    <cellStyle name="Note 2 4 4 3 89" xfId="48948" xr:uid="{00000000-0005-0000-0000-00002B7E0000}"/>
    <cellStyle name="Note 2 4 4 3 9" xfId="3165" xr:uid="{00000000-0005-0000-0000-00002C7E0000}"/>
    <cellStyle name="Note 2 4 4 3 9 2" xfId="7417" xr:uid="{00000000-0005-0000-0000-00002D7E0000}"/>
    <cellStyle name="Note 2 4 4 3 9 3" xfId="11666" xr:uid="{00000000-0005-0000-0000-00002E7E0000}"/>
    <cellStyle name="Note 2 4 4 3 9 4" xfId="15915" xr:uid="{00000000-0005-0000-0000-00002F7E0000}"/>
    <cellStyle name="Note 2 4 4 3 9 5" xfId="21805" xr:uid="{00000000-0005-0000-0000-0000307E0000}"/>
    <cellStyle name="Note 2 4 4 3 9 6" xfId="54456" xr:uid="{00000000-0005-0000-0000-0000317E0000}"/>
    <cellStyle name="Note 2 4 4 3 90" xfId="49294" xr:uid="{00000000-0005-0000-0000-0000327E0000}"/>
    <cellStyle name="Note 2 4 4 3 91" xfId="49281" xr:uid="{00000000-0005-0000-0000-0000337E0000}"/>
    <cellStyle name="Note 2 4 4 3 92" xfId="49392" xr:uid="{00000000-0005-0000-0000-0000347E0000}"/>
    <cellStyle name="Note 2 4 4 3 93" xfId="49729" xr:uid="{00000000-0005-0000-0000-0000357E0000}"/>
    <cellStyle name="Note 2 4 4 3 94" xfId="49962" xr:uid="{00000000-0005-0000-0000-0000367E0000}"/>
    <cellStyle name="Note 2 4 4 3 95" xfId="50112" xr:uid="{00000000-0005-0000-0000-0000377E0000}"/>
    <cellStyle name="Note 2 4 4 3 96" xfId="50261" xr:uid="{00000000-0005-0000-0000-0000387E0000}"/>
    <cellStyle name="Note 2 4 4 3 97" xfId="50411" xr:uid="{00000000-0005-0000-0000-0000397E0000}"/>
    <cellStyle name="Note 2 4 4 3 98" xfId="50560" xr:uid="{00000000-0005-0000-0000-00003A7E0000}"/>
    <cellStyle name="Note 2 4 4 3 99" xfId="50709" xr:uid="{00000000-0005-0000-0000-00003B7E0000}"/>
    <cellStyle name="Note 2 4 4 30" xfId="4832" xr:uid="{00000000-0005-0000-0000-00003C7E0000}"/>
    <cellStyle name="Note 2 4 4 30 2" xfId="9084" xr:uid="{00000000-0005-0000-0000-00003D7E0000}"/>
    <cellStyle name="Note 2 4 4 30 3" xfId="13333" xr:uid="{00000000-0005-0000-0000-00003E7E0000}"/>
    <cellStyle name="Note 2 4 4 30 4" xfId="17582" xr:uid="{00000000-0005-0000-0000-00003F7E0000}"/>
    <cellStyle name="Note 2 4 4 30 5" xfId="26639" xr:uid="{00000000-0005-0000-0000-0000407E0000}"/>
    <cellStyle name="Note 2 4 4 30 6" xfId="57104" xr:uid="{00000000-0005-0000-0000-0000417E0000}"/>
    <cellStyle name="Note 2 4 4 31" xfId="5024" xr:uid="{00000000-0005-0000-0000-0000427E0000}"/>
    <cellStyle name="Note 2 4 4 31 2" xfId="9276" xr:uid="{00000000-0005-0000-0000-0000437E0000}"/>
    <cellStyle name="Note 2 4 4 31 3" xfId="13525" xr:uid="{00000000-0005-0000-0000-0000447E0000}"/>
    <cellStyle name="Note 2 4 4 31 4" xfId="17774" xr:uid="{00000000-0005-0000-0000-0000457E0000}"/>
    <cellStyle name="Note 2 4 4 31 5" xfId="27218" xr:uid="{00000000-0005-0000-0000-0000467E0000}"/>
    <cellStyle name="Note 2 4 4 31 6" xfId="56787" xr:uid="{00000000-0005-0000-0000-0000477E0000}"/>
    <cellStyle name="Note 2 4 4 32" xfId="4975" xr:uid="{00000000-0005-0000-0000-0000487E0000}"/>
    <cellStyle name="Note 2 4 4 32 2" xfId="9227" xr:uid="{00000000-0005-0000-0000-0000497E0000}"/>
    <cellStyle name="Note 2 4 4 32 3" xfId="13476" xr:uid="{00000000-0005-0000-0000-00004A7E0000}"/>
    <cellStyle name="Note 2 4 4 32 4" xfId="17725" xr:uid="{00000000-0005-0000-0000-00004B7E0000}"/>
    <cellStyle name="Note 2 4 4 32 5" xfId="27561" xr:uid="{00000000-0005-0000-0000-00004C7E0000}"/>
    <cellStyle name="Note 2 4 4 32 6" xfId="57221" xr:uid="{00000000-0005-0000-0000-00004D7E0000}"/>
    <cellStyle name="Note 2 4 4 33" xfId="5397" xr:uid="{00000000-0005-0000-0000-00004E7E0000}"/>
    <cellStyle name="Note 2 4 4 33 2" xfId="9649" xr:uid="{00000000-0005-0000-0000-00004F7E0000}"/>
    <cellStyle name="Note 2 4 4 33 3" xfId="13898" xr:uid="{00000000-0005-0000-0000-0000507E0000}"/>
    <cellStyle name="Note 2 4 4 33 4" xfId="18147" xr:uid="{00000000-0005-0000-0000-0000517E0000}"/>
    <cellStyle name="Note 2 4 4 33 5" xfId="27902" xr:uid="{00000000-0005-0000-0000-0000527E0000}"/>
    <cellStyle name="Note 2 4 4 33 6" xfId="57370" xr:uid="{00000000-0005-0000-0000-0000537E0000}"/>
    <cellStyle name="Note 2 4 4 34" xfId="5552" xr:uid="{00000000-0005-0000-0000-0000547E0000}"/>
    <cellStyle name="Note 2 4 4 34 2" xfId="9804" xr:uid="{00000000-0005-0000-0000-0000557E0000}"/>
    <cellStyle name="Note 2 4 4 34 3" xfId="14053" xr:uid="{00000000-0005-0000-0000-0000567E0000}"/>
    <cellStyle name="Note 2 4 4 34 4" xfId="18302" xr:uid="{00000000-0005-0000-0000-0000577E0000}"/>
    <cellStyle name="Note 2 4 4 34 5" xfId="28243" xr:uid="{00000000-0005-0000-0000-0000587E0000}"/>
    <cellStyle name="Note 2 4 4 34 6" xfId="57520" xr:uid="{00000000-0005-0000-0000-0000597E0000}"/>
    <cellStyle name="Note 2 4 4 35" xfId="1452" xr:uid="{00000000-0005-0000-0000-00005A7E0000}"/>
    <cellStyle name="Note 2 4 4 35 2" xfId="28584" xr:uid="{00000000-0005-0000-0000-00005B7E0000}"/>
    <cellStyle name="Note 2 4 4 36" xfId="5704" xr:uid="{00000000-0005-0000-0000-00005C7E0000}"/>
    <cellStyle name="Note 2 4 4 36 2" xfId="28925" xr:uid="{00000000-0005-0000-0000-00005D7E0000}"/>
    <cellStyle name="Note 2 4 4 37" xfId="9953" xr:uid="{00000000-0005-0000-0000-00005E7E0000}"/>
    <cellStyle name="Note 2 4 4 37 2" xfId="29609" xr:uid="{00000000-0005-0000-0000-00005F7E0000}"/>
    <cellStyle name="Note 2 4 4 38" xfId="14203" xr:uid="{00000000-0005-0000-0000-0000607E0000}"/>
    <cellStyle name="Note 2 4 4 38 2" xfId="31032" xr:uid="{00000000-0005-0000-0000-0000617E0000}"/>
    <cellStyle name="Note 2 4 4 39" xfId="18459" xr:uid="{00000000-0005-0000-0000-0000627E0000}"/>
    <cellStyle name="Note 2 4 4 39 2" xfId="31423" xr:uid="{00000000-0005-0000-0000-0000637E0000}"/>
    <cellStyle name="Note 2 4 4 4" xfId="1701" xr:uid="{00000000-0005-0000-0000-0000647E0000}"/>
    <cellStyle name="Note 2 4 4 4 10" xfId="21560" xr:uid="{00000000-0005-0000-0000-0000657E0000}"/>
    <cellStyle name="Note 2 4 4 4 11" xfId="22305" xr:uid="{00000000-0005-0000-0000-0000667E0000}"/>
    <cellStyle name="Note 2 4 4 4 12" xfId="22651" xr:uid="{00000000-0005-0000-0000-0000677E0000}"/>
    <cellStyle name="Note 2 4 4 4 13" xfId="22997" xr:uid="{00000000-0005-0000-0000-0000687E0000}"/>
    <cellStyle name="Note 2 4 4 4 14" xfId="23344" xr:uid="{00000000-0005-0000-0000-0000697E0000}"/>
    <cellStyle name="Note 2 4 4 4 15" xfId="23619" xr:uid="{00000000-0005-0000-0000-00006A7E0000}"/>
    <cellStyle name="Note 2 4 4 4 16" xfId="23965" xr:uid="{00000000-0005-0000-0000-00006B7E0000}"/>
    <cellStyle name="Note 2 4 4 4 17" xfId="24315" xr:uid="{00000000-0005-0000-0000-00006C7E0000}"/>
    <cellStyle name="Note 2 4 4 4 18" xfId="24661" xr:uid="{00000000-0005-0000-0000-00006D7E0000}"/>
    <cellStyle name="Note 2 4 4 4 19" xfId="24936" xr:uid="{00000000-0005-0000-0000-00006E7E0000}"/>
    <cellStyle name="Note 2 4 4 4 2" xfId="5953" xr:uid="{00000000-0005-0000-0000-00006F7E0000}"/>
    <cellStyle name="Note 2 4 4 4 2 2" xfId="19342" xr:uid="{00000000-0005-0000-0000-0000707E0000}"/>
    <cellStyle name="Note 2 4 4 4 20" xfId="21982" xr:uid="{00000000-0005-0000-0000-0000717E0000}"/>
    <cellStyle name="Note 2 4 4 4 21" xfId="25622" xr:uid="{00000000-0005-0000-0000-0000727E0000}"/>
    <cellStyle name="Note 2 4 4 4 22" xfId="25968" xr:uid="{00000000-0005-0000-0000-0000737E0000}"/>
    <cellStyle name="Note 2 4 4 4 23" xfId="26314" xr:uid="{00000000-0005-0000-0000-0000747E0000}"/>
    <cellStyle name="Note 2 4 4 4 24" xfId="26859" xr:uid="{00000000-0005-0000-0000-0000757E0000}"/>
    <cellStyle name="Note 2 4 4 4 25" xfId="25210" xr:uid="{00000000-0005-0000-0000-0000767E0000}"/>
    <cellStyle name="Note 2 4 4 4 26" xfId="27367" xr:uid="{00000000-0005-0000-0000-0000777E0000}"/>
    <cellStyle name="Note 2 4 4 4 27" xfId="27710" xr:uid="{00000000-0005-0000-0000-0000787E0000}"/>
    <cellStyle name="Note 2 4 4 4 28" xfId="28051" xr:uid="{00000000-0005-0000-0000-0000797E0000}"/>
    <cellStyle name="Note 2 4 4 4 29" xfId="28392" xr:uid="{00000000-0005-0000-0000-00007A7E0000}"/>
    <cellStyle name="Note 2 4 4 4 3" xfId="10202" xr:uid="{00000000-0005-0000-0000-00007B7E0000}"/>
    <cellStyle name="Note 2 4 4 4 3 2" xfId="18824" xr:uid="{00000000-0005-0000-0000-00007C7E0000}"/>
    <cellStyle name="Note 2 4 4 4 30" xfId="28733" xr:uid="{00000000-0005-0000-0000-00007D7E0000}"/>
    <cellStyle name="Note 2 4 4 4 31" xfId="29074" xr:uid="{00000000-0005-0000-0000-00007E7E0000}"/>
    <cellStyle name="Note 2 4 4 4 32" xfId="29508" xr:uid="{00000000-0005-0000-0000-00007F7E0000}"/>
    <cellStyle name="Note 2 4 4 4 33" xfId="31346" xr:uid="{00000000-0005-0000-0000-0000807E0000}"/>
    <cellStyle name="Note 2 4 4 4 34" xfId="31572" xr:uid="{00000000-0005-0000-0000-0000817E0000}"/>
    <cellStyle name="Note 2 4 4 4 35" xfId="31912" xr:uid="{00000000-0005-0000-0000-0000827E0000}"/>
    <cellStyle name="Note 2 4 4 4 36" xfId="32134" xr:uid="{00000000-0005-0000-0000-0000837E0000}"/>
    <cellStyle name="Note 2 4 4 4 37" xfId="32475" xr:uid="{00000000-0005-0000-0000-0000847E0000}"/>
    <cellStyle name="Note 2 4 4 4 38" xfId="32816" xr:uid="{00000000-0005-0000-0000-0000857E0000}"/>
    <cellStyle name="Note 2 4 4 4 39" xfId="33345" xr:uid="{00000000-0005-0000-0000-0000867E0000}"/>
    <cellStyle name="Note 2 4 4 4 4" xfId="14452" xr:uid="{00000000-0005-0000-0000-0000877E0000}"/>
    <cellStyle name="Note 2 4 4 4 4 2" xfId="20130" xr:uid="{00000000-0005-0000-0000-0000887E0000}"/>
    <cellStyle name="Note 2 4 4 4 40" xfId="33726" xr:uid="{00000000-0005-0000-0000-0000897E0000}"/>
    <cellStyle name="Note 2 4 4 4 41" xfId="34072" xr:uid="{00000000-0005-0000-0000-00008A7E0000}"/>
    <cellStyle name="Note 2 4 4 4 42" xfId="33977" xr:uid="{00000000-0005-0000-0000-00008B7E0000}"/>
    <cellStyle name="Note 2 4 4 4 43" xfId="34519" xr:uid="{00000000-0005-0000-0000-00008C7E0000}"/>
    <cellStyle name="Note 2 4 4 4 44" xfId="34865" xr:uid="{00000000-0005-0000-0000-00008D7E0000}"/>
    <cellStyle name="Note 2 4 4 4 45" xfId="35211" xr:uid="{00000000-0005-0000-0000-00008E7E0000}"/>
    <cellStyle name="Note 2 4 4 4 46" xfId="35558" xr:uid="{00000000-0005-0000-0000-00008F7E0000}"/>
    <cellStyle name="Note 2 4 4 4 47" xfId="35905" xr:uid="{00000000-0005-0000-0000-0000907E0000}"/>
    <cellStyle name="Note 2 4 4 4 48" xfId="36251" xr:uid="{00000000-0005-0000-0000-0000917E0000}"/>
    <cellStyle name="Note 2 4 4 4 49" xfId="36597" xr:uid="{00000000-0005-0000-0000-0000927E0000}"/>
    <cellStyle name="Note 2 4 4 4 5" xfId="18562" xr:uid="{00000000-0005-0000-0000-0000937E0000}"/>
    <cellStyle name="Note 2 4 4 4 5 2" xfId="20476" xr:uid="{00000000-0005-0000-0000-0000947E0000}"/>
    <cellStyle name="Note 2 4 4 4 50" xfId="36943" xr:uid="{00000000-0005-0000-0000-0000957E0000}"/>
    <cellStyle name="Note 2 4 4 4 51" xfId="37289" xr:uid="{00000000-0005-0000-0000-0000967E0000}"/>
    <cellStyle name="Note 2 4 4 4 52" xfId="37635" xr:uid="{00000000-0005-0000-0000-0000977E0000}"/>
    <cellStyle name="Note 2 4 4 4 53" xfId="37910" xr:uid="{00000000-0005-0000-0000-0000987E0000}"/>
    <cellStyle name="Note 2 4 4 4 54" xfId="38257" xr:uid="{00000000-0005-0000-0000-0000997E0000}"/>
    <cellStyle name="Note 2 4 4 4 55" xfId="38603" xr:uid="{00000000-0005-0000-0000-00009A7E0000}"/>
    <cellStyle name="Note 2 4 4 4 56" xfId="38949" xr:uid="{00000000-0005-0000-0000-00009B7E0000}"/>
    <cellStyle name="Note 2 4 4 4 57" xfId="39295" xr:uid="{00000000-0005-0000-0000-00009C7E0000}"/>
    <cellStyle name="Note 2 4 4 4 58" xfId="37734" xr:uid="{00000000-0005-0000-0000-00009D7E0000}"/>
    <cellStyle name="Note 2 4 4 4 59" xfId="39660" xr:uid="{00000000-0005-0000-0000-00009E7E0000}"/>
    <cellStyle name="Note 2 4 4 4 6" xfId="20774" xr:uid="{00000000-0005-0000-0000-00009F7E0000}"/>
    <cellStyle name="Note 2 4 4 4 60" xfId="40123" xr:uid="{00000000-0005-0000-0000-0000A07E0000}"/>
    <cellStyle name="Note 2 4 4 4 61" xfId="40464" xr:uid="{00000000-0005-0000-0000-0000A17E0000}"/>
    <cellStyle name="Note 2 4 4 4 62" xfId="41213" xr:uid="{00000000-0005-0000-0000-0000A27E0000}"/>
    <cellStyle name="Note 2 4 4 4 63" xfId="41592" xr:uid="{00000000-0005-0000-0000-0000A37E0000}"/>
    <cellStyle name="Note 2 4 4 4 64" xfId="41294" xr:uid="{00000000-0005-0000-0000-0000A47E0000}"/>
    <cellStyle name="Note 2 4 4 4 65" xfId="42031" xr:uid="{00000000-0005-0000-0000-0000A57E0000}"/>
    <cellStyle name="Note 2 4 4 4 66" xfId="42377" xr:uid="{00000000-0005-0000-0000-0000A67E0000}"/>
    <cellStyle name="Note 2 4 4 4 67" xfId="42641" xr:uid="{00000000-0005-0000-0000-0000A77E0000}"/>
    <cellStyle name="Note 2 4 4 4 68" xfId="42958" xr:uid="{00000000-0005-0000-0000-0000A87E0000}"/>
    <cellStyle name="Note 2 4 4 4 69" xfId="43299" xr:uid="{00000000-0005-0000-0000-0000A97E0000}"/>
    <cellStyle name="Note 2 4 4 4 7" xfId="21169" xr:uid="{00000000-0005-0000-0000-0000AA7E0000}"/>
    <cellStyle name="Note 2 4 4 4 70" xfId="43640" xr:uid="{00000000-0005-0000-0000-0000AB7E0000}"/>
    <cellStyle name="Note 2 4 4 4 71" xfId="44171" xr:uid="{00000000-0005-0000-0000-0000AC7E0000}"/>
    <cellStyle name="Note 2 4 4 4 72" xfId="44419" xr:uid="{00000000-0005-0000-0000-0000AD7E0000}"/>
    <cellStyle name="Note 2 4 4 4 73" xfId="43965" xr:uid="{00000000-0005-0000-0000-0000AE7E0000}"/>
    <cellStyle name="Note 2 4 4 4 74" xfId="44839" xr:uid="{00000000-0005-0000-0000-0000AF7E0000}"/>
    <cellStyle name="Note 2 4 4 4 75" xfId="45130" xr:uid="{00000000-0005-0000-0000-0000B07E0000}"/>
    <cellStyle name="Note 2 4 4 4 76" xfId="45092" xr:uid="{00000000-0005-0000-0000-0000B17E0000}"/>
    <cellStyle name="Note 2 4 4 4 77" xfId="45276" xr:uid="{00000000-0005-0000-0000-0000B27E0000}"/>
    <cellStyle name="Note 2 4 4 4 78" xfId="45496" xr:uid="{00000000-0005-0000-0000-0000B37E0000}"/>
    <cellStyle name="Note 2 4 4 4 79" xfId="45441" xr:uid="{00000000-0005-0000-0000-0000B47E0000}"/>
    <cellStyle name="Note 2 4 4 4 8" xfId="20797" xr:uid="{00000000-0005-0000-0000-0000B57E0000}"/>
    <cellStyle name="Note 2 4 4 4 80" xfId="46218" xr:uid="{00000000-0005-0000-0000-0000B67E0000}"/>
    <cellStyle name="Note 2 4 4 4 81" xfId="46533" xr:uid="{00000000-0005-0000-0000-0000B77E0000}"/>
    <cellStyle name="Note 2 4 4 4 82" xfId="46696" xr:uid="{00000000-0005-0000-0000-0000B87E0000}"/>
    <cellStyle name="Note 2 4 4 4 83" xfId="47041" xr:uid="{00000000-0005-0000-0000-0000B97E0000}"/>
    <cellStyle name="Note 2 4 4 4 84" xfId="47386" xr:uid="{00000000-0005-0000-0000-0000BA7E0000}"/>
    <cellStyle name="Note 2 4 4 4 85" xfId="47666" xr:uid="{00000000-0005-0000-0000-0000BB7E0000}"/>
    <cellStyle name="Note 2 4 4 4 86" xfId="47810" xr:uid="{00000000-0005-0000-0000-0000BC7E0000}"/>
    <cellStyle name="Note 2 4 4 4 87" xfId="48147" xr:uid="{00000000-0005-0000-0000-0000BD7E0000}"/>
    <cellStyle name="Note 2 4 4 4 88" xfId="48346" xr:uid="{00000000-0005-0000-0000-0000BE7E0000}"/>
    <cellStyle name="Note 2 4 4 4 89" xfId="49000" xr:uid="{00000000-0005-0000-0000-0000BF7E0000}"/>
    <cellStyle name="Note 2 4 4 4 9" xfId="21857" xr:uid="{00000000-0005-0000-0000-0000C07E0000}"/>
    <cellStyle name="Note 2 4 4 4 90" xfId="49344" xr:uid="{00000000-0005-0000-0000-0000C17E0000}"/>
    <cellStyle name="Note 2 4 4 4 91" xfId="48732" xr:uid="{00000000-0005-0000-0000-0000C27E0000}"/>
    <cellStyle name="Note 2 4 4 4 92" xfId="48480" xr:uid="{00000000-0005-0000-0000-0000C37E0000}"/>
    <cellStyle name="Note 2 4 4 4 93" xfId="49479" xr:uid="{00000000-0005-0000-0000-0000C47E0000}"/>
    <cellStyle name="Note 2 4 4 4 94" xfId="53016" xr:uid="{00000000-0005-0000-0000-0000C57E0000}"/>
    <cellStyle name="Note 2 4 4 4 95" xfId="53301" xr:uid="{00000000-0005-0000-0000-0000C67E0000}"/>
    <cellStyle name="Note 2 4 4 40" xfId="31763" xr:uid="{00000000-0005-0000-0000-0000C77E0000}"/>
    <cellStyle name="Note 2 4 4 41" xfId="31302" xr:uid="{00000000-0005-0000-0000-0000C87E0000}"/>
    <cellStyle name="Note 2 4 4 42" xfId="32326" xr:uid="{00000000-0005-0000-0000-0000C97E0000}"/>
    <cellStyle name="Note 2 4 4 43" xfId="32667" xr:uid="{00000000-0005-0000-0000-0000CA7E0000}"/>
    <cellStyle name="Note 2 4 4 44" xfId="33464" xr:uid="{00000000-0005-0000-0000-0000CB7E0000}"/>
    <cellStyle name="Note 2 4 4 45" xfId="33577" xr:uid="{00000000-0005-0000-0000-0000CC7E0000}"/>
    <cellStyle name="Note 2 4 4 46" xfId="33923" xr:uid="{00000000-0005-0000-0000-0000CD7E0000}"/>
    <cellStyle name="Note 2 4 4 47" xfId="33192" xr:uid="{00000000-0005-0000-0000-0000CE7E0000}"/>
    <cellStyle name="Note 2 4 4 48" xfId="34370" xr:uid="{00000000-0005-0000-0000-0000CF7E0000}"/>
    <cellStyle name="Note 2 4 4 49" xfId="34716" xr:uid="{00000000-0005-0000-0000-0000D07E0000}"/>
    <cellStyle name="Note 2 4 4 5" xfId="1748" xr:uid="{00000000-0005-0000-0000-0000D17E0000}"/>
    <cellStyle name="Note 2 4 4 5 10" xfId="22012" xr:uid="{00000000-0005-0000-0000-0000D27E0000}"/>
    <cellStyle name="Note 2 4 4 5 11" xfId="22358" xr:uid="{00000000-0005-0000-0000-0000D37E0000}"/>
    <cellStyle name="Note 2 4 4 5 12" xfId="22704" xr:uid="{00000000-0005-0000-0000-0000D47E0000}"/>
    <cellStyle name="Note 2 4 4 5 13" xfId="23050" xr:uid="{00000000-0005-0000-0000-0000D57E0000}"/>
    <cellStyle name="Note 2 4 4 5 14" xfId="23397" xr:uid="{00000000-0005-0000-0000-0000D67E0000}"/>
    <cellStyle name="Note 2 4 4 5 15" xfId="23672" xr:uid="{00000000-0005-0000-0000-0000D77E0000}"/>
    <cellStyle name="Note 2 4 4 5 16" xfId="24018" xr:uid="{00000000-0005-0000-0000-0000D87E0000}"/>
    <cellStyle name="Note 2 4 4 5 17" xfId="24368" xr:uid="{00000000-0005-0000-0000-0000D97E0000}"/>
    <cellStyle name="Note 2 4 4 5 18" xfId="24714" xr:uid="{00000000-0005-0000-0000-0000DA7E0000}"/>
    <cellStyle name="Note 2 4 4 5 19" xfId="24989" xr:uid="{00000000-0005-0000-0000-0000DB7E0000}"/>
    <cellStyle name="Note 2 4 4 5 2" xfId="6000" xr:uid="{00000000-0005-0000-0000-0000DC7E0000}"/>
    <cellStyle name="Note 2 4 4 5 2 2" xfId="19395" xr:uid="{00000000-0005-0000-0000-0000DD7E0000}"/>
    <cellStyle name="Note 2 4 4 5 20" xfId="25306" xr:uid="{00000000-0005-0000-0000-0000DE7E0000}"/>
    <cellStyle name="Note 2 4 4 5 21" xfId="25675" xr:uid="{00000000-0005-0000-0000-0000DF7E0000}"/>
    <cellStyle name="Note 2 4 4 5 22" xfId="26021" xr:uid="{00000000-0005-0000-0000-0000E07E0000}"/>
    <cellStyle name="Note 2 4 4 5 23" xfId="26367" xr:uid="{00000000-0005-0000-0000-0000E17E0000}"/>
    <cellStyle name="Note 2 4 4 5 24" xfId="26912" xr:uid="{00000000-0005-0000-0000-0000E27E0000}"/>
    <cellStyle name="Note 2 4 4 5 25" xfId="27116" xr:uid="{00000000-0005-0000-0000-0000E37E0000}"/>
    <cellStyle name="Note 2 4 4 5 26" xfId="27420" xr:uid="{00000000-0005-0000-0000-0000E47E0000}"/>
    <cellStyle name="Note 2 4 4 5 27" xfId="27763" xr:uid="{00000000-0005-0000-0000-0000E57E0000}"/>
    <cellStyle name="Note 2 4 4 5 28" xfId="28104" xr:uid="{00000000-0005-0000-0000-0000E67E0000}"/>
    <cellStyle name="Note 2 4 4 5 29" xfId="28445" xr:uid="{00000000-0005-0000-0000-0000E77E0000}"/>
    <cellStyle name="Note 2 4 4 5 3" xfId="10249" xr:uid="{00000000-0005-0000-0000-0000E87E0000}"/>
    <cellStyle name="Note 2 4 4 5 3 2" xfId="19837" xr:uid="{00000000-0005-0000-0000-0000E97E0000}"/>
    <cellStyle name="Note 2 4 4 5 30" xfId="28786" xr:uid="{00000000-0005-0000-0000-0000EA7E0000}"/>
    <cellStyle name="Note 2 4 4 5 31" xfId="29127" xr:uid="{00000000-0005-0000-0000-0000EB7E0000}"/>
    <cellStyle name="Note 2 4 4 5 32" xfId="29239" xr:uid="{00000000-0005-0000-0000-0000EC7E0000}"/>
    <cellStyle name="Note 2 4 4 5 33" xfId="31106" xr:uid="{00000000-0005-0000-0000-0000ED7E0000}"/>
    <cellStyle name="Note 2 4 4 5 34" xfId="31625" xr:uid="{00000000-0005-0000-0000-0000EE7E0000}"/>
    <cellStyle name="Note 2 4 4 5 35" xfId="31965" xr:uid="{00000000-0005-0000-0000-0000EF7E0000}"/>
    <cellStyle name="Note 2 4 4 5 36" xfId="32187" xr:uid="{00000000-0005-0000-0000-0000F07E0000}"/>
    <cellStyle name="Note 2 4 4 5 37" xfId="32528" xr:uid="{00000000-0005-0000-0000-0000F17E0000}"/>
    <cellStyle name="Note 2 4 4 5 38" xfId="32869" xr:uid="{00000000-0005-0000-0000-0000F27E0000}"/>
    <cellStyle name="Note 2 4 4 5 39" xfId="33489" xr:uid="{00000000-0005-0000-0000-0000F37E0000}"/>
    <cellStyle name="Note 2 4 4 5 4" xfId="14499" xr:uid="{00000000-0005-0000-0000-0000F47E0000}"/>
    <cellStyle name="Note 2 4 4 5 4 2" xfId="20183" xr:uid="{00000000-0005-0000-0000-0000F57E0000}"/>
    <cellStyle name="Note 2 4 4 5 40" xfId="33779" xr:uid="{00000000-0005-0000-0000-0000F67E0000}"/>
    <cellStyle name="Note 2 4 4 5 41" xfId="34125" xr:uid="{00000000-0005-0000-0000-0000F77E0000}"/>
    <cellStyle name="Note 2 4 4 5 42" xfId="33876" xr:uid="{00000000-0005-0000-0000-0000F87E0000}"/>
    <cellStyle name="Note 2 4 4 5 43" xfId="34572" xr:uid="{00000000-0005-0000-0000-0000F97E0000}"/>
    <cellStyle name="Note 2 4 4 5 44" xfId="34918" xr:uid="{00000000-0005-0000-0000-0000FA7E0000}"/>
    <cellStyle name="Note 2 4 4 5 45" xfId="35264" xr:uid="{00000000-0005-0000-0000-0000FB7E0000}"/>
    <cellStyle name="Note 2 4 4 5 46" xfId="35611" xr:uid="{00000000-0005-0000-0000-0000FC7E0000}"/>
    <cellStyle name="Note 2 4 4 5 47" xfId="35958" xr:uid="{00000000-0005-0000-0000-0000FD7E0000}"/>
    <cellStyle name="Note 2 4 4 5 48" xfId="36304" xr:uid="{00000000-0005-0000-0000-0000FE7E0000}"/>
    <cellStyle name="Note 2 4 4 5 49" xfId="36650" xr:uid="{00000000-0005-0000-0000-0000FF7E0000}"/>
    <cellStyle name="Note 2 4 4 5 5" xfId="20529" xr:uid="{00000000-0005-0000-0000-0000007F0000}"/>
    <cellStyle name="Note 2 4 4 5 50" xfId="36996" xr:uid="{00000000-0005-0000-0000-0000017F0000}"/>
    <cellStyle name="Note 2 4 4 5 51" xfId="37342" xr:uid="{00000000-0005-0000-0000-0000027F0000}"/>
    <cellStyle name="Note 2 4 4 5 52" xfId="37688" xr:uid="{00000000-0005-0000-0000-0000037F0000}"/>
    <cellStyle name="Note 2 4 4 5 53" xfId="37963" xr:uid="{00000000-0005-0000-0000-0000047F0000}"/>
    <cellStyle name="Note 2 4 4 5 54" xfId="38310" xr:uid="{00000000-0005-0000-0000-0000057F0000}"/>
    <cellStyle name="Note 2 4 4 5 55" xfId="38656" xr:uid="{00000000-0005-0000-0000-0000067F0000}"/>
    <cellStyle name="Note 2 4 4 5 56" xfId="39002" xr:uid="{00000000-0005-0000-0000-0000077F0000}"/>
    <cellStyle name="Note 2 4 4 5 57" xfId="39348" xr:uid="{00000000-0005-0000-0000-0000087F0000}"/>
    <cellStyle name="Note 2 4 4 5 58" xfId="39665" xr:uid="{00000000-0005-0000-0000-0000097F0000}"/>
    <cellStyle name="Note 2 4 4 5 59" xfId="39877" xr:uid="{00000000-0005-0000-0000-00000A7F0000}"/>
    <cellStyle name="Note 2 4 4 5 6" xfId="19697" xr:uid="{00000000-0005-0000-0000-00000B7F0000}"/>
    <cellStyle name="Note 2 4 4 5 60" xfId="40176" xr:uid="{00000000-0005-0000-0000-00000C7F0000}"/>
    <cellStyle name="Note 2 4 4 5 61" xfId="40517" xr:uid="{00000000-0005-0000-0000-00000D7F0000}"/>
    <cellStyle name="Note 2 4 4 5 62" xfId="40803" xr:uid="{00000000-0005-0000-0000-00000E7F0000}"/>
    <cellStyle name="Note 2 4 4 5 63" xfId="41640" xr:uid="{00000000-0005-0000-0000-00000F7F0000}"/>
    <cellStyle name="Note 2 4 4 5 64" xfId="41738" xr:uid="{00000000-0005-0000-0000-0000107F0000}"/>
    <cellStyle name="Note 2 4 4 5 65" xfId="42084" xr:uid="{00000000-0005-0000-0000-0000117F0000}"/>
    <cellStyle name="Note 2 4 4 5 66" xfId="42430" xr:uid="{00000000-0005-0000-0000-0000127F0000}"/>
    <cellStyle name="Note 2 4 4 5 67" xfId="40996" xr:uid="{00000000-0005-0000-0000-0000137F0000}"/>
    <cellStyle name="Note 2 4 4 5 68" xfId="43011" xr:uid="{00000000-0005-0000-0000-0000147F0000}"/>
    <cellStyle name="Note 2 4 4 5 69" xfId="43352" xr:uid="{00000000-0005-0000-0000-0000157F0000}"/>
    <cellStyle name="Note 2 4 4 5 7" xfId="21222" xr:uid="{00000000-0005-0000-0000-0000167F0000}"/>
    <cellStyle name="Note 2 4 4 5 70" xfId="43693" xr:uid="{00000000-0005-0000-0000-0000177F0000}"/>
    <cellStyle name="Note 2 4 4 5 71" xfId="44224" xr:uid="{00000000-0005-0000-0000-0000187F0000}"/>
    <cellStyle name="Note 2 4 4 5 72" xfId="44464" xr:uid="{00000000-0005-0000-0000-0000197F0000}"/>
    <cellStyle name="Note 2 4 4 5 73" xfId="44549" xr:uid="{00000000-0005-0000-0000-00001A7F0000}"/>
    <cellStyle name="Note 2 4 4 5 74" xfId="44892" xr:uid="{00000000-0005-0000-0000-00001B7F0000}"/>
    <cellStyle name="Note 2 4 4 5 75" xfId="45171" xr:uid="{00000000-0005-0000-0000-00001C7F0000}"/>
    <cellStyle name="Note 2 4 4 5 76" xfId="45119" xr:uid="{00000000-0005-0000-0000-00001D7F0000}"/>
    <cellStyle name="Note 2 4 4 5 77" xfId="45313" xr:uid="{00000000-0005-0000-0000-00001E7F0000}"/>
    <cellStyle name="Note 2 4 4 5 78" xfId="45674" xr:uid="{00000000-0005-0000-0000-00001F7F0000}"/>
    <cellStyle name="Note 2 4 4 5 79" xfId="45927" xr:uid="{00000000-0005-0000-0000-0000207F0000}"/>
    <cellStyle name="Note 2 4 4 5 8" xfId="21542" xr:uid="{00000000-0005-0000-0000-0000217F0000}"/>
    <cellStyle name="Note 2 4 4 5 80" xfId="46271" xr:uid="{00000000-0005-0000-0000-0000227F0000}"/>
    <cellStyle name="Note 2 4 4 5 81" xfId="46577" xr:uid="{00000000-0005-0000-0000-0000237F0000}"/>
    <cellStyle name="Note 2 4 4 5 82" xfId="46749" xr:uid="{00000000-0005-0000-0000-0000247F0000}"/>
    <cellStyle name="Note 2 4 4 5 83" xfId="47094" xr:uid="{00000000-0005-0000-0000-0000257F0000}"/>
    <cellStyle name="Note 2 4 4 5 84" xfId="47439" xr:uid="{00000000-0005-0000-0000-0000267F0000}"/>
    <cellStyle name="Note 2 4 4 5 85" xfId="47702" xr:uid="{00000000-0005-0000-0000-0000277F0000}"/>
    <cellStyle name="Note 2 4 4 5 86" xfId="47863" xr:uid="{00000000-0005-0000-0000-0000287F0000}"/>
    <cellStyle name="Note 2 4 4 5 87" xfId="48200" xr:uid="{00000000-0005-0000-0000-0000297F0000}"/>
    <cellStyle name="Note 2 4 4 5 88" xfId="48537" xr:uid="{00000000-0005-0000-0000-00002A7F0000}"/>
    <cellStyle name="Note 2 4 4 5 89" xfId="49053" xr:uid="{00000000-0005-0000-0000-00002B7F0000}"/>
    <cellStyle name="Note 2 4 4 5 9" xfId="21910" xr:uid="{00000000-0005-0000-0000-00002C7F0000}"/>
    <cellStyle name="Note 2 4 4 5 90" xfId="49395" xr:uid="{00000000-0005-0000-0000-00002D7F0000}"/>
    <cellStyle name="Note 2 4 4 5 91" xfId="49495" xr:uid="{00000000-0005-0000-0000-00002E7F0000}"/>
    <cellStyle name="Note 2 4 4 5 92" xfId="49597" xr:uid="{00000000-0005-0000-0000-00002F7F0000}"/>
    <cellStyle name="Note 2 4 4 5 93" xfId="49786" xr:uid="{00000000-0005-0000-0000-0000307F0000}"/>
    <cellStyle name="Note 2 4 4 5 94" xfId="53068" xr:uid="{00000000-0005-0000-0000-0000317F0000}"/>
    <cellStyle name="Note 2 4 4 5 95" xfId="19040" xr:uid="{00000000-0005-0000-0000-0000327F0000}"/>
    <cellStyle name="Note 2 4 4 5 96" xfId="53456" xr:uid="{00000000-0005-0000-0000-0000337F0000}"/>
    <cellStyle name="Note 2 4 4 50" xfId="35062" xr:uid="{00000000-0005-0000-0000-0000347F0000}"/>
    <cellStyle name="Note 2 4 4 51" xfId="35409" xr:uid="{00000000-0005-0000-0000-0000357F0000}"/>
    <cellStyle name="Note 2 4 4 52" xfId="35756" xr:uid="{00000000-0005-0000-0000-0000367F0000}"/>
    <cellStyle name="Note 2 4 4 53" xfId="36102" xr:uid="{00000000-0005-0000-0000-0000377F0000}"/>
    <cellStyle name="Note 2 4 4 54" xfId="36448" xr:uid="{00000000-0005-0000-0000-0000387F0000}"/>
    <cellStyle name="Note 2 4 4 55" xfId="36794" xr:uid="{00000000-0005-0000-0000-0000397F0000}"/>
    <cellStyle name="Note 2 4 4 56" xfId="37140" xr:uid="{00000000-0005-0000-0000-00003A7F0000}"/>
    <cellStyle name="Note 2 4 4 57" xfId="37486" xr:uid="{00000000-0005-0000-0000-00003B7F0000}"/>
    <cellStyle name="Note 2 4 4 58" xfId="33950" xr:uid="{00000000-0005-0000-0000-00003C7F0000}"/>
    <cellStyle name="Note 2 4 4 59" xfId="38108" xr:uid="{00000000-0005-0000-0000-00003D7F0000}"/>
    <cellStyle name="Note 2 4 4 6" xfId="1796" xr:uid="{00000000-0005-0000-0000-00003E7F0000}"/>
    <cellStyle name="Note 2 4 4 6 2" xfId="6048" xr:uid="{00000000-0005-0000-0000-00003F7F0000}"/>
    <cellStyle name="Note 2 4 4 6 3" xfId="10297" xr:uid="{00000000-0005-0000-0000-0000407F0000}"/>
    <cellStyle name="Note 2 4 4 6 4" xfId="14547" xr:uid="{00000000-0005-0000-0000-0000417F0000}"/>
    <cellStyle name="Note 2 4 4 6 5" xfId="18983" xr:uid="{00000000-0005-0000-0000-0000427F0000}"/>
    <cellStyle name="Note 2 4 4 6 6" xfId="53605" xr:uid="{00000000-0005-0000-0000-0000437F0000}"/>
    <cellStyle name="Note 2 4 4 60" xfId="38454" xr:uid="{00000000-0005-0000-0000-0000447F0000}"/>
    <cellStyle name="Note 2 4 4 61" xfId="38800" xr:uid="{00000000-0005-0000-0000-0000457F0000}"/>
    <cellStyle name="Note 2 4 4 62" xfId="39146" xr:uid="{00000000-0005-0000-0000-0000467F0000}"/>
    <cellStyle name="Note 2 4 4 63" xfId="37750" xr:uid="{00000000-0005-0000-0000-0000477F0000}"/>
    <cellStyle name="Note 2 4 4 64" xfId="39449" xr:uid="{00000000-0005-0000-0000-0000487F0000}"/>
    <cellStyle name="Note 2 4 4 65" xfId="39974" xr:uid="{00000000-0005-0000-0000-0000497F0000}"/>
    <cellStyle name="Note 2 4 4 66" xfId="40315" xr:uid="{00000000-0005-0000-0000-00004A7F0000}"/>
    <cellStyle name="Note 2 4 4 67" xfId="41327" xr:uid="{00000000-0005-0000-0000-00004B7F0000}"/>
    <cellStyle name="Note 2 4 4 68" xfId="41448" xr:uid="{00000000-0005-0000-0000-00004C7F0000}"/>
    <cellStyle name="Note 2 4 4 69" xfId="41474" xr:uid="{00000000-0005-0000-0000-00004D7F0000}"/>
    <cellStyle name="Note 2 4 4 7" xfId="1843" xr:uid="{00000000-0005-0000-0000-00004E7F0000}"/>
    <cellStyle name="Note 2 4 4 7 2" xfId="6095" xr:uid="{00000000-0005-0000-0000-00004F7F0000}"/>
    <cellStyle name="Note 2 4 4 7 3" xfId="10344" xr:uid="{00000000-0005-0000-0000-0000507F0000}"/>
    <cellStyle name="Note 2 4 4 7 4" xfId="14594" xr:uid="{00000000-0005-0000-0000-0000517F0000}"/>
    <cellStyle name="Note 2 4 4 7 5" xfId="19193" xr:uid="{00000000-0005-0000-0000-0000527F0000}"/>
    <cellStyle name="Note 2 4 4 7 6" xfId="53274" xr:uid="{00000000-0005-0000-0000-0000537F0000}"/>
    <cellStyle name="Note 2 4 4 70" xfId="41882" xr:uid="{00000000-0005-0000-0000-0000547F0000}"/>
    <cellStyle name="Note 2 4 4 71" xfId="42228" xr:uid="{00000000-0005-0000-0000-0000557F0000}"/>
    <cellStyle name="Note 2 4 4 72" xfId="41468" xr:uid="{00000000-0005-0000-0000-0000567F0000}"/>
    <cellStyle name="Note 2 4 4 73" xfId="42809" xr:uid="{00000000-0005-0000-0000-0000577F0000}"/>
    <cellStyle name="Note 2 4 4 74" xfId="43150" xr:uid="{00000000-0005-0000-0000-0000587F0000}"/>
    <cellStyle name="Note 2 4 4 75" xfId="43491" xr:uid="{00000000-0005-0000-0000-0000597F0000}"/>
    <cellStyle name="Note 2 4 4 76" xfId="44022" xr:uid="{00000000-0005-0000-0000-00005A7F0000}"/>
    <cellStyle name="Note 2 4 4 77" xfId="43849" xr:uid="{00000000-0005-0000-0000-00005B7F0000}"/>
    <cellStyle name="Note 2 4 4 78" xfId="44314" xr:uid="{00000000-0005-0000-0000-00005C7F0000}"/>
    <cellStyle name="Note 2 4 4 79" xfId="44690" xr:uid="{00000000-0005-0000-0000-00005D7F0000}"/>
    <cellStyle name="Note 2 4 4 8" xfId="1890" xr:uid="{00000000-0005-0000-0000-00005E7F0000}"/>
    <cellStyle name="Note 2 4 4 8 2" xfId="6142" xr:uid="{00000000-0005-0000-0000-00005F7F0000}"/>
    <cellStyle name="Note 2 4 4 8 3" xfId="10391" xr:uid="{00000000-0005-0000-0000-0000607F0000}"/>
    <cellStyle name="Note 2 4 4 8 4" xfId="14641" xr:uid="{00000000-0005-0000-0000-0000617F0000}"/>
    <cellStyle name="Note 2 4 4 8 5" xfId="19632" xr:uid="{00000000-0005-0000-0000-0000627F0000}"/>
    <cellStyle name="Note 2 4 4 8 6" xfId="53983" xr:uid="{00000000-0005-0000-0000-0000637F0000}"/>
    <cellStyle name="Note 2 4 4 80" xfId="45021" xr:uid="{00000000-0005-0000-0000-0000647F0000}"/>
    <cellStyle name="Note 2 4 4 81" xfId="43812" xr:uid="{00000000-0005-0000-0000-0000657F0000}"/>
    <cellStyle name="Note 2 4 4 82" xfId="45035" xr:uid="{00000000-0005-0000-0000-0000667F0000}"/>
    <cellStyle name="Note 2 4 4 83" xfId="45546" xr:uid="{00000000-0005-0000-0000-0000677F0000}"/>
    <cellStyle name="Note 2 4 4 84" xfId="45526" xr:uid="{00000000-0005-0000-0000-0000687F0000}"/>
    <cellStyle name="Note 2 4 4 85" xfId="46069" xr:uid="{00000000-0005-0000-0000-0000697F0000}"/>
    <cellStyle name="Note 2 4 4 86" xfId="46409" xr:uid="{00000000-0005-0000-0000-00006A7F0000}"/>
    <cellStyle name="Note 2 4 4 87" xfId="45593" xr:uid="{00000000-0005-0000-0000-00006B7F0000}"/>
    <cellStyle name="Note 2 4 4 88" xfId="46892" xr:uid="{00000000-0005-0000-0000-00006C7F0000}"/>
    <cellStyle name="Note 2 4 4 89" xfId="47237" xr:uid="{00000000-0005-0000-0000-00006D7F0000}"/>
    <cellStyle name="Note 2 4 4 9" xfId="1586" xr:uid="{00000000-0005-0000-0000-00006E7F0000}"/>
    <cellStyle name="Note 2 4 4 9 2" xfId="5838" xr:uid="{00000000-0005-0000-0000-00006F7F0000}"/>
    <cellStyle name="Note 2 4 4 9 3" xfId="10087" xr:uid="{00000000-0005-0000-0000-0000707F0000}"/>
    <cellStyle name="Note 2 4 4 9 4" xfId="14337" xr:uid="{00000000-0005-0000-0000-0000717F0000}"/>
    <cellStyle name="Note 2 4 4 9 5" xfId="19981" xr:uid="{00000000-0005-0000-0000-0000727F0000}"/>
    <cellStyle name="Note 2 4 4 9 6" xfId="54132" xr:uid="{00000000-0005-0000-0000-0000737F0000}"/>
    <cellStyle name="Note 2 4 4 90" xfId="47569" xr:uid="{00000000-0005-0000-0000-0000747F0000}"/>
    <cellStyle name="Note 2 4 4 91" xfId="46557" xr:uid="{00000000-0005-0000-0000-0000757F0000}"/>
    <cellStyle name="Note 2 4 4 92" xfId="47998" xr:uid="{00000000-0005-0000-0000-0000767F0000}"/>
    <cellStyle name="Note 2 4 4 93" xfId="48399" xr:uid="{00000000-0005-0000-0000-0000777F0000}"/>
    <cellStyle name="Note 2 4 4 94" xfId="48851" xr:uid="{00000000-0005-0000-0000-0000787F0000}"/>
    <cellStyle name="Note 2 4 4 95" xfId="49197" xr:uid="{00000000-0005-0000-0000-0000797F0000}"/>
    <cellStyle name="Note 2 4 4 96" xfId="49223" xr:uid="{00000000-0005-0000-0000-00007A7F0000}"/>
    <cellStyle name="Note 2 4 4 97" xfId="48731" xr:uid="{00000000-0005-0000-0000-00007B7F0000}"/>
    <cellStyle name="Note 2 4 4 98" xfId="49391" xr:uid="{00000000-0005-0000-0000-00007C7F0000}"/>
    <cellStyle name="Note 2 4 4 99" xfId="49860" xr:uid="{00000000-0005-0000-0000-00007D7F0000}"/>
    <cellStyle name="Note 2 4 40" xfId="832" xr:uid="{00000000-0005-0000-0000-00007E7F0000}"/>
    <cellStyle name="Note 2 4 40 2" xfId="833" xr:uid="{00000000-0005-0000-0000-00007F7F0000}"/>
    <cellStyle name="Note 2 4 40 2 2" xfId="30382" xr:uid="{00000000-0005-0000-0000-0000807F0000}"/>
    <cellStyle name="Note 2 4 40 3" xfId="29871" xr:uid="{00000000-0005-0000-0000-0000817F0000}"/>
    <cellStyle name="Note 2 4 40 4" xfId="27177" xr:uid="{00000000-0005-0000-0000-0000827F0000}"/>
    <cellStyle name="Note 2 4 41" xfId="834" xr:uid="{00000000-0005-0000-0000-0000837F0000}"/>
    <cellStyle name="Note 2 4 41 2" xfId="835" xr:uid="{00000000-0005-0000-0000-0000847F0000}"/>
    <cellStyle name="Note 2 4 41 2 2" xfId="30387" xr:uid="{00000000-0005-0000-0000-0000857F0000}"/>
    <cellStyle name="Note 2 4 41 3" xfId="29876" xr:uid="{00000000-0005-0000-0000-0000867F0000}"/>
    <cellStyle name="Note 2 4 41 4" xfId="27519" xr:uid="{00000000-0005-0000-0000-0000877F0000}"/>
    <cellStyle name="Note 2 4 42" xfId="836" xr:uid="{00000000-0005-0000-0000-0000887F0000}"/>
    <cellStyle name="Note 2 4 42 2" xfId="837" xr:uid="{00000000-0005-0000-0000-0000897F0000}"/>
    <cellStyle name="Note 2 4 42 2 2" xfId="30392" xr:uid="{00000000-0005-0000-0000-00008A7F0000}"/>
    <cellStyle name="Note 2 4 42 3" xfId="29881" xr:uid="{00000000-0005-0000-0000-00008B7F0000}"/>
    <cellStyle name="Note 2 4 42 4" xfId="27861" xr:uid="{00000000-0005-0000-0000-00008C7F0000}"/>
    <cellStyle name="Note 2 4 43" xfId="838" xr:uid="{00000000-0005-0000-0000-00008D7F0000}"/>
    <cellStyle name="Note 2 4 43 2" xfId="839" xr:uid="{00000000-0005-0000-0000-00008E7F0000}"/>
    <cellStyle name="Note 2 4 43 2 2" xfId="30397" xr:uid="{00000000-0005-0000-0000-00008F7F0000}"/>
    <cellStyle name="Note 2 4 43 3" xfId="29886" xr:uid="{00000000-0005-0000-0000-0000907F0000}"/>
    <cellStyle name="Note 2 4 43 4" xfId="28202" xr:uid="{00000000-0005-0000-0000-0000917F0000}"/>
    <cellStyle name="Note 2 4 44" xfId="840" xr:uid="{00000000-0005-0000-0000-0000927F0000}"/>
    <cellStyle name="Note 2 4 44 2" xfId="841" xr:uid="{00000000-0005-0000-0000-0000937F0000}"/>
    <cellStyle name="Note 2 4 44 2 2" xfId="30402" xr:uid="{00000000-0005-0000-0000-0000947F0000}"/>
    <cellStyle name="Note 2 4 44 3" xfId="29891" xr:uid="{00000000-0005-0000-0000-0000957F0000}"/>
    <cellStyle name="Note 2 4 44 4" xfId="28543" xr:uid="{00000000-0005-0000-0000-0000967F0000}"/>
    <cellStyle name="Note 2 4 45" xfId="842" xr:uid="{00000000-0005-0000-0000-0000977F0000}"/>
    <cellStyle name="Note 2 4 45 2" xfId="843" xr:uid="{00000000-0005-0000-0000-0000987F0000}"/>
    <cellStyle name="Note 2 4 45 2 2" xfId="30407" xr:uid="{00000000-0005-0000-0000-0000997F0000}"/>
    <cellStyle name="Note 2 4 45 3" xfId="28884" xr:uid="{00000000-0005-0000-0000-00009A7F0000}"/>
    <cellStyle name="Note 2 4 46" xfId="844" xr:uid="{00000000-0005-0000-0000-00009B7F0000}"/>
    <cellStyle name="Note 2 4 46 2" xfId="845" xr:uid="{00000000-0005-0000-0000-00009C7F0000}"/>
    <cellStyle name="Note 2 4 46 2 2" xfId="30412" xr:uid="{00000000-0005-0000-0000-00009D7F0000}"/>
    <cellStyle name="Note 2 4 46 3" xfId="29898" xr:uid="{00000000-0005-0000-0000-00009E7F0000}"/>
    <cellStyle name="Note 2 4 46 4" xfId="29321" xr:uid="{00000000-0005-0000-0000-00009F7F0000}"/>
    <cellStyle name="Note 2 4 47" xfId="846" xr:uid="{00000000-0005-0000-0000-0000A07F0000}"/>
    <cellStyle name="Note 2 4 47 2" xfId="847" xr:uid="{00000000-0005-0000-0000-0000A17F0000}"/>
    <cellStyle name="Note 2 4 47 2 2" xfId="30417" xr:uid="{00000000-0005-0000-0000-0000A27F0000}"/>
    <cellStyle name="Note 2 4 47 3" xfId="29901" xr:uid="{00000000-0005-0000-0000-0000A37F0000}"/>
    <cellStyle name="Note 2 4 48" xfId="848" xr:uid="{00000000-0005-0000-0000-0000A47F0000}"/>
    <cellStyle name="Note 2 4 48 2" xfId="849" xr:uid="{00000000-0005-0000-0000-0000A57F0000}"/>
    <cellStyle name="Note 2 4 48 2 2" xfId="30422" xr:uid="{00000000-0005-0000-0000-0000A67F0000}"/>
    <cellStyle name="Note 2 4 48 3" xfId="29906" xr:uid="{00000000-0005-0000-0000-0000A77F0000}"/>
    <cellStyle name="Note 2 4 49" xfId="850" xr:uid="{00000000-0005-0000-0000-0000A87F0000}"/>
    <cellStyle name="Note 2 4 49 2" xfId="851" xr:uid="{00000000-0005-0000-0000-0000A97F0000}"/>
    <cellStyle name="Note 2 4 49 2 2" xfId="30427" xr:uid="{00000000-0005-0000-0000-0000AA7F0000}"/>
    <cellStyle name="Note 2 4 49 3" xfId="29911" xr:uid="{00000000-0005-0000-0000-0000AB7F0000}"/>
    <cellStyle name="Note 2 4 5" xfId="852" xr:uid="{00000000-0005-0000-0000-0000AC7F0000}"/>
    <cellStyle name="Note 2 4 5 10" xfId="1953" xr:uid="{00000000-0005-0000-0000-0000AD7F0000}"/>
    <cellStyle name="Note 2 4 5 10 2" xfId="6205" xr:uid="{00000000-0005-0000-0000-0000AE7F0000}"/>
    <cellStyle name="Note 2 4 5 10 3" xfId="10454" xr:uid="{00000000-0005-0000-0000-0000AF7F0000}"/>
    <cellStyle name="Note 2 4 5 10 4" xfId="14704" xr:uid="{00000000-0005-0000-0000-0000B07F0000}"/>
    <cellStyle name="Note 2 4 5 10 5" xfId="20342" xr:uid="{00000000-0005-0000-0000-0000B17F0000}"/>
    <cellStyle name="Note 2 4 5 10 6" xfId="53209" xr:uid="{00000000-0005-0000-0000-0000B27F0000}"/>
    <cellStyle name="Note 2 4 5 100" xfId="50025" xr:uid="{00000000-0005-0000-0000-0000B37F0000}"/>
    <cellStyle name="Note 2 4 5 101" xfId="50174" xr:uid="{00000000-0005-0000-0000-0000B47F0000}"/>
    <cellStyle name="Note 2 4 5 102" xfId="50324" xr:uid="{00000000-0005-0000-0000-0000B57F0000}"/>
    <cellStyle name="Note 2 4 5 103" xfId="50473" xr:uid="{00000000-0005-0000-0000-0000B67F0000}"/>
    <cellStyle name="Note 2 4 5 104" xfId="50622" xr:uid="{00000000-0005-0000-0000-0000B77F0000}"/>
    <cellStyle name="Note 2 4 5 105" xfId="50772" xr:uid="{00000000-0005-0000-0000-0000B87F0000}"/>
    <cellStyle name="Note 2 4 5 106" xfId="50921" xr:uid="{00000000-0005-0000-0000-0000B97F0000}"/>
    <cellStyle name="Note 2 4 5 107" xfId="51086" xr:uid="{00000000-0005-0000-0000-0000BA7F0000}"/>
    <cellStyle name="Note 2 4 5 108" xfId="51242" xr:uid="{00000000-0005-0000-0000-0000BB7F0000}"/>
    <cellStyle name="Note 2 4 5 109" xfId="51392" xr:uid="{00000000-0005-0000-0000-0000BC7F0000}"/>
    <cellStyle name="Note 2 4 5 11" xfId="1521" xr:uid="{00000000-0005-0000-0000-0000BD7F0000}"/>
    <cellStyle name="Note 2 4 5 11 2" xfId="5773" xr:uid="{00000000-0005-0000-0000-0000BE7F0000}"/>
    <cellStyle name="Note 2 4 5 11 3" xfId="10022" xr:uid="{00000000-0005-0000-0000-0000BF7F0000}"/>
    <cellStyle name="Note 2 4 5 11 4" xfId="14272" xr:uid="{00000000-0005-0000-0000-0000C07F0000}"/>
    <cellStyle name="Note 2 4 5 11 5" xfId="20831" xr:uid="{00000000-0005-0000-0000-0000C17F0000}"/>
    <cellStyle name="Note 2 4 5 11 6" xfId="54369" xr:uid="{00000000-0005-0000-0000-0000C27F0000}"/>
    <cellStyle name="Note 2 4 5 110" xfId="51542" xr:uid="{00000000-0005-0000-0000-0000C37F0000}"/>
    <cellStyle name="Note 2 4 5 111" xfId="51692" xr:uid="{00000000-0005-0000-0000-0000C47F0000}"/>
    <cellStyle name="Note 2 4 5 112" xfId="51847" xr:uid="{00000000-0005-0000-0000-0000C57F0000}"/>
    <cellStyle name="Note 2 4 5 113" xfId="52002" xr:uid="{00000000-0005-0000-0000-0000C67F0000}"/>
    <cellStyle name="Note 2 4 5 114" xfId="52152" xr:uid="{00000000-0005-0000-0000-0000C77F0000}"/>
    <cellStyle name="Note 2 4 5 115" xfId="52302" xr:uid="{00000000-0005-0000-0000-0000C87F0000}"/>
    <cellStyle name="Note 2 4 5 116" xfId="52350" xr:uid="{00000000-0005-0000-0000-0000C97F0000}"/>
    <cellStyle name="Note 2 4 5 117" xfId="52405" xr:uid="{00000000-0005-0000-0000-0000CA7F0000}"/>
    <cellStyle name="Note 2 4 5 118" xfId="52555" xr:uid="{00000000-0005-0000-0000-0000CB7F0000}"/>
    <cellStyle name="Note 2 4 5 119" xfId="52704" xr:uid="{00000000-0005-0000-0000-0000CC7F0000}"/>
    <cellStyle name="Note 2 4 5 12" xfId="2022" xr:uid="{00000000-0005-0000-0000-0000CD7F0000}"/>
    <cellStyle name="Note 2 4 5 12 2" xfId="6274" xr:uid="{00000000-0005-0000-0000-0000CE7F0000}"/>
    <cellStyle name="Note 2 4 5 12 3" xfId="10523" xr:uid="{00000000-0005-0000-0000-0000CF7F0000}"/>
    <cellStyle name="Note 2 4 5 12 4" xfId="14772" xr:uid="{00000000-0005-0000-0000-0000D07F0000}"/>
    <cellStyle name="Note 2 4 5 12 5" xfId="21035" xr:uid="{00000000-0005-0000-0000-0000D17F0000}"/>
    <cellStyle name="Note 2 4 5 12 6" xfId="54519" xr:uid="{00000000-0005-0000-0000-0000D27F0000}"/>
    <cellStyle name="Note 2 4 5 120" xfId="52854" xr:uid="{00000000-0005-0000-0000-0000D37F0000}"/>
    <cellStyle name="Note 2 4 5 121" xfId="53027" xr:uid="{00000000-0005-0000-0000-0000D47F0000}"/>
    <cellStyle name="Note 2 4 5 122" xfId="18727" xr:uid="{00000000-0005-0000-0000-0000D57F0000}"/>
    <cellStyle name="Note 2 4 5 123" xfId="53146" xr:uid="{00000000-0005-0000-0000-0000D67F0000}"/>
    <cellStyle name="Note 2 4 5 13" xfId="2174" xr:uid="{00000000-0005-0000-0000-0000D77F0000}"/>
    <cellStyle name="Note 2 4 5 13 2" xfId="6426" xr:uid="{00000000-0005-0000-0000-0000D87F0000}"/>
    <cellStyle name="Note 2 4 5 13 3" xfId="10675" xr:uid="{00000000-0005-0000-0000-0000D97F0000}"/>
    <cellStyle name="Note 2 4 5 13 4" xfId="14924" xr:uid="{00000000-0005-0000-0000-0000DA7F0000}"/>
    <cellStyle name="Note 2 4 5 13 5" xfId="19581" xr:uid="{00000000-0005-0000-0000-0000DB7F0000}"/>
    <cellStyle name="Note 2 4 5 13 6" xfId="54668" xr:uid="{00000000-0005-0000-0000-0000DC7F0000}"/>
    <cellStyle name="Note 2 4 5 14" xfId="2324" xr:uid="{00000000-0005-0000-0000-0000DD7F0000}"/>
    <cellStyle name="Note 2 4 5 14 2" xfId="6576" xr:uid="{00000000-0005-0000-0000-0000DE7F0000}"/>
    <cellStyle name="Note 2 4 5 14 3" xfId="10825" xr:uid="{00000000-0005-0000-0000-0000DF7F0000}"/>
    <cellStyle name="Note 2 4 5 14 4" xfId="15074" xr:uid="{00000000-0005-0000-0000-0000E07F0000}"/>
    <cellStyle name="Note 2 4 5 14 5" xfId="21723" xr:uid="{00000000-0005-0000-0000-0000E17F0000}"/>
    <cellStyle name="Note 2 4 5 14 6" xfId="54823" xr:uid="{00000000-0005-0000-0000-0000E27F0000}"/>
    <cellStyle name="Note 2 4 5 15" xfId="2473" xr:uid="{00000000-0005-0000-0000-0000E37F0000}"/>
    <cellStyle name="Note 2 4 5 15 2" xfId="6725" xr:uid="{00000000-0005-0000-0000-0000E47F0000}"/>
    <cellStyle name="Note 2 4 5 15 3" xfId="10974" xr:uid="{00000000-0005-0000-0000-0000E57F0000}"/>
    <cellStyle name="Note 2 4 5 15 4" xfId="15223" xr:uid="{00000000-0005-0000-0000-0000E67F0000}"/>
    <cellStyle name="Note 2 4 5 15 5" xfId="21668" xr:uid="{00000000-0005-0000-0000-0000E77F0000}"/>
    <cellStyle name="Note 2 4 5 15 6" xfId="54978" xr:uid="{00000000-0005-0000-0000-0000E87F0000}"/>
    <cellStyle name="Note 2 4 5 16" xfId="2623" xr:uid="{00000000-0005-0000-0000-0000E97F0000}"/>
    <cellStyle name="Note 2 4 5 16 2" xfId="6875" xr:uid="{00000000-0005-0000-0000-0000EA7F0000}"/>
    <cellStyle name="Note 2 4 5 16 3" xfId="11124" xr:uid="{00000000-0005-0000-0000-0000EB7F0000}"/>
    <cellStyle name="Note 2 4 5 16 4" xfId="15373" xr:uid="{00000000-0005-0000-0000-0000EC7F0000}"/>
    <cellStyle name="Note 2 4 5 16 5" xfId="22171" xr:uid="{00000000-0005-0000-0000-0000ED7F0000}"/>
    <cellStyle name="Note 2 4 5 16 6" xfId="55129" xr:uid="{00000000-0005-0000-0000-0000EE7F0000}"/>
    <cellStyle name="Note 2 4 5 17" xfId="2778" xr:uid="{00000000-0005-0000-0000-0000EF7F0000}"/>
    <cellStyle name="Note 2 4 5 17 2" xfId="7030" xr:uid="{00000000-0005-0000-0000-0000F07F0000}"/>
    <cellStyle name="Note 2 4 5 17 3" xfId="11279" xr:uid="{00000000-0005-0000-0000-0000F17F0000}"/>
    <cellStyle name="Note 2 4 5 17 4" xfId="15528" xr:uid="{00000000-0005-0000-0000-0000F27F0000}"/>
    <cellStyle name="Note 2 4 5 17 5" xfId="22517" xr:uid="{00000000-0005-0000-0000-0000F37F0000}"/>
    <cellStyle name="Note 2 4 5 17 6" xfId="55278" xr:uid="{00000000-0005-0000-0000-0000F47F0000}"/>
    <cellStyle name="Note 2 4 5 18" xfId="2928" xr:uid="{00000000-0005-0000-0000-0000F57F0000}"/>
    <cellStyle name="Note 2 4 5 18 2" xfId="7180" xr:uid="{00000000-0005-0000-0000-0000F67F0000}"/>
    <cellStyle name="Note 2 4 5 18 3" xfId="11429" xr:uid="{00000000-0005-0000-0000-0000F77F0000}"/>
    <cellStyle name="Note 2 4 5 18 4" xfId="15678" xr:uid="{00000000-0005-0000-0000-0000F87F0000}"/>
    <cellStyle name="Note 2 4 5 18 5" xfId="22863" xr:uid="{00000000-0005-0000-0000-0000F97F0000}"/>
    <cellStyle name="Note 2 4 5 18 6" xfId="55428" xr:uid="{00000000-0005-0000-0000-0000FA7F0000}"/>
    <cellStyle name="Note 2 4 5 19" xfId="3078" xr:uid="{00000000-0005-0000-0000-0000FB7F0000}"/>
    <cellStyle name="Note 2 4 5 19 2" xfId="7330" xr:uid="{00000000-0005-0000-0000-0000FC7F0000}"/>
    <cellStyle name="Note 2 4 5 19 3" xfId="11579" xr:uid="{00000000-0005-0000-0000-0000FD7F0000}"/>
    <cellStyle name="Note 2 4 5 19 4" xfId="15828" xr:uid="{00000000-0005-0000-0000-0000FE7F0000}"/>
    <cellStyle name="Note 2 4 5 19 5" xfId="23210" xr:uid="{00000000-0005-0000-0000-0000FF7F0000}"/>
    <cellStyle name="Note 2 4 5 19 6" xfId="55577" xr:uid="{00000000-0005-0000-0000-000000800000}"/>
    <cellStyle name="Note 2 4 5 2" xfId="853" xr:uid="{00000000-0005-0000-0000-000001800000}"/>
    <cellStyle name="Note 2 4 5 2 10" xfId="3281" xr:uid="{00000000-0005-0000-0000-000002800000}"/>
    <cellStyle name="Note 2 4 5 2 10 2" xfId="7533" xr:uid="{00000000-0005-0000-0000-000003800000}"/>
    <cellStyle name="Note 2 4 5 2 10 3" xfId="11782" xr:uid="{00000000-0005-0000-0000-000004800000}"/>
    <cellStyle name="Note 2 4 5 2 10 4" xfId="16031" xr:uid="{00000000-0005-0000-0000-000005800000}"/>
    <cellStyle name="Note 2 4 5 2 10 5" xfId="21642" xr:uid="{00000000-0005-0000-0000-000006800000}"/>
    <cellStyle name="Note 2 4 5 2 10 6" xfId="54573" xr:uid="{00000000-0005-0000-0000-000007800000}"/>
    <cellStyle name="Note 2 4 5 2 100" xfId="50826" xr:uid="{00000000-0005-0000-0000-000008800000}"/>
    <cellStyle name="Note 2 4 5 2 101" xfId="50975" xr:uid="{00000000-0005-0000-0000-000009800000}"/>
    <cellStyle name="Note 2 4 5 2 102" xfId="51140" xr:uid="{00000000-0005-0000-0000-00000A800000}"/>
    <cellStyle name="Note 2 4 5 2 103" xfId="51296" xr:uid="{00000000-0005-0000-0000-00000B800000}"/>
    <cellStyle name="Note 2 4 5 2 104" xfId="51446" xr:uid="{00000000-0005-0000-0000-00000C800000}"/>
    <cellStyle name="Note 2 4 5 2 105" xfId="51596" xr:uid="{00000000-0005-0000-0000-00000D800000}"/>
    <cellStyle name="Note 2 4 5 2 106" xfId="51746" xr:uid="{00000000-0005-0000-0000-00000E800000}"/>
    <cellStyle name="Note 2 4 5 2 107" xfId="51901" xr:uid="{00000000-0005-0000-0000-00000F800000}"/>
    <cellStyle name="Note 2 4 5 2 108" xfId="52056" xr:uid="{00000000-0005-0000-0000-000010800000}"/>
    <cellStyle name="Note 2 4 5 2 109" xfId="52206" xr:uid="{00000000-0005-0000-0000-000011800000}"/>
    <cellStyle name="Note 2 4 5 2 11" xfId="3430" xr:uid="{00000000-0005-0000-0000-000012800000}"/>
    <cellStyle name="Note 2 4 5 2 11 2" xfId="7682" xr:uid="{00000000-0005-0000-0000-000013800000}"/>
    <cellStyle name="Note 2 4 5 2 11 3" xfId="11931" xr:uid="{00000000-0005-0000-0000-000014800000}"/>
    <cellStyle name="Note 2 4 5 2 11 4" xfId="16180" xr:uid="{00000000-0005-0000-0000-000015800000}"/>
    <cellStyle name="Note 2 4 5 2 11 5" xfId="22221" xr:uid="{00000000-0005-0000-0000-000016800000}"/>
    <cellStyle name="Note 2 4 5 2 11 6" xfId="54722" xr:uid="{00000000-0005-0000-0000-000017800000}"/>
    <cellStyle name="Note 2 4 5 2 110" xfId="52459" xr:uid="{00000000-0005-0000-0000-000018800000}"/>
    <cellStyle name="Note 2 4 5 2 111" xfId="52609" xr:uid="{00000000-0005-0000-0000-000019800000}"/>
    <cellStyle name="Note 2 4 5 2 112" xfId="52758" xr:uid="{00000000-0005-0000-0000-00001A800000}"/>
    <cellStyle name="Note 2 4 5 2 113" xfId="52908" xr:uid="{00000000-0005-0000-0000-00001B800000}"/>
    <cellStyle name="Note 2 4 5 2 114" xfId="53090" xr:uid="{00000000-0005-0000-0000-00001C800000}"/>
    <cellStyle name="Note 2 4 5 2 115" xfId="53370" xr:uid="{00000000-0005-0000-0000-00001D800000}"/>
    <cellStyle name="Note 2 4 5 2 12" xfId="3580" xr:uid="{00000000-0005-0000-0000-00001E800000}"/>
    <cellStyle name="Note 2 4 5 2 12 2" xfId="7832" xr:uid="{00000000-0005-0000-0000-00001F800000}"/>
    <cellStyle name="Note 2 4 5 2 12 3" xfId="12081" xr:uid="{00000000-0005-0000-0000-000020800000}"/>
    <cellStyle name="Note 2 4 5 2 12 4" xfId="16330" xr:uid="{00000000-0005-0000-0000-000021800000}"/>
    <cellStyle name="Note 2 4 5 2 12 5" xfId="22567" xr:uid="{00000000-0005-0000-0000-000022800000}"/>
    <cellStyle name="Note 2 4 5 2 12 6" xfId="54877" xr:uid="{00000000-0005-0000-0000-000023800000}"/>
    <cellStyle name="Note 2 4 5 2 13" xfId="3730" xr:uid="{00000000-0005-0000-0000-000024800000}"/>
    <cellStyle name="Note 2 4 5 2 13 2" xfId="7982" xr:uid="{00000000-0005-0000-0000-000025800000}"/>
    <cellStyle name="Note 2 4 5 2 13 3" xfId="12231" xr:uid="{00000000-0005-0000-0000-000026800000}"/>
    <cellStyle name="Note 2 4 5 2 13 4" xfId="16480" xr:uid="{00000000-0005-0000-0000-000027800000}"/>
    <cellStyle name="Note 2 4 5 2 13 5" xfId="22913" xr:uid="{00000000-0005-0000-0000-000028800000}"/>
    <cellStyle name="Note 2 4 5 2 13 6" xfId="55032" xr:uid="{00000000-0005-0000-0000-000029800000}"/>
    <cellStyle name="Note 2 4 5 2 14" xfId="3879" xr:uid="{00000000-0005-0000-0000-00002A800000}"/>
    <cellStyle name="Note 2 4 5 2 14 2" xfId="8131" xr:uid="{00000000-0005-0000-0000-00002B800000}"/>
    <cellStyle name="Note 2 4 5 2 14 3" xfId="12380" xr:uid="{00000000-0005-0000-0000-00002C800000}"/>
    <cellStyle name="Note 2 4 5 2 14 4" xfId="16629" xr:uid="{00000000-0005-0000-0000-00002D800000}"/>
    <cellStyle name="Note 2 4 5 2 14 5" xfId="23260" xr:uid="{00000000-0005-0000-0000-00002E800000}"/>
    <cellStyle name="Note 2 4 5 2 14 6" xfId="55183" xr:uid="{00000000-0005-0000-0000-00002F800000}"/>
    <cellStyle name="Note 2 4 5 2 15" xfId="4028" xr:uid="{00000000-0005-0000-0000-000030800000}"/>
    <cellStyle name="Note 2 4 5 2 15 2" xfId="8280" xr:uid="{00000000-0005-0000-0000-000031800000}"/>
    <cellStyle name="Note 2 4 5 2 15 3" xfId="12529" xr:uid="{00000000-0005-0000-0000-000032800000}"/>
    <cellStyle name="Note 2 4 5 2 15 4" xfId="16778" xr:uid="{00000000-0005-0000-0000-000033800000}"/>
    <cellStyle name="Note 2 4 5 2 15 5" xfId="23535" xr:uid="{00000000-0005-0000-0000-000034800000}"/>
    <cellStyle name="Note 2 4 5 2 15 6" xfId="55332" xr:uid="{00000000-0005-0000-0000-000035800000}"/>
    <cellStyle name="Note 2 4 5 2 16" xfId="4228" xr:uid="{00000000-0005-0000-0000-000036800000}"/>
    <cellStyle name="Note 2 4 5 2 16 2" xfId="8480" xr:uid="{00000000-0005-0000-0000-000037800000}"/>
    <cellStyle name="Note 2 4 5 2 16 3" xfId="12729" xr:uid="{00000000-0005-0000-0000-000038800000}"/>
    <cellStyle name="Note 2 4 5 2 16 4" xfId="16978" xr:uid="{00000000-0005-0000-0000-000039800000}"/>
    <cellStyle name="Note 2 4 5 2 16 5" xfId="23881" xr:uid="{00000000-0005-0000-0000-00003A800000}"/>
    <cellStyle name="Note 2 4 5 2 16 6" xfId="55482" xr:uid="{00000000-0005-0000-0000-00003B800000}"/>
    <cellStyle name="Note 2 4 5 2 17" xfId="4379" xr:uid="{00000000-0005-0000-0000-00003C800000}"/>
    <cellStyle name="Note 2 4 5 2 17 2" xfId="8631" xr:uid="{00000000-0005-0000-0000-00003D800000}"/>
    <cellStyle name="Note 2 4 5 2 17 3" xfId="12880" xr:uid="{00000000-0005-0000-0000-00003E800000}"/>
    <cellStyle name="Note 2 4 5 2 17 4" xfId="17129" xr:uid="{00000000-0005-0000-0000-00003F800000}"/>
    <cellStyle name="Note 2 4 5 2 17 5" xfId="24231" xr:uid="{00000000-0005-0000-0000-000040800000}"/>
    <cellStyle name="Note 2 4 5 2 17 6" xfId="55631" xr:uid="{00000000-0005-0000-0000-000041800000}"/>
    <cellStyle name="Note 2 4 5 2 18" xfId="4482" xr:uid="{00000000-0005-0000-0000-000042800000}"/>
    <cellStyle name="Note 2 4 5 2 18 2" xfId="8734" xr:uid="{00000000-0005-0000-0000-000043800000}"/>
    <cellStyle name="Note 2 4 5 2 18 3" xfId="12983" xr:uid="{00000000-0005-0000-0000-000044800000}"/>
    <cellStyle name="Note 2 4 5 2 18 4" xfId="17232" xr:uid="{00000000-0005-0000-0000-000045800000}"/>
    <cellStyle name="Note 2 4 5 2 18 5" xfId="24577" xr:uid="{00000000-0005-0000-0000-000046800000}"/>
    <cellStyle name="Note 2 4 5 2 18 6" xfId="55853" xr:uid="{00000000-0005-0000-0000-000047800000}"/>
    <cellStyle name="Note 2 4 5 2 19" xfId="4596" xr:uid="{00000000-0005-0000-0000-000048800000}"/>
    <cellStyle name="Note 2 4 5 2 19 2" xfId="8848" xr:uid="{00000000-0005-0000-0000-000049800000}"/>
    <cellStyle name="Note 2 4 5 2 19 3" xfId="13097" xr:uid="{00000000-0005-0000-0000-00004A800000}"/>
    <cellStyle name="Note 2 4 5 2 19 4" xfId="17346" xr:uid="{00000000-0005-0000-0000-00004B800000}"/>
    <cellStyle name="Note 2 4 5 2 19 5" xfId="24852" xr:uid="{00000000-0005-0000-0000-00004C800000}"/>
    <cellStyle name="Note 2 4 5 2 19 6" xfId="56005" xr:uid="{00000000-0005-0000-0000-00004D800000}"/>
    <cellStyle name="Note 2 4 5 2 2" xfId="2076" xr:uid="{00000000-0005-0000-0000-00004E800000}"/>
    <cellStyle name="Note 2 4 5 2 2 2" xfId="6328" xr:uid="{00000000-0005-0000-0000-00004F800000}"/>
    <cellStyle name="Note 2 4 5 2 2 3" xfId="10577" xr:uid="{00000000-0005-0000-0000-000050800000}"/>
    <cellStyle name="Note 2 4 5 2 2 4" xfId="14826" xr:uid="{00000000-0005-0000-0000-000051800000}"/>
    <cellStyle name="Note 2 4 5 2 2 5" xfId="18631" xr:uid="{00000000-0005-0000-0000-000052800000}"/>
    <cellStyle name="Note 2 4 5 2 2 6" xfId="19258" xr:uid="{00000000-0005-0000-0000-000053800000}"/>
    <cellStyle name="Note 2 4 5 2 2 7" xfId="53525" xr:uid="{00000000-0005-0000-0000-000054800000}"/>
    <cellStyle name="Note 2 4 5 2 20" xfId="4751" xr:uid="{00000000-0005-0000-0000-000055800000}"/>
    <cellStyle name="Note 2 4 5 2 20 2" xfId="9003" xr:uid="{00000000-0005-0000-0000-000056800000}"/>
    <cellStyle name="Note 2 4 5 2 20 3" xfId="13252" xr:uid="{00000000-0005-0000-0000-000057800000}"/>
    <cellStyle name="Note 2 4 5 2 20 4" xfId="17501" xr:uid="{00000000-0005-0000-0000-000058800000}"/>
    <cellStyle name="Note 2 4 5 2 20 5" xfId="25111" xr:uid="{00000000-0005-0000-0000-000059800000}"/>
    <cellStyle name="Note 2 4 5 2 20 6" xfId="56157" xr:uid="{00000000-0005-0000-0000-00005A800000}"/>
    <cellStyle name="Note 2 4 5 2 21" xfId="4901" xr:uid="{00000000-0005-0000-0000-00005B800000}"/>
    <cellStyle name="Note 2 4 5 2 21 2" xfId="9153" xr:uid="{00000000-0005-0000-0000-00005C800000}"/>
    <cellStyle name="Note 2 4 5 2 21 3" xfId="13402" xr:uid="{00000000-0005-0000-0000-00005D800000}"/>
    <cellStyle name="Note 2 4 5 2 21 4" xfId="17651" xr:uid="{00000000-0005-0000-0000-00005E800000}"/>
    <cellStyle name="Note 2 4 5 2 21 5" xfId="25538" xr:uid="{00000000-0005-0000-0000-00005F800000}"/>
    <cellStyle name="Note 2 4 5 2 21 6" xfId="56306" xr:uid="{00000000-0005-0000-0000-000060800000}"/>
    <cellStyle name="Note 2 4 5 2 22" xfId="5093" xr:uid="{00000000-0005-0000-0000-000061800000}"/>
    <cellStyle name="Note 2 4 5 2 22 2" xfId="9345" xr:uid="{00000000-0005-0000-0000-000062800000}"/>
    <cellStyle name="Note 2 4 5 2 22 3" xfId="13594" xr:uid="{00000000-0005-0000-0000-000063800000}"/>
    <cellStyle name="Note 2 4 5 2 22 4" xfId="17843" xr:uid="{00000000-0005-0000-0000-000064800000}"/>
    <cellStyle name="Note 2 4 5 2 22 5" xfId="25884" xr:uid="{00000000-0005-0000-0000-000065800000}"/>
    <cellStyle name="Note 2 4 5 2 22 6" xfId="56462" xr:uid="{00000000-0005-0000-0000-000066800000}"/>
    <cellStyle name="Note 2 4 5 2 23" xfId="5203" xr:uid="{00000000-0005-0000-0000-000067800000}"/>
    <cellStyle name="Note 2 4 5 2 23 2" xfId="9455" xr:uid="{00000000-0005-0000-0000-000068800000}"/>
    <cellStyle name="Note 2 4 5 2 23 3" xfId="13704" xr:uid="{00000000-0005-0000-0000-000069800000}"/>
    <cellStyle name="Note 2 4 5 2 23 4" xfId="17953" xr:uid="{00000000-0005-0000-0000-00006A800000}"/>
    <cellStyle name="Note 2 4 5 2 23 5" xfId="26230" xr:uid="{00000000-0005-0000-0000-00006B800000}"/>
    <cellStyle name="Note 2 4 5 2 23 6" xfId="56713" xr:uid="{00000000-0005-0000-0000-00006C800000}"/>
    <cellStyle name="Note 2 4 5 2 24" xfId="5315" xr:uid="{00000000-0005-0000-0000-00006D800000}"/>
    <cellStyle name="Note 2 4 5 2 24 2" xfId="9567" xr:uid="{00000000-0005-0000-0000-00006E800000}"/>
    <cellStyle name="Note 2 4 5 2 24 3" xfId="13816" xr:uid="{00000000-0005-0000-0000-00006F800000}"/>
    <cellStyle name="Note 2 4 5 2 24 4" xfId="18065" xr:uid="{00000000-0005-0000-0000-000070800000}"/>
    <cellStyle name="Note 2 4 5 2 24 5" xfId="25312" xr:uid="{00000000-0005-0000-0000-000071800000}"/>
    <cellStyle name="Note 2 4 5 2 24 6" xfId="56872" xr:uid="{00000000-0005-0000-0000-000072800000}"/>
    <cellStyle name="Note 2 4 5 2 25" xfId="5466" xr:uid="{00000000-0005-0000-0000-000073800000}"/>
    <cellStyle name="Note 2 4 5 2 25 2" xfId="9718" xr:uid="{00000000-0005-0000-0000-000074800000}"/>
    <cellStyle name="Note 2 4 5 2 25 3" xfId="13967" xr:uid="{00000000-0005-0000-0000-000075800000}"/>
    <cellStyle name="Note 2 4 5 2 25 4" xfId="18216" xr:uid="{00000000-0005-0000-0000-000076800000}"/>
    <cellStyle name="Note 2 4 5 2 25 5" xfId="27025" xr:uid="{00000000-0005-0000-0000-000077800000}"/>
    <cellStyle name="Note 2 4 5 2 25 6" xfId="57022" xr:uid="{00000000-0005-0000-0000-000078800000}"/>
    <cellStyle name="Note 2 4 5 2 26" xfId="5621" xr:uid="{00000000-0005-0000-0000-000079800000}"/>
    <cellStyle name="Note 2 4 5 2 26 2" xfId="9873" xr:uid="{00000000-0005-0000-0000-00007A800000}"/>
    <cellStyle name="Note 2 4 5 2 26 3" xfId="14122" xr:uid="{00000000-0005-0000-0000-00007B800000}"/>
    <cellStyle name="Note 2 4 5 2 26 4" xfId="18371" xr:uid="{00000000-0005-0000-0000-00007C800000}"/>
    <cellStyle name="Note 2 4 5 2 26 5" xfId="27283" xr:uid="{00000000-0005-0000-0000-00007D800000}"/>
    <cellStyle name="Note 2 4 5 2 26 6" xfId="55766" xr:uid="{00000000-0005-0000-0000-00007E800000}"/>
    <cellStyle name="Note 2 4 5 2 27" xfId="1621" xr:uid="{00000000-0005-0000-0000-00007F800000}"/>
    <cellStyle name="Note 2 4 5 2 27 2" xfId="27626" xr:uid="{00000000-0005-0000-0000-000080800000}"/>
    <cellStyle name="Note 2 4 5 2 27 3" xfId="57290" xr:uid="{00000000-0005-0000-0000-000081800000}"/>
    <cellStyle name="Note 2 4 5 2 28" xfId="5873" xr:uid="{00000000-0005-0000-0000-000082800000}"/>
    <cellStyle name="Note 2 4 5 2 28 2" xfId="27967" xr:uid="{00000000-0005-0000-0000-000083800000}"/>
    <cellStyle name="Note 2 4 5 2 28 3" xfId="57439" xr:uid="{00000000-0005-0000-0000-000084800000}"/>
    <cellStyle name="Note 2 4 5 2 29" xfId="10122" xr:uid="{00000000-0005-0000-0000-000085800000}"/>
    <cellStyle name="Note 2 4 5 2 29 2" xfId="28308" xr:uid="{00000000-0005-0000-0000-000086800000}"/>
    <cellStyle name="Note 2 4 5 2 29 3" xfId="57589" xr:uid="{00000000-0005-0000-0000-000087800000}"/>
    <cellStyle name="Note 2 4 5 2 3" xfId="2228" xr:uid="{00000000-0005-0000-0000-000088800000}"/>
    <cellStyle name="Note 2 4 5 2 3 2" xfId="6480" xr:uid="{00000000-0005-0000-0000-000089800000}"/>
    <cellStyle name="Note 2 4 5 2 3 3" xfId="10729" xr:uid="{00000000-0005-0000-0000-00008A800000}"/>
    <cellStyle name="Note 2 4 5 2 3 4" xfId="14978" xr:uid="{00000000-0005-0000-0000-00008B800000}"/>
    <cellStyle name="Note 2 4 5 2 3 5" xfId="18896" xr:uid="{00000000-0005-0000-0000-00008C800000}"/>
    <cellStyle name="Note 2 4 5 2 3 6" xfId="53674" xr:uid="{00000000-0005-0000-0000-00008D800000}"/>
    <cellStyle name="Note 2 4 5 2 30" xfId="14372" xr:uid="{00000000-0005-0000-0000-00008E800000}"/>
    <cellStyle name="Note 2 4 5 2 30 2" xfId="28649" xr:uid="{00000000-0005-0000-0000-00008F800000}"/>
    <cellStyle name="Note 2 4 5 2 31" xfId="18523" xr:uid="{00000000-0005-0000-0000-000090800000}"/>
    <cellStyle name="Note 2 4 5 2 31 2" xfId="28990" xr:uid="{00000000-0005-0000-0000-000091800000}"/>
    <cellStyle name="Note 2 4 5 2 32" xfId="29396" xr:uid="{00000000-0005-0000-0000-000092800000}"/>
    <cellStyle name="Note 2 4 5 2 33" xfId="31078" xr:uid="{00000000-0005-0000-0000-000093800000}"/>
    <cellStyle name="Note 2 4 5 2 34" xfId="31488" xr:uid="{00000000-0005-0000-0000-000094800000}"/>
    <cellStyle name="Note 2 4 5 2 35" xfId="31828" xr:uid="{00000000-0005-0000-0000-000095800000}"/>
    <cellStyle name="Note 2 4 5 2 36" xfId="32050" xr:uid="{00000000-0005-0000-0000-000096800000}"/>
    <cellStyle name="Note 2 4 5 2 37" xfId="32391" xr:uid="{00000000-0005-0000-0000-000097800000}"/>
    <cellStyle name="Note 2 4 5 2 38" xfId="32732" xr:uid="{00000000-0005-0000-0000-000098800000}"/>
    <cellStyle name="Note 2 4 5 2 39" xfId="32985" xr:uid="{00000000-0005-0000-0000-000099800000}"/>
    <cellStyle name="Note 2 4 5 2 4" xfId="2378" xr:uid="{00000000-0005-0000-0000-00009A800000}"/>
    <cellStyle name="Note 2 4 5 2 4 2" xfId="6630" xr:uid="{00000000-0005-0000-0000-00009B800000}"/>
    <cellStyle name="Note 2 4 5 2 4 3" xfId="10879" xr:uid="{00000000-0005-0000-0000-00009C800000}"/>
    <cellStyle name="Note 2 4 5 2 4 4" xfId="15128" xr:uid="{00000000-0005-0000-0000-00009D800000}"/>
    <cellStyle name="Note 2 4 5 2 4 5" xfId="20046" xr:uid="{00000000-0005-0000-0000-00009E800000}"/>
    <cellStyle name="Note 2 4 5 2 4 6" xfId="53796" xr:uid="{00000000-0005-0000-0000-00009F800000}"/>
    <cellStyle name="Note 2 4 5 2 40" xfId="33642" xr:uid="{00000000-0005-0000-0000-0000A0800000}"/>
    <cellStyle name="Note 2 4 5 2 41" xfId="33988" xr:uid="{00000000-0005-0000-0000-0000A1800000}"/>
    <cellStyle name="Note 2 4 5 2 42" xfId="33974" xr:uid="{00000000-0005-0000-0000-0000A2800000}"/>
    <cellStyle name="Note 2 4 5 2 43" xfId="34435" xr:uid="{00000000-0005-0000-0000-0000A3800000}"/>
    <cellStyle name="Note 2 4 5 2 44" xfId="34781" xr:uid="{00000000-0005-0000-0000-0000A4800000}"/>
    <cellStyle name="Note 2 4 5 2 45" xfId="35127" xr:uid="{00000000-0005-0000-0000-0000A5800000}"/>
    <cellStyle name="Note 2 4 5 2 46" xfId="35474" xr:uid="{00000000-0005-0000-0000-0000A6800000}"/>
    <cellStyle name="Note 2 4 5 2 47" xfId="35821" xr:uid="{00000000-0005-0000-0000-0000A7800000}"/>
    <cellStyle name="Note 2 4 5 2 48" xfId="36167" xr:uid="{00000000-0005-0000-0000-0000A8800000}"/>
    <cellStyle name="Note 2 4 5 2 49" xfId="36513" xr:uid="{00000000-0005-0000-0000-0000A9800000}"/>
    <cellStyle name="Note 2 4 5 2 5" xfId="2527" xr:uid="{00000000-0005-0000-0000-0000AA800000}"/>
    <cellStyle name="Note 2 4 5 2 5 2" xfId="6779" xr:uid="{00000000-0005-0000-0000-0000AB800000}"/>
    <cellStyle name="Note 2 4 5 2 5 3" xfId="11028" xr:uid="{00000000-0005-0000-0000-0000AC800000}"/>
    <cellStyle name="Note 2 4 5 2 5 4" xfId="15277" xr:uid="{00000000-0005-0000-0000-0000AD800000}"/>
    <cellStyle name="Note 2 4 5 2 5 5" xfId="20392" xr:uid="{00000000-0005-0000-0000-0000AE800000}"/>
    <cellStyle name="Note 2 4 5 2 5 6" xfId="53902" xr:uid="{00000000-0005-0000-0000-0000AF800000}"/>
    <cellStyle name="Note 2 4 5 2 50" xfId="36859" xr:uid="{00000000-0005-0000-0000-0000B0800000}"/>
    <cellStyle name="Note 2 4 5 2 51" xfId="37205" xr:uid="{00000000-0005-0000-0000-0000B1800000}"/>
    <cellStyle name="Note 2 4 5 2 52" xfId="37551" xr:uid="{00000000-0005-0000-0000-0000B2800000}"/>
    <cellStyle name="Note 2 4 5 2 53" xfId="37826" xr:uid="{00000000-0005-0000-0000-0000B3800000}"/>
    <cellStyle name="Note 2 4 5 2 54" xfId="38173" xr:uid="{00000000-0005-0000-0000-0000B4800000}"/>
    <cellStyle name="Note 2 4 5 2 55" xfId="38519" xr:uid="{00000000-0005-0000-0000-0000B5800000}"/>
    <cellStyle name="Note 2 4 5 2 56" xfId="38865" xr:uid="{00000000-0005-0000-0000-0000B6800000}"/>
    <cellStyle name="Note 2 4 5 2 57" xfId="39211" xr:uid="{00000000-0005-0000-0000-0000B7800000}"/>
    <cellStyle name="Note 2 4 5 2 58" xfId="39472" xr:uid="{00000000-0005-0000-0000-0000B8800000}"/>
    <cellStyle name="Note 2 4 5 2 59" xfId="39795" xr:uid="{00000000-0005-0000-0000-0000B9800000}"/>
    <cellStyle name="Note 2 4 5 2 6" xfId="2677" xr:uid="{00000000-0005-0000-0000-0000BA800000}"/>
    <cellStyle name="Note 2 4 5 2 6 2" xfId="6929" xr:uid="{00000000-0005-0000-0000-0000BB800000}"/>
    <cellStyle name="Note 2 4 5 2 6 3" xfId="11178" xr:uid="{00000000-0005-0000-0000-0000BC800000}"/>
    <cellStyle name="Note 2 4 5 2 6 4" xfId="15427" xr:uid="{00000000-0005-0000-0000-0000BD800000}"/>
    <cellStyle name="Note 2 4 5 2 6 5" xfId="20653" xr:uid="{00000000-0005-0000-0000-0000BE800000}"/>
    <cellStyle name="Note 2 4 5 2 6 6" xfId="54052" xr:uid="{00000000-0005-0000-0000-0000BF800000}"/>
    <cellStyle name="Note 2 4 5 2 60" xfId="40039" xr:uid="{00000000-0005-0000-0000-0000C0800000}"/>
    <cellStyle name="Note 2 4 5 2 61" xfId="40380" xr:uid="{00000000-0005-0000-0000-0000C1800000}"/>
    <cellStyle name="Note 2 4 5 2 62" xfId="41130" xr:uid="{00000000-0005-0000-0000-0000C2800000}"/>
    <cellStyle name="Note 2 4 5 2 63" xfId="41512" xr:uid="{00000000-0005-0000-0000-0000C3800000}"/>
    <cellStyle name="Note 2 4 5 2 64" xfId="41081" xr:uid="{00000000-0005-0000-0000-0000C4800000}"/>
    <cellStyle name="Note 2 4 5 2 65" xfId="41947" xr:uid="{00000000-0005-0000-0000-0000C5800000}"/>
    <cellStyle name="Note 2 4 5 2 66" xfId="42293" xr:uid="{00000000-0005-0000-0000-0000C6800000}"/>
    <cellStyle name="Note 2 4 5 2 67" xfId="42588" xr:uid="{00000000-0005-0000-0000-0000C7800000}"/>
    <cellStyle name="Note 2 4 5 2 68" xfId="42874" xr:uid="{00000000-0005-0000-0000-0000C8800000}"/>
    <cellStyle name="Note 2 4 5 2 69" xfId="43215" xr:uid="{00000000-0005-0000-0000-0000C9800000}"/>
    <cellStyle name="Note 2 4 5 2 7" xfId="2832" xr:uid="{00000000-0005-0000-0000-0000CA800000}"/>
    <cellStyle name="Note 2 4 5 2 7 2" xfId="7084" xr:uid="{00000000-0005-0000-0000-0000CB800000}"/>
    <cellStyle name="Note 2 4 5 2 7 3" xfId="11333" xr:uid="{00000000-0005-0000-0000-0000CC800000}"/>
    <cellStyle name="Note 2 4 5 2 7 4" xfId="15582" xr:uid="{00000000-0005-0000-0000-0000CD800000}"/>
    <cellStyle name="Note 2 4 5 2 7 5" xfId="21085" xr:uid="{00000000-0005-0000-0000-0000CE800000}"/>
    <cellStyle name="Note 2 4 5 2 7 6" xfId="53192" xr:uid="{00000000-0005-0000-0000-0000CF800000}"/>
    <cellStyle name="Note 2 4 5 2 70" xfId="43556" xr:uid="{00000000-0005-0000-0000-0000D0800000}"/>
    <cellStyle name="Note 2 4 5 2 71" xfId="44087" xr:uid="{00000000-0005-0000-0000-0000D1800000}"/>
    <cellStyle name="Note 2 4 5 2 72" xfId="44346" xr:uid="{00000000-0005-0000-0000-0000D2800000}"/>
    <cellStyle name="Note 2 4 5 2 73" xfId="43947" xr:uid="{00000000-0005-0000-0000-0000D3800000}"/>
    <cellStyle name="Note 2 4 5 2 74" xfId="44755" xr:uid="{00000000-0005-0000-0000-0000D4800000}"/>
    <cellStyle name="Note 2 4 5 2 75" xfId="45069" xr:uid="{00000000-0005-0000-0000-0000D5800000}"/>
    <cellStyle name="Note 2 4 5 2 76" xfId="45079" xr:uid="{00000000-0005-0000-0000-0000D6800000}"/>
    <cellStyle name="Note 2 4 5 2 77" xfId="45111" xr:uid="{00000000-0005-0000-0000-0000D7800000}"/>
    <cellStyle name="Note 2 4 5 2 78" xfId="45772" xr:uid="{00000000-0005-0000-0000-0000D8800000}"/>
    <cellStyle name="Note 2 4 5 2 79" xfId="45763" xr:uid="{00000000-0005-0000-0000-0000D9800000}"/>
    <cellStyle name="Note 2 4 5 2 8" xfId="2982" xr:uid="{00000000-0005-0000-0000-0000DA800000}"/>
    <cellStyle name="Note 2 4 5 2 8 2" xfId="7234" xr:uid="{00000000-0005-0000-0000-0000DB800000}"/>
    <cellStyle name="Note 2 4 5 2 8 3" xfId="11483" xr:uid="{00000000-0005-0000-0000-0000DC800000}"/>
    <cellStyle name="Note 2 4 5 2 8 4" xfId="15732" xr:uid="{00000000-0005-0000-0000-0000DD800000}"/>
    <cellStyle name="Note 2 4 5 2 8 5" xfId="21345" xr:uid="{00000000-0005-0000-0000-0000DE800000}"/>
    <cellStyle name="Note 2 4 5 2 8 6" xfId="54273" xr:uid="{00000000-0005-0000-0000-0000DF800000}"/>
    <cellStyle name="Note 2 4 5 2 80" xfId="46134" xr:uid="{00000000-0005-0000-0000-0000E0800000}"/>
    <cellStyle name="Note 2 4 5 2 81" xfId="46466" xr:uid="{00000000-0005-0000-0000-0000E1800000}"/>
    <cellStyle name="Note 2 4 5 2 82" xfId="45543" xr:uid="{00000000-0005-0000-0000-0000E2800000}"/>
    <cellStyle name="Note 2 4 5 2 83" xfId="46957" xr:uid="{00000000-0005-0000-0000-0000E3800000}"/>
    <cellStyle name="Note 2 4 5 2 84" xfId="47302" xr:uid="{00000000-0005-0000-0000-0000E4800000}"/>
    <cellStyle name="Note 2 4 5 2 85" xfId="47613" xr:uid="{00000000-0005-0000-0000-0000E5800000}"/>
    <cellStyle name="Note 2 4 5 2 86" xfId="46604" xr:uid="{00000000-0005-0000-0000-0000E6800000}"/>
    <cellStyle name="Note 2 4 5 2 87" xfId="48063" xr:uid="{00000000-0005-0000-0000-0000E7800000}"/>
    <cellStyle name="Note 2 4 5 2 88" xfId="48644" xr:uid="{00000000-0005-0000-0000-0000E8800000}"/>
    <cellStyle name="Note 2 4 5 2 89" xfId="48916" xr:uid="{00000000-0005-0000-0000-0000E9800000}"/>
    <cellStyle name="Note 2 4 5 2 9" xfId="3132" xr:uid="{00000000-0005-0000-0000-0000EA800000}"/>
    <cellStyle name="Note 2 4 5 2 9 2" xfId="7384" xr:uid="{00000000-0005-0000-0000-0000EB800000}"/>
    <cellStyle name="Note 2 4 5 2 9 3" xfId="11633" xr:uid="{00000000-0005-0000-0000-0000EC800000}"/>
    <cellStyle name="Note 2 4 5 2 9 4" xfId="15882" xr:uid="{00000000-0005-0000-0000-0000ED800000}"/>
    <cellStyle name="Note 2 4 5 2 9 5" xfId="21773" xr:uid="{00000000-0005-0000-0000-0000EE800000}"/>
    <cellStyle name="Note 2 4 5 2 9 6" xfId="54423" xr:uid="{00000000-0005-0000-0000-0000EF800000}"/>
    <cellStyle name="Note 2 4 5 2 90" xfId="49262" xr:uid="{00000000-0005-0000-0000-0000F0800000}"/>
    <cellStyle name="Note 2 4 5 2 91" xfId="48706" xr:uid="{00000000-0005-0000-0000-0000F1800000}"/>
    <cellStyle name="Note 2 4 5 2 92" xfId="49324" xr:uid="{00000000-0005-0000-0000-0000F2800000}"/>
    <cellStyle name="Note 2 4 5 2 93" xfId="49711" xr:uid="{00000000-0005-0000-0000-0000F3800000}"/>
    <cellStyle name="Note 2 4 5 2 94" xfId="49929" xr:uid="{00000000-0005-0000-0000-0000F4800000}"/>
    <cellStyle name="Note 2 4 5 2 95" xfId="50079" xr:uid="{00000000-0005-0000-0000-0000F5800000}"/>
    <cellStyle name="Note 2 4 5 2 96" xfId="50228" xr:uid="{00000000-0005-0000-0000-0000F6800000}"/>
    <cellStyle name="Note 2 4 5 2 97" xfId="50378" xr:uid="{00000000-0005-0000-0000-0000F7800000}"/>
    <cellStyle name="Note 2 4 5 2 98" xfId="50527" xr:uid="{00000000-0005-0000-0000-0000F8800000}"/>
    <cellStyle name="Note 2 4 5 2 99" xfId="50676" xr:uid="{00000000-0005-0000-0000-0000F9800000}"/>
    <cellStyle name="Note 2 4 5 20" xfId="3227" xr:uid="{00000000-0005-0000-0000-0000FA800000}"/>
    <cellStyle name="Note 2 4 5 20 2" xfId="7479" xr:uid="{00000000-0005-0000-0000-0000FB800000}"/>
    <cellStyle name="Note 2 4 5 20 3" xfId="11728" xr:uid="{00000000-0005-0000-0000-0000FC800000}"/>
    <cellStyle name="Note 2 4 5 20 4" xfId="15977" xr:uid="{00000000-0005-0000-0000-0000FD800000}"/>
    <cellStyle name="Note 2 4 5 20 5" xfId="18871" xr:uid="{00000000-0005-0000-0000-0000FE800000}"/>
    <cellStyle name="Note 2 4 5 20 6" xfId="55799" xr:uid="{00000000-0005-0000-0000-0000FF800000}"/>
    <cellStyle name="Note 2 4 5 21" xfId="3376" xr:uid="{00000000-0005-0000-0000-000000810000}"/>
    <cellStyle name="Note 2 4 5 21 2" xfId="7628" xr:uid="{00000000-0005-0000-0000-000001810000}"/>
    <cellStyle name="Note 2 4 5 21 3" xfId="11877" xr:uid="{00000000-0005-0000-0000-000002810000}"/>
    <cellStyle name="Note 2 4 5 21 4" xfId="16126" xr:uid="{00000000-0005-0000-0000-000003810000}"/>
    <cellStyle name="Note 2 4 5 21 5" xfId="23831" xr:uid="{00000000-0005-0000-0000-000004810000}"/>
    <cellStyle name="Note 2 4 5 21 6" xfId="55951" xr:uid="{00000000-0005-0000-0000-000005810000}"/>
    <cellStyle name="Note 2 4 5 22" xfId="3526" xr:uid="{00000000-0005-0000-0000-000006810000}"/>
    <cellStyle name="Note 2 4 5 22 2" xfId="7778" xr:uid="{00000000-0005-0000-0000-000007810000}"/>
    <cellStyle name="Note 2 4 5 22 3" xfId="12027" xr:uid="{00000000-0005-0000-0000-000008810000}"/>
    <cellStyle name="Note 2 4 5 22 4" xfId="16276" xr:uid="{00000000-0005-0000-0000-000009810000}"/>
    <cellStyle name="Note 2 4 5 22 5" xfId="24181" xr:uid="{00000000-0005-0000-0000-00000A810000}"/>
    <cellStyle name="Note 2 4 5 22 6" xfId="56103" xr:uid="{00000000-0005-0000-0000-00000B810000}"/>
    <cellStyle name="Note 2 4 5 23" xfId="3676" xr:uid="{00000000-0005-0000-0000-00000C810000}"/>
    <cellStyle name="Note 2 4 5 23 2" xfId="7928" xr:uid="{00000000-0005-0000-0000-00000D810000}"/>
    <cellStyle name="Note 2 4 5 23 3" xfId="12177" xr:uid="{00000000-0005-0000-0000-00000E810000}"/>
    <cellStyle name="Note 2 4 5 23 4" xfId="16426" xr:uid="{00000000-0005-0000-0000-00000F810000}"/>
    <cellStyle name="Note 2 4 5 23 5" xfId="24527" xr:uid="{00000000-0005-0000-0000-000010810000}"/>
    <cellStyle name="Note 2 4 5 23 6" xfId="56252" xr:uid="{00000000-0005-0000-0000-000011810000}"/>
    <cellStyle name="Note 2 4 5 24" xfId="3825" xr:uid="{00000000-0005-0000-0000-000012810000}"/>
    <cellStyle name="Note 2 4 5 24 2" xfId="8077" xr:uid="{00000000-0005-0000-0000-000013810000}"/>
    <cellStyle name="Note 2 4 5 24 3" xfId="12326" xr:uid="{00000000-0005-0000-0000-000014810000}"/>
    <cellStyle name="Note 2 4 5 24 4" xfId="16575" xr:uid="{00000000-0005-0000-0000-000015810000}"/>
    <cellStyle name="Note 2 4 5 24 5" xfId="23451" xr:uid="{00000000-0005-0000-0000-000016810000}"/>
    <cellStyle name="Note 2 4 5 24 6" xfId="56408" xr:uid="{00000000-0005-0000-0000-000017810000}"/>
    <cellStyle name="Note 2 4 5 25" xfId="3974" xr:uid="{00000000-0005-0000-0000-000018810000}"/>
    <cellStyle name="Note 2 4 5 25 2" xfId="8226" xr:uid="{00000000-0005-0000-0000-000019810000}"/>
    <cellStyle name="Note 2 4 5 25 3" xfId="12475" xr:uid="{00000000-0005-0000-0000-00001A810000}"/>
    <cellStyle name="Note 2 4 5 25 4" xfId="16724" xr:uid="{00000000-0005-0000-0000-00001B810000}"/>
    <cellStyle name="Note 2 4 5 25 5" xfId="21951" xr:uid="{00000000-0005-0000-0000-00001C810000}"/>
    <cellStyle name="Note 2 4 5 25 6" xfId="56558" xr:uid="{00000000-0005-0000-0000-00001D810000}"/>
    <cellStyle name="Note 2 4 5 26" xfId="4174" xr:uid="{00000000-0005-0000-0000-00001E810000}"/>
    <cellStyle name="Note 2 4 5 26 2" xfId="8426" xr:uid="{00000000-0005-0000-0000-00001F810000}"/>
    <cellStyle name="Note 2 4 5 26 3" xfId="12675" xr:uid="{00000000-0005-0000-0000-000020810000}"/>
    <cellStyle name="Note 2 4 5 26 4" xfId="16924" xr:uid="{00000000-0005-0000-0000-000021810000}"/>
    <cellStyle name="Note 2 4 5 26 5" xfId="25488" xr:uid="{00000000-0005-0000-0000-000022810000}"/>
    <cellStyle name="Note 2 4 5 26 6" xfId="56605" xr:uid="{00000000-0005-0000-0000-000023810000}"/>
    <cellStyle name="Note 2 4 5 27" xfId="4325" xr:uid="{00000000-0005-0000-0000-000024810000}"/>
    <cellStyle name="Note 2 4 5 27 2" xfId="8577" xr:uid="{00000000-0005-0000-0000-000025810000}"/>
    <cellStyle name="Note 2 4 5 27 3" xfId="12826" xr:uid="{00000000-0005-0000-0000-000026810000}"/>
    <cellStyle name="Note 2 4 5 27 4" xfId="17075" xr:uid="{00000000-0005-0000-0000-000027810000}"/>
    <cellStyle name="Note 2 4 5 27 5" xfId="25834" xr:uid="{00000000-0005-0000-0000-000028810000}"/>
    <cellStyle name="Note 2 4 5 27 6" xfId="56659" xr:uid="{00000000-0005-0000-0000-000029810000}"/>
    <cellStyle name="Note 2 4 5 28" xfId="4105" xr:uid="{00000000-0005-0000-0000-00002A810000}"/>
    <cellStyle name="Note 2 4 5 28 2" xfId="8357" xr:uid="{00000000-0005-0000-0000-00002B810000}"/>
    <cellStyle name="Note 2 4 5 28 3" xfId="12606" xr:uid="{00000000-0005-0000-0000-00002C810000}"/>
    <cellStyle name="Note 2 4 5 28 4" xfId="16855" xr:uid="{00000000-0005-0000-0000-00002D810000}"/>
    <cellStyle name="Note 2 4 5 28 5" xfId="26180" xr:uid="{00000000-0005-0000-0000-00002E810000}"/>
    <cellStyle name="Note 2 4 5 28 6" xfId="56818" xr:uid="{00000000-0005-0000-0000-00002F810000}"/>
    <cellStyle name="Note 2 4 5 29" xfId="4697" xr:uid="{00000000-0005-0000-0000-000030810000}"/>
    <cellStyle name="Note 2 4 5 29 2" xfId="8949" xr:uid="{00000000-0005-0000-0000-000031810000}"/>
    <cellStyle name="Note 2 4 5 29 3" xfId="13198" xr:uid="{00000000-0005-0000-0000-000032810000}"/>
    <cellStyle name="Note 2 4 5 29 4" xfId="17447" xr:uid="{00000000-0005-0000-0000-000033810000}"/>
    <cellStyle name="Note 2 4 5 29 5" xfId="25270" xr:uid="{00000000-0005-0000-0000-000034810000}"/>
    <cellStyle name="Note 2 4 5 29 6" xfId="56968" xr:uid="{00000000-0005-0000-0000-000035810000}"/>
    <cellStyle name="Note 2 4 5 3" xfId="1669" xr:uid="{00000000-0005-0000-0000-000036810000}"/>
    <cellStyle name="Note 2 4 5 3 10" xfId="3329" xr:uid="{00000000-0005-0000-0000-000037810000}"/>
    <cellStyle name="Note 2 4 5 3 10 2" xfId="7581" xr:uid="{00000000-0005-0000-0000-000038810000}"/>
    <cellStyle name="Note 2 4 5 3 10 3" xfId="11830" xr:uid="{00000000-0005-0000-0000-000039810000}"/>
    <cellStyle name="Note 2 4 5 3 10 4" xfId="16079" xr:uid="{00000000-0005-0000-0000-00003A810000}"/>
    <cellStyle name="Note 2 4 5 3 10 5" xfId="21775" xr:uid="{00000000-0005-0000-0000-00003B810000}"/>
    <cellStyle name="Note 2 4 5 3 10 6" xfId="54621" xr:uid="{00000000-0005-0000-0000-00003C810000}"/>
    <cellStyle name="Note 2 4 5 3 100" xfId="50874" xr:uid="{00000000-0005-0000-0000-00003D810000}"/>
    <cellStyle name="Note 2 4 5 3 101" xfId="51023" xr:uid="{00000000-0005-0000-0000-00003E810000}"/>
    <cellStyle name="Note 2 4 5 3 102" xfId="51188" xr:uid="{00000000-0005-0000-0000-00003F810000}"/>
    <cellStyle name="Note 2 4 5 3 103" xfId="51344" xr:uid="{00000000-0005-0000-0000-000040810000}"/>
    <cellStyle name="Note 2 4 5 3 104" xfId="51494" xr:uid="{00000000-0005-0000-0000-000041810000}"/>
    <cellStyle name="Note 2 4 5 3 105" xfId="51644" xr:uid="{00000000-0005-0000-0000-000042810000}"/>
    <cellStyle name="Note 2 4 5 3 106" xfId="51794" xr:uid="{00000000-0005-0000-0000-000043810000}"/>
    <cellStyle name="Note 2 4 5 3 107" xfId="51949" xr:uid="{00000000-0005-0000-0000-000044810000}"/>
    <cellStyle name="Note 2 4 5 3 108" xfId="52104" xr:uid="{00000000-0005-0000-0000-000045810000}"/>
    <cellStyle name="Note 2 4 5 3 109" xfId="52254" xr:uid="{00000000-0005-0000-0000-000046810000}"/>
    <cellStyle name="Note 2 4 5 3 11" xfId="3478" xr:uid="{00000000-0005-0000-0000-000047810000}"/>
    <cellStyle name="Note 2 4 5 3 11 2" xfId="7730" xr:uid="{00000000-0005-0000-0000-000048810000}"/>
    <cellStyle name="Note 2 4 5 3 11 3" xfId="11979" xr:uid="{00000000-0005-0000-0000-000049810000}"/>
    <cellStyle name="Note 2 4 5 3 11 4" xfId="16228" xr:uid="{00000000-0005-0000-0000-00004A810000}"/>
    <cellStyle name="Note 2 4 5 3 11 5" xfId="22268" xr:uid="{00000000-0005-0000-0000-00004B810000}"/>
    <cellStyle name="Note 2 4 5 3 11 6" xfId="54770" xr:uid="{00000000-0005-0000-0000-00004C810000}"/>
    <cellStyle name="Note 2 4 5 3 110" xfId="52507" xr:uid="{00000000-0005-0000-0000-00004D810000}"/>
    <cellStyle name="Note 2 4 5 3 111" xfId="52657" xr:uid="{00000000-0005-0000-0000-00004E810000}"/>
    <cellStyle name="Note 2 4 5 3 112" xfId="52806" xr:uid="{00000000-0005-0000-0000-00004F810000}"/>
    <cellStyle name="Note 2 4 5 3 113" xfId="52956" xr:uid="{00000000-0005-0000-0000-000050810000}"/>
    <cellStyle name="Note 2 4 5 3 114" xfId="53088" xr:uid="{00000000-0005-0000-0000-000051810000}"/>
    <cellStyle name="Note 2 4 5 3 115" xfId="53418" xr:uid="{00000000-0005-0000-0000-000052810000}"/>
    <cellStyle name="Note 2 4 5 3 12" xfId="3628" xr:uid="{00000000-0005-0000-0000-000053810000}"/>
    <cellStyle name="Note 2 4 5 3 12 2" xfId="7880" xr:uid="{00000000-0005-0000-0000-000054810000}"/>
    <cellStyle name="Note 2 4 5 3 12 3" xfId="12129" xr:uid="{00000000-0005-0000-0000-000055810000}"/>
    <cellStyle name="Note 2 4 5 3 12 4" xfId="16378" xr:uid="{00000000-0005-0000-0000-000056810000}"/>
    <cellStyle name="Note 2 4 5 3 12 5" xfId="22614" xr:uid="{00000000-0005-0000-0000-000057810000}"/>
    <cellStyle name="Note 2 4 5 3 12 6" xfId="54925" xr:uid="{00000000-0005-0000-0000-000058810000}"/>
    <cellStyle name="Note 2 4 5 3 13" xfId="3778" xr:uid="{00000000-0005-0000-0000-000059810000}"/>
    <cellStyle name="Note 2 4 5 3 13 2" xfId="8030" xr:uid="{00000000-0005-0000-0000-00005A810000}"/>
    <cellStyle name="Note 2 4 5 3 13 3" xfId="12279" xr:uid="{00000000-0005-0000-0000-00005B810000}"/>
    <cellStyle name="Note 2 4 5 3 13 4" xfId="16528" xr:uid="{00000000-0005-0000-0000-00005C810000}"/>
    <cellStyle name="Note 2 4 5 3 13 5" xfId="22960" xr:uid="{00000000-0005-0000-0000-00005D810000}"/>
    <cellStyle name="Note 2 4 5 3 13 6" xfId="55080" xr:uid="{00000000-0005-0000-0000-00005E810000}"/>
    <cellStyle name="Note 2 4 5 3 14" xfId="3927" xr:uid="{00000000-0005-0000-0000-00005F810000}"/>
    <cellStyle name="Note 2 4 5 3 14 2" xfId="8179" xr:uid="{00000000-0005-0000-0000-000060810000}"/>
    <cellStyle name="Note 2 4 5 3 14 3" xfId="12428" xr:uid="{00000000-0005-0000-0000-000061810000}"/>
    <cellStyle name="Note 2 4 5 3 14 4" xfId="16677" xr:uid="{00000000-0005-0000-0000-000062810000}"/>
    <cellStyle name="Note 2 4 5 3 14 5" xfId="23307" xr:uid="{00000000-0005-0000-0000-000063810000}"/>
    <cellStyle name="Note 2 4 5 3 14 6" xfId="55231" xr:uid="{00000000-0005-0000-0000-000064810000}"/>
    <cellStyle name="Note 2 4 5 3 15" xfId="4076" xr:uid="{00000000-0005-0000-0000-000065810000}"/>
    <cellStyle name="Note 2 4 5 3 15 2" xfId="8328" xr:uid="{00000000-0005-0000-0000-000066810000}"/>
    <cellStyle name="Note 2 4 5 3 15 3" xfId="12577" xr:uid="{00000000-0005-0000-0000-000067810000}"/>
    <cellStyle name="Note 2 4 5 3 15 4" xfId="16826" xr:uid="{00000000-0005-0000-0000-000068810000}"/>
    <cellStyle name="Note 2 4 5 3 15 5" xfId="23582" xr:uid="{00000000-0005-0000-0000-000069810000}"/>
    <cellStyle name="Note 2 4 5 3 15 6" xfId="55380" xr:uid="{00000000-0005-0000-0000-00006A810000}"/>
    <cellStyle name="Note 2 4 5 3 16" xfId="4276" xr:uid="{00000000-0005-0000-0000-00006B810000}"/>
    <cellStyle name="Note 2 4 5 3 16 2" xfId="8528" xr:uid="{00000000-0005-0000-0000-00006C810000}"/>
    <cellStyle name="Note 2 4 5 3 16 3" xfId="12777" xr:uid="{00000000-0005-0000-0000-00006D810000}"/>
    <cellStyle name="Note 2 4 5 3 16 4" xfId="17026" xr:uid="{00000000-0005-0000-0000-00006E810000}"/>
    <cellStyle name="Note 2 4 5 3 16 5" xfId="23928" xr:uid="{00000000-0005-0000-0000-00006F810000}"/>
    <cellStyle name="Note 2 4 5 3 16 6" xfId="55530" xr:uid="{00000000-0005-0000-0000-000070810000}"/>
    <cellStyle name="Note 2 4 5 3 17" xfId="4427" xr:uid="{00000000-0005-0000-0000-000071810000}"/>
    <cellStyle name="Note 2 4 5 3 17 2" xfId="8679" xr:uid="{00000000-0005-0000-0000-000072810000}"/>
    <cellStyle name="Note 2 4 5 3 17 3" xfId="12928" xr:uid="{00000000-0005-0000-0000-000073810000}"/>
    <cellStyle name="Note 2 4 5 3 17 4" xfId="17177" xr:uid="{00000000-0005-0000-0000-000074810000}"/>
    <cellStyle name="Note 2 4 5 3 17 5" xfId="24278" xr:uid="{00000000-0005-0000-0000-000075810000}"/>
    <cellStyle name="Note 2 4 5 3 17 6" xfId="55679" xr:uid="{00000000-0005-0000-0000-000076810000}"/>
    <cellStyle name="Note 2 4 5 3 18" xfId="4530" xr:uid="{00000000-0005-0000-0000-000077810000}"/>
    <cellStyle name="Note 2 4 5 3 18 2" xfId="8782" xr:uid="{00000000-0005-0000-0000-000078810000}"/>
    <cellStyle name="Note 2 4 5 3 18 3" xfId="13031" xr:uid="{00000000-0005-0000-0000-000079810000}"/>
    <cellStyle name="Note 2 4 5 3 18 4" xfId="17280" xr:uid="{00000000-0005-0000-0000-00007A810000}"/>
    <cellStyle name="Note 2 4 5 3 18 5" xfId="24624" xr:uid="{00000000-0005-0000-0000-00007B810000}"/>
    <cellStyle name="Note 2 4 5 3 18 6" xfId="55901" xr:uid="{00000000-0005-0000-0000-00007C810000}"/>
    <cellStyle name="Note 2 4 5 3 19" xfId="4644" xr:uid="{00000000-0005-0000-0000-00007D810000}"/>
    <cellStyle name="Note 2 4 5 3 19 2" xfId="8896" xr:uid="{00000000-0005-0000-0000-00007E810000}"/>
    <cellStyle name="Note 2 4 5 3 19 3" xfId="13145" xr:uid="{00000000-0005-0000-0000-00007F810000}"/>
    <cellStyle name="Note 2 4 5 3 19 4" xfId="17394" xr:uid="{00000000-0005-0000-0000-000080810000}"/>
    <cellStyle name="Note 2 4 5 3 19 5" xfId="24899" xr:uid="{00000000-0005-0000-0000-000081810000}"/>
    <cellStyle name="Note 2 4 5 3 19 6" xfId="56053" xr:uid="{00000000-0005-0000-0000-000082810000}"/>
    <cellStyle name="Note 2 4 5 3 2" xfId="2124" xr:uid="{00000000-0005-0000-0000-000083810000}"/>
    <cellStyle name="Note 2 4 5 3 2 2" xfId="6376" xr:uid="{00000000-0005-0000-0000-000084810000}"/>
    <cellStyle name="Note 2 4 5 3 2 3" xfId="10625" xr:uid="{00000000-0005-0000-0000-000085810000}"/>
    <cellStyle name="Note 2 4 5 3 2 4" xfId="14874" xr:uid="{00000000-0005-0000-0000-000086810000}"/>
    <cellStyle name="Note 2 4 5 3 2 5" xfId="19305" xr:uid="{00000000-0005-0000-0000-000087810000}"/>
    <cellStyle name="Note 2 4 5 3 2 6" xfId="53573" xr:uid="{00000000-0005-0000-0000-000088810000}"/>
    <cellStyle name="Note 2 4 5 3 20" xfId="4799" xr:uid="{00000000-0005-0000-0000-000089810000}"/>
    <cellStyle name="Note 2 4 5 3 20 2" xfId="9051" xr:uid="{00000000-0005-0000-0000-00008A810000}"/>
    <cellStyle name="Note 2 4 5 3 20 3" xfId="13300" xr:uid="{00000000-0005-0000-0000-00008B810000}"/>
    <cellStyle name="Note 2 4 5 3 20 4" xfId="17549" xr:uid="{00000000-0005-0000-0000-00008C810000}"/>
    <cellStyle name="Note 2 4 5 3 20 5" xfId="25398" xr:uid="{00000000-0005-0000-0000-00008D810000}"/>
    <cellStyle name="Note 2 4 5 3 20 6" xfId="56205" xr:uid="{00000000-0005-0000-0000-00008E810000}"/>
    <cellStyle name="Note 2 4 5 3 21" xfId="4949" xr:uid="{00000000-0005-0000-0000-00008F810000}"/>
    <cellStyle name="Note 2 4 5 3 21 2" xfId="9201" xr:uid="{00000000-0005-0000-0000-000090810000}"/>
    <cellStyle name="Note 2 4 5 3 21 3" xfId="13450" xr:uid="{00000000-0005-0000-0000-000091810000}"/>
    <cellStyle name="Note 2 4 5 3 21 4" xfId="17699" xr:uid="{00000000-0005-0000-0000-000092810000}"/>
    <cellStyle name="Note 2 4 5 3 21 5" xfId="25585" xr:uid="{00000000-0005-0000-0000-000093810000}"/>
    <cellStyle name="Note 2 4 5 3 21 6" xfId="56354" xr:uid="{00000000-0005-0000-0000-000094810000}"/>
    <cellStyle name="Note 2 4 5 3 22" xfId="5141" xr:uid="{00000000-0005-0000-0000-000095810000}"/>
    <cellStyle name="Note 2 4 5 3 22 2" xfId="9393" xr:uid="{00000000-0005-0000-0000-000096810000}"/>
    <cellStyle name="Note 2 4 5 3 22 3" xfId="13642" xr:uid="{00000000-0005-0000-0000-000097810000}"/>
    <cellStyle name="Note 2 4 5 3 22 4" xfId="17891" xr:uid="{00000000-0005-0000-0000-000098810000}"/>
    <cellStyle name="Note 2 4 5 3 22 5" xfId="25931" xr:uid="{00000000-0005-0000-0000-000099810000}"/>
    <cellStyle name="Note 2 4 5 3 22 6" xfId="56510" xr:uid="{00000000-0005-0000-0000-00009A810000}"/>
    <cellStyle name="Note 2 4 5 3 23" xfId="5251" xr:uid="{00000000-0005-0000-0000-00009B810000}"/>
    <cellStyle name="Note 2 4 5 3 23 2" xfId="9503" xr:uid="{00000000-0005-0000-0000-00009C810000}"/>
    <cellStyle name="Note 2 4 5 3 23 3" xfId="13752" xr:uid="{00000000-0005-0000-0000-00009D810000}"/>
    <cellStyle name="Note 2 4 5 3 23 4" xfId="18001" xr:uid="{00000000-0005-0000-0000-00009E810000}"/>
    <cellStyle name="Note 2 4 5 3 23 5" xfId="26277" xr:uid="{00000000-0005-0000-0000-00009F810000}"/>
    <cellStyle name="Note 2 4 5 3 23 6" xfId="56761" xr:uid="{00000000-0005-0000-0000-0000A0810000}"/>
    <cellStyle name="Note 2 4 5 3 24" xfId="5363" xr:uid="{00000000-0005-0000-0000-0000A1810000}"/>
    <cellStyle name="Note 2 4 5 3 24 2" xfId="9615" xr:uid="{00000000-0005-0000-0000-0000A2810000}"/>
    <cellStyle name="Note 2 4 5 3 24 3" xfId="13864" xr:uid="{00000000-0005-0000-0000-0000A3810000}"/>
    <cellStyle name="Note 2 4 5 3 24 4" xfId="18113" xr:uid="{00000000-0005-0000-0000-0000A4810000}"/>
    <cellStyle name="Note 2 4 5 3 24 5" xfId="26822" xr:uid="{00000000-0005-0000-0000-0000A5810000}"/>
    <cellStyle name="Note 2 4 5 3 24 6" xfId="56920" xr:uid="{00000000-0005-0000-0000-0000A6810000}"/>
    <cellStyle name="Note 2 4 5 3 25" xfId="5514" xr:uid="{00000000-0005-0000-0000-0000A7810000}"/>
    <cellStyle name="Note 2 4 5 3 25 2" xfId="9766" xr:uid="{00000000-0005-0000-0000-0000A8810000}"/>
    <cellStyle name="Note 2 4 5 3 25 3" xfId="14015" xr:uid="{00000000-0005-0000-0000-0000A9810000}"/>
    <cellStyle name="Note 2 4 5 3 25 4" xfId="18264" xr:uid="{00000000-0005-0000-0000-0000AA810000}"/>
    <cellStyle name="Note 2 4 5 3 25 5" xfId="27161" xr:uid="{00000000-0005-0000-0000-0000AB810000}"/>
    <cellStyle name="Note 2 4 5 3 25 6" xfId="57070" xr:uid="{00000000-0005-0000-0000-0000AC810000}"/>
    <cellStyle name="Note 2 4 5 3 26" xfId="5669" xr:uid="{00000000-0005-0000-0000-0000AD810000}"/>
    <cellStyle name="Note 2 4 5 3 26 2" xfId="9921" xr:uid="{00000000-0005-0000-0000-0000AE810000}"/>
    <cellStyle name="Note 2 4 5 3 26 3" xfId="14170" xr:uid="{00000000-0005-0000-0000-0000AF810000}"/>
    <cellStyle name="Note 2 4 5 3 26 4" xfId="18419" xr:uid="{00000000-0005-0000-0000-0000B0810000}"/>
    <cellStyle name="Note 2 4 5 3 26 5" xfId="27330" xr:uid="{00000000-0005-0000-0000-0000B1810000}"/>
    <cellStyle name="Note 2 4 5 3 26 6" xfId="57188" xr:uid="{00000000-0005-0000-0000-0000B2810000}"/>
    <cellStyle name="Note 2 4 5 3 27" xfId="5921" xr:uid="{00000000-0005-0000-0000-0000B3810000}"/>
    <cellStyle name="Note 2 4 5 3 27 2" xfId="27673" xr:uid="{00000000-0005-0000-0000-0000B4810000}"/>
    <cellStyle name="Note 2 4 5 3 27 3" xfId="57338" xr:uid="{00000000-0005-0000-0000-0000B5810000}"/>
    <cellStyle name="Note 2 4 5 3 28" xfId="10170" xr:uid="{00000000-0005-0000-0000-0000B6810000}"/>
    <cellStyle name="Note 2 4 5 3 28 2" xfId="28014" xr:uid="{00000000-0005-0000-0000-0000B7810000}"/>
    <cellStyle name="Note 2 4 5 3 28 3" xfId="57487" xr:uid="{00000000-0005-0000-0000-0000B8810000}"/>
    <cellStyle name="Note 2 4 5 3 29" xfId="14420" xr:uid="{00000000-0005-0000-0000-0000B9810000}"/>
    <cellStyle name="Note 2 4 5 3 29 2" xfId="28355" xr:uid="{00000000-0005-0000-0000-0000BA810000}"/>
    <cellStyle name="Note 2 4 5 3 29 3" xfId="57637" xr:uid="{00000000-0005-0000-0000-0000BB810000}"/>
    <cellStyle name="Note 2 4 5 3 3" xfId="2276" xr:uid="{00000000-0005-0000-0000-0000BC810000}"/>
    <cellStyle name="Note 2 4 5 3 3 2" xfId="6528" xr:uid="{00000000-0005-0000-0000-0000BD810000}"/>
    <cellStyle name="Note 2 4 5 3 3 3" xfId="10777" xr:uid="{00000000-0005-0000-0000-0000BE810000}"/>
    <cellStyle name="Note 2 4 5 3 3 4" xfId="15026" xr:uid="{00000000-0005-0000-0000-0000BF810000}"/>
    <cellStyle name="Note 2 4 5 3 3 5" xfId="19623" xr:uid="{00000000-0005-0000-0000-0000C0810000}"/>
    <cellStyle name="Note 2 4 5 3 3 6" xfId="53722" xr:uid="{00000000-0005-0000-0000-0000C1810000}"/>
    <cellStyle name="Note 2 4 5 3 30" xfId="18679" xr:uid="{00000000-0005-0000-0000-0000C2810000}"/>
    <cellStyle name="Note 2 4 5 3 30 2" xfId="28696" xr:uid="{00000000-0005-0000-0000-0000C3810000}"/>
    <cellStyle name="Note 2 4 5 3 31" xfId="29037" xr:uid="{00000000-0005-0000-0000-0000C4810000}"/>
    <cellStyle name="Note 2 4 5 3 32" xfId="29249" xr:uid="{00000000-0005-0000-0000-0000C5810000}"/>
    <cellStyle name="Note 2 4 5 3 33" xfId="31028" xr:uid="{00000000-0005-0000-0000-0000C6810000}"/>
    <cellStyle name="Note 2 4 5 3 34" xfId="31535" xr:uid="{00000000-0005-0000-0000-0000C7810000}"/>
    <cellStyle name="Note 2 4 5 3 35" xfId="31875" xr:uid="{00000000-0005-0000-0000-0000C8810000}"/>
    <cellStyle name="Note 2 4 5 3 36" xfId="32097" xr:uid="{00000000-0005-0000-0000-0000C9810000}"/>
    <cellStyle name="Note 2 4 5 3 37" xfId="32438" xr:uid="{00000000-0005-0000-0000-0000CA810000}"/>
    <cellStyle name="Note 2 4 5 3 38" xfId="32779" xr:uid="{00000000-0005-0000-0000-0000CB810000}"/>
    <cellStyle name="Note 2 4 5 3 39" xfId="33463" xr:uid="{00000000-0005-0000-0000-0000CC810000}"/>
    <cellStyle name="Note 2 4 5 3 4" xfId="2426" xr:uid="{00000000-0005-0000-0000-0000CD810000}"/>
    <cellStyle name="Note 2 4 5 3 4 2" xfId="6678" xr:uid="{00000000-0005-0000-0000-0000CE810000}"/>
    <cellStyle name="Note 2 4 5 3 4 3" xfId="10927" xr:uid="{00000000-0005-0000-0000-0000CF810000}"/>
    <cellStyle name="Note 2 4 5 3 4 4" xfId="15176" xr:uid="{00000000-0005-0000-0000-0000D0810000}"/>
    <cellStyle name="Note 2 4 5 3 4 5" xfId="20093" xr:uid="{00000000-0005-0000-0000-0000D1810000}"/>
    <cellStyle name="Note 2 4 5 3 4 6" xfId="53844" xr:uid="{00000000-0005-0000-0000-0000D2810000}"/>
    <cellStyle name="Note 2 4 5 3 40" xfId="33689" xr:uid="{00000000-0005-0000-0000-0000D3810000}"/>
    <cellStyle name="Note 2 4 5 3 41" xfId="34035" xr:uid="{00000000-0005-0000-0000-0000D4810000}"/>
    <cellStyle name="Note 2 4 5 3 42" xfId="34295" xr:uid="{00000000-0005-0000-0000-0000D5810000}"/>
    <cellStyle name="Note 2 4 5 3 43" xfId="34482" xr:uid="{00000000-0005-0000-0000-0000D6810000}"/>
    <cellStyle name="Note 2 4 5 3 44" xfId="34828" xr:uid="{00000000-0005-0000-0000-0000D7810000}"/>
    <cellStyle name="Note 2 4 5 3 45" xfId="35174" xr:uid="{00000000-0005-0000-0000-0000D8810000}"/>
    <cellStyle name="Note 2 4 5 3 46" xfId="35521" xr:uid="{00000000-0005-0000-0000-0000D9810000}"/>
    <cellStyle name="Note 2 4 5 3 47" xfId="35868" xr:uid="{00000000-0005-0000-0000-0000DA810000}"/>
    <cellStyle name="Note 2 4 5 3 48" xfId="36214" xr:uid="{00000000-0005-0000-0000-0000DB810000}"/>
    <cellStyle name="Note 2 4 5 3 49" xfId="36560" xr:uid="{00000000-0005-0000-0000-0000DC810000}"/>
    <cellStyle name="Note 2 4 5 3 5" xfId="2575" xr:uid="{00000000-0005-0000-0000-0000DD810000}"/>
    <cellStyle name="Note 2 4 5 3 5 2" xfId="6827" xr:uid="{00000000-0005-0000-0000-0000DE810000}"/>
    <cellStyle name="Note 2 4 5 3 5 3" xfId="11076" xr:uid="{00000000-0005-0000-0000-0000DF810000}"/>
    <cellStyle name="Note 2 4 5 3 5 4" xfId="15325" xr:uid="{00000000-0005-0000-0000-0000E0810000}"/>
    <cellStyle name="Note 2 4 5 3 5 5" xfId="20439" xr:uid="{00000000-0005-0000-0000-0000E1810000}"/>
    <cellStyle name="Note 2 4 5 3 5 6" xfId="53950" xr:uid="{00000000-0005-0000-0000-0000E2810000}"/>
    <cellStyle name="Note 2 4 5 3 50" xfId="36906" xr:uid="{00000000-0005-0000-0000-0000E3810000}"/>
    <cellStyle name="Note 2 4 5 3 51" xfId="37252" xr:uid="{00000000-0005-0000-0000-0000E4810000}"/>
    <cellStyle name="Note 2 4 5 3 52" xfId="37598" xr:uid="{00000000-0005-0000-0000-0000E5810000}"/>
    <cellStyle name="Note 2 4 5 3 53" xfId="37873" xr:uid="{00000000-0005-0000-0000-0000E6810000}"/>
    <cellStyle name="Note 2 4 5 3 54" xfId="38220" xr:uid="{00000000-0005-0000-0000-0000E7810000}"/>
    <cellStyle name="Note 2 4 5 3 55" xfId="38566" xr:uid="{00000000-0005-0000-0000-0000E8810000}"/>
    <cellStyle name="Note 2 4 5 3 56" xfId="38912" xr:uid="{00000000-0005-0000-0000-0000E9810000}"/>
    <cellStyle name="Note 2 4 5 3 57" xfId="39258" xr:uid="{00000000-0005-0000-0000-0000EA810000}"/>
    <cellStyle name="Note 2 4 5 3 58" xfId="39752" xr:uid="{00000000-0005-0000-0000-0000EB810000}"/>
    <cellStyle name="Note 2 4 5 3 59" xfId="39917" xr:uid="{00000000-0005-0000-0000-0000EC810000}"/>
    <cellStyle name="Note 2 4 5 3 6" xfId="2725" xr:uid="{00000000-0005-0000-0000-0000ED810000}"/>
    <cellStyle name="Note 2 4 5 3 6 2" xfId="6977" xr:uid="{00000000-0005-0000-0000-0000EE810000}"/>
    <cellStyle name="Note 2 4 5 3 6 3" xfId="11226" xr:uid="{00000000-0005-0000-0000-0000EF810000}"/>
    <cellStyle name="Note 2 4 5 3 6 4" xfId="15475" xr:uid="{00000000-0005-0000-0000-0000F0810000}"/>
    <cellStyle name="Note 2 4 5 3 6 5" xfId="19823" xr:uid="{00000000-0005-0000-0000-0000F1810000}"/>
    <cellStyle name="Note 2 4 5 3 6 6" xfId="54100" xr:uid="{00000000-0005-0000-0000-0000F2810000}"/>
    <cellStyle name="Note 2 4 5 3 60" xfId="40086" xr:uid="{00000000-0005-0000-0000-0000F3810000}"/>
    <cellStyle name="Note 2 4 5 3 61" xfId="40427" xr:uid="{00000000-0005-0000-0000-0000F4810000}"/>
    <cellStyle name="Note 2 4 5 3 62" xfId="40984" xr:uid="{00000000-0005-0000-0000-0000F5810000}"/>
    <cellStyle name="Note 2 4 5 3 63" xfId="41556" xr:uid="{00000000-0005-0000-0000-0000F6810000}"/>
    <cellStyle name="Note 2 4 5 3 64" xfId="41514" xr:uid="{00000000-0005-0000-0000-0000F7810000}"/>
    <cellStyle name="Note 2 4 5 3 65" xfId="41994" xr:uid="{00000000-0005-0000-0000-0000F8810000}"/>
    <cellStyle name="Note 2 4 5 3 66" xfId="42340" xr:uid="{00000000-0005-0000-0000-0000F9810000}"/>
    <cellStyle name="Note 2 4 5 3 67" xfId="41501" xr:uid="{00000000-0005-0000-0000-0000FA810000}"/>
    <cellStyle name="Note 2 4 5 3 68" xfId="42921" xr:uid="{00000000-0005-0000-0000-0000FB810000}"/>
    <cellStyle name="Note 2 4 5 3 69" xfId="43262" xr:uid="{00000000-0005-0000-0000-0000FC810000}"/>
    <cellStyle name="Note 2 4 5 3 7" xfId="2880" xr:uid="{00000000-0005-0000-0000-0000FD810000}"/>
    <cellStyle name="Note 2 4 5 3 7 2" xfId="7132" xr:uid="{00000000-0005-0000-0000-0000FE810000}"/>
    <cellStyle name="Note 2 4 5 3 7 3" xfId="11381" xr:uid="{00000000-0005-0000-0000-0000FF810000}"/>
    <cellStyle name="Note 2 4 5 3 7 4" xfId="15630" xr:uid="{00000000-0005-0000-0000-000000820000}"/>
    <cellStyle name="Note 2 4 5 3 7 5" xfId="21132" xr:uid="{00000000-0005-0000-0000-000001820000}"/>
    <cellStyle name="Note 2 4 5 3 7 6" xfId="54218" xr:uid="{00000000-0005-0000-0000-000002820000}"/>
    <cellStyle name="Note 2 4 5 3 70" xfId="43603" xr:uid="{00000000-0005-0000-0000-000003820000}"/>
    <cellStyle name="Note 2 4 5 3 71" xfId="44134" xr:uid="{00000000-0005-0000-0000-000004820000}"/>
    <cellStyle name="Note 2 4 5 3 72" xfId="44386" xr:uid="{00000000-0005-0000-0000-000005820000}"/>
    <cellStyle name="Note 2 4 5 3 73" xfId="44348" xr:uid="{00000000-0005-0000-0000-000006820000}"/>
    <cellStyle name="Note 2 4 5 3 74" xfId="44802" xr:uid="{00000000-0005-0000-0000-000007820000}"/>
    <cellStyle name="Note 2 4 5 3 75" xfId="45102" xr:uid="{00000000-0005-0000-0000-000008820000}"/>
    <cellStyle name="Note 2 4 5 3 76" xfId="45275" xr:uid="{00000000-0005-0000-0000-000009820000}"/>
    <cellStyle name="Note 2 4 5 3 77" xfId="45290" xr:uid="{00000000-0005-0000-0000-00000A820000}"/>
    <cellStyle name="Note 2 4 5 3 78" xfId="45769" xr:uid="{00000000-0005-0000-0000-00000B820000}"/>
    <cellStyle name="Note 2 4 5 3 79" xfId="45683" xr:uid="{00000000-0005-0000-0000-00000C820000}"/>
    <cellStyle name="Note 2 4 5 3 8" xfId="3030" xr:uid="{00000000-0005-0000-0000-00000D820000}"/>
    <cellStyle name="Note 2 4 5 3 8 2" xfId="7282" xr:uid="{00000000-0005-0000-0000-00000E820000}"/>
    <cellStyle name="Note 2 4 5 3 8 3" xfId="11531" xr:uid="{00000000-0005-0000-0000-00000F820000}"/>
    <cellStyle name="Note 2 4 5 3 8 4" xfId="15780" xr:uid="{00000000-0005-0000-0000-000010820000}"/>
    <cellStyle name="Note 2 4 5 3 8 5" xfId="21634" xr:uid="{00000000-0005-0000-0000-000011820000}"/>
    <cellStyle name="Note 2 4 5 3 8 6" xfId="54321" xr:uid="{00000000-0005-0000-0000-000012820000}"/>
    <cellStyle name="Note 2 4 5 3 80" xfId="46181" xr:uid="{00000000-0005-0000-0000-000013820000}"/>
    <cellStyle name="Note 2 4 5 3 81" xfId="46502" xr:uid="{00000000-0005-0000-0000-000014820000}"/>
    <cellStyle name="Note 2 4 5 3 82" xfId="45901" xr:uid="{00000000-0005-0000-0000-000015820000}"/>
    <cellStyle name="Note 2 4 5 3 83" xfId="47004" xr:uid="{00000000-0005-0000-0000-000016820000}"/>
    <cellStyle name="Note 2 4 5 3 84" xfId="47349" xr:uid="{00000000-0005-0000-0000-000017820000}"/>
    <cellStyle name="Note 2 4 5 3 85" xfId="47644" xr:uid="{00000000-0005-0000-0000-000018820000}"/>
    <cellStyle name="Note 2 4 5 3 86" xfId="45700" xr:uid="{00000000-0005-0000-0000-000019820000}"/>
    <cellStyle name="Note 2 4 5 3 87" xfId="48110" xr:uid="{00000000-0005-0000-0000-00001A820000}"/>
    <cellStyle name="Note 2 4 5 3 88" xfId="48641" xr:uid="{00000000-0005-0000-0000-00001B820000}"/>
    <cellStyle name="Note 2 4 5 3 89" xfId="48963" xr:uid="{00000000-0005-0000-0000-00001C820000}"/>
    <cellStyle name="Note 2 4 5 3 9" xfId="3180" xr:uid="{00000000-0005-0000-0000-00001D820000}"/>
    <cellStyle name="Note 2 4 5 3 9 2" xfId="7432" xr:uid="{00000000-0005-0000-0000-00001E820000}"/>
    <cellStyle name="Note 2 4 5 3 9 3" xfId="11681" xr:uid="{00000000-0005-0000-0000-00001F820000}"/>
    <cellStyle name="Note 2 4 5 3 9 4" xfId="15930" xr:uid="{00000000-0005-0000-0000-000020820000}"/>
    <cellStyle name="Note 2 4 5 3 9 5" xfId="21820" xr:uid="{00000000-0005-0000-0000-000021820000}"/>
    <cellStyle name="Note 2 4 5 3 9 6" xfId="54471" xr:uid="{00000000-0005-0000-0000-000022820000}"/>
    <cellStyle name="Note 2 4 5 3 90" xfId="49309" xr:uid="{00000000-0005-0000-0000-000023820000}"/>
    <cellStyle name="Note 2 4 5 3 91" xfId="49264" xr:uid="{00000000-0005-0000-0000-000024820000}"/>
    <cellStyle name="Note 2 4 5 3 92" xfId="48486" xr:uid="{00000000-0005-0000-0000-000025820000}"/>
    <cellStyle name="Note 2 4 5 3 93" xfId="49824" xr:uid="{00000000-0005-0000-0000-000026820000}"/>
    <cellStyle name="Note 2 4 5 3 94" xfId="49977" xr:uid="{00000000-0005-0000-0000-000027820000}"/>
    <cellStyle name="Note 2 4 5 3 95" xfId="50127" xr:uid="{00000000-0005-0000-0000-000028820000}"/>
    <cellStyle name="Note 2 4 5 3 96" xfId="50276" xr:uid="{00000000-0005-0000-0000-000029820000}"/>
    <cellStyle name="Note 2 4 5 3 97" xfId="50426" xr:uid="{00000000-0005-0000-0000-00002A820000}"/>
    <cellStyle name="Note 2 4 5 3 98" xfId="50575" xr:uid="{00000000-0005-0000-0000-00002B820000}"/>
    <cellStyle name="Note 2 4 5 3 99" xfId="50724" xr:uid="{00000000-0005-0000-0000-00002C820000}"/>
    <cellStyle name="Note 2 4 5 30" xfId="4847" xr:uid="{00000000-0005-0000-0000-00002D820000}"/>
    <cellStyle name="Note 2 4 5 30 2" xfId="9099" xr:uid="{00000000-0005-0000-0000-00002E820000}"/>
    <cellStyle name="Note 2 4 5 30 3" xfId="13348" xr:uid="{00000000-0005-0000-0000-00002F820000}"/>
    <cellStyle name="Note 2 4 5 30 4" xfId="17597" xr:uid="{00000000-0005-0000-0000-000030820000}"/>
    <cellStyle name="Note 2 4 5 30 5" xfId="26578" xr:uid="{00000000-0005-0000-0000-000031820000}"/>
    <cellStyle name="Note 2 4 5 30 6" xfId="57119" xr:uid="{00000000-0005-0000-0000-000032820000}"/>
    <cellStyle name="Note 2 4 5 31" xfId="5039" xr:uid="{00000000-0005-0000-0000-000033820000}"/>
    <cellStyle name="Note 2 4 5 31 2" xfId="9291" xr:uid="{00000000-0005-0000-0000-000034820000}"/>
    <cellStyle name="Note 2 4 5 31 3" xfId="13540" xr:uid="{00000000-0005-0000-0000-000035820000}"/>
    <cellStyle name="Note 2 4 5 31 4" xfId="17789" xr:uid="{00000000-0005-0000-0000-000036820000}"/>
    <cellStyle name="Note 2 4 5 31 5" xfId="27233" xr:uid="{00000000-0005-0000-0000-000037820000}"/>
    <cellStyle name="Note 2 4 5 31 6" xfId="57152" xr:uid="{00000000-0005-0000-0000-000038820000}"/>
    <cellStyle name="Note 2 4 5 32" xfId="4996" xr:uid="{00000000-0005-0000-0000-000039820000}"/>
    <cellStyle name="Note 2 4 5 32 2" xfId="9248" xr:uid="{00000000-0005-0000-0000-00003A820000}"/>
    <cellStyle name="Note 2 4 5 32 3" xfId="13497" xr:uid="{00000000-0005-0000-0000-00003B820000}"/>
    <cellStyle name="Note 2 4 5 32 4" xfId="17746" xr:uid="{00000000-0005-0000-0000-00003C820000}"/>
    <cellStyle name="Note 2 4 5 32 5" xfId="27576" xr:uid="{00000000-0005-0000-0000-00003D820000}"/>
    <cellStyle name="Note 2 4 5 32 6" xfId="57236" xr:uid="{00000000-0005-0000-0000-00003E820000}"/>
    <cellStyle name="Note 2 4 5 33" xfId="5412" xr:uid="{00000000-0005-0000-0000-00003F820000}"/>
    <cellStyle name="Note 2 4 5 33 2" xfId="9664" xr:uid="{00000000-0005-0000-0000-000040820000}"/>
    <cellStyle name="Note 2 4 5 33 3" xfId="13913" xr:uid="{00000000-0005-0000-0000-000041820000}"/>
    <cellStyle name="Note 2 4 5 33 4" xfId="18162" xr:uid="{00000000-0005-0000-0000-000042820000}"/>
    <cellStyle name="Note 2 4 5 33 5" xfId="27917" xr:uid="{00000000-0005-0000-0000-000043820000}"/>
    <cellStyle name="Note 2 4 5 33 6" xfId="57385" xr:uid="{00000000-0005-0000-0000-000044820000}"/>
    <cellStyle name="Note 2 4 5 34" xfId="5567" xr:uid="{00000000-0005-0000-0000-000045820000}"/>
    <cellStyle name="Note 2 4 5 34 2" xfId="9819" xr:uid="{00000000-0005-0000-0000-000046820000}"/>
    <cellStyle name="Note 2 4 5 34 3" xfId="14068" xr:uid="{00000000-0005-0000-0000-000047820000}"/>
    <cellStyle name="Note 2 4 5 34 4" xfId="18317" xr:uid="{00000000-0005-0000-0000-000048820000}"/>
    <cellStyle name="Note 2 4 5 34 5" xfId="28258" xr:uid="{00000000-0005-0000-0000-000049820000}"/>
    <cellStyle name="Note 2 4 5 34 6" xfId="57535" xr:uid="{00000000-0005-0000-0000-00004A820000}"/>
    <cellStyle name="Note 2 4 5 35" xfId="1467" xr:uid="{00000000-0005-0000-0000-00004B820000}"/>
    <cellStyle name="Note 2 4 5 35 2" xfId="28599" xr:uid="{00000000-0005-0000-0000-00004C820000}"/>
    <cellStyle name="Note 2 4 5 36" xfId="5719" xr:uid="{00000000-0005-0000-0000-00004D820000}"/>
    <cellStyle name="Note 2 4 5 36 2" xfId="28940" xr:uid="{00000000-0005-0000-0000-00004E820000}"/>
    <cellStyle name="Note 2 4 5 37" xfId="9968" xr:uid="{00000000-0005-0000-0000-00004F820000}"/>
    <cellStyle name="Note 2 4 5 37 2" xfId="29556" xr:uid="{00000000-0005-0000-0000-000050820000}"/>
    <cellStyle name="Note 2 4 5 38" xfId="14218" xr:uid="{00000000-0005-0000-0000-000051820000}"/>
    <cellStyle name="Note 2 4 5 38 2" xfId="31156" xr:uid="{00000000-0005-0000-0000-000052820000}"/>
    <cellStyle name="Note 2 4 5 39" xfId="18474" xr:uid="{00000000-0005-0000-0000-000053820000}"/>
    <cellStyle name="Note 2 4 5 39 2" xfId="31438" xr:uid="{00000000-0005-0000-0000-000054820000}"/>
    <cellStyle name="Note 2 4 5 4" xfId="1716" xr:uid="{00000000-0005-0000-0000-000055820000}"/>
    <cellStyle name="Note 2 4 5 4 10" xfId="20927" xr:uid="{00000000-0005-0000-0000-000056820000}"/>
    <cellStyle name="Note 2 4 5 4 11" xfId="22320" xr:uid="{00000000-0005-0000-0000-000057820000}"/>
    <cellStyle name="Note 2 4 5 4 12" xfId="22666" xr:uid="{00000000-0005-0000-0000-000058820000}"/>
    <cellStyle name="Note 2 4 5 4 13" xfId="23012" xr:uid="{00000000-0005-0000-0000-000059820000}"/>
    <cellStyle name="Note 2 4 5 4 14" xfId="23359" xr:uid="{00000000-0005-0000-0000-00005A820000}"/>
    <cellStyle name="Note 2 4 5 4 15" xfId="23634" xr:uid="{00000000-0005-0000-0000-00005B820000}"/>
    <cellStyle name="Note 2 4 5 4 16" xfId="23980" xr:uid="{00000000-0005-0000-0000-00005C820000}"/>
    <cellStyle name="Note 2 4 5 4 17" xfId="24330" xr:uid="{00000000-0005-0000-0000-00005D820000}"/>
    <cellStyle name="Note 2 4 5 4 18" xfId="24676" xr:uid="{00000000-0005-0000-0000-00005E820000}"/>
    <cellStyle name="Note 2 4 5 4 19" xfId="24951" xr:uid="{00000000-0005-0000-0000-00005F820000}"/>
    <cellStyle name="Note 2 4 5 4 2" xfId="5968" xr:uid="{00000000-0005-0000-0000-000060820000}"/>
    <cellStyle name="Note 2 4 5 4 2 2" xfId="19357" xr:uid="{00000000-0005-0000-0000-000061820000}"/>
    <cellStyle name="Note 2 4 5 4 20" xfId="24472" xr:uid="{00000000-0005-0000-0000-000062820000}"/>
    <cellStyle name="Note 2 4 5 4 21" xfId="25637" xr:uid="{00000000-0005-0000-0000-000063820000}"/>
    <cellStyle name="Note 2 4 5 4 22" xfId="25983" xr:uid="{00000000-0005-0000-0000-000064820000}"/>
    <cellStyle name="Note 2 4 5 4 23" xfId="26329" xr:uid="{00000000-0005-0000-0000-000065820000}"/>
    <cellStyle name="Note 2 4 5 4 24" xfId="26874" xr:uid="{00000000-0005-0000-0000-000066820000}"/>
    <cellStyle name="Note 2 4 5 4 25" xfId="25353" xr:uid="{00000000-0005-0000-0000-000067820000}"/>
    <cellStyle name="Note 2 4 5 4 26" xfId="27382" xr:uid="{00000000-0005-0000-0000-000068820000}"/>
    <cellStyle name="Note 2 4 5 4 27" xfId="27725" xr:uid="{00000000-0005-0000-0000-000069820000}"/>
    <cellStyle name="Note 2 4 5 4 28" xfId="28066" xr:uid="{00000000-0005-0000-0000-00006A820000}"/>
    <cellStyle name="Note 2 4 5 4 29" xfId="28407" xr:uid="{00000000-0005-0000-0000-00006B820000}"/>
    <cellStyle name="Note 2 4 5 4 3" xfId="10217" xr:uid="{00000000-0005-0000-0000-00006C820000}"/>
    <cellStyle name="Note 2 4 5 4 3 2" xfId="18796" xr:uid="{00000000-0005-0000-0000-00006D820000}"/>
    <cellStyle name="Note 2 4 5 4 30" xfId="28748" xr:uid="{00000000-0005-0000-0000-00006E820000}"/>
    <cellStyle name="Note 2 4 5 4 31" xfId="29089" xr:uid="{00000000-0005-0000-0000-00006F820000}"/>
    <cellStyle name="Note 2 4 5 4 32" xfId="29442" xr:uid="{00000000-0005-0000-0000-000070820000}"/>
    <cellStyle name="Note 2 4 5 4 33" xfId="31275" xr:uid="{00000000-0005-0000-0000-000071820000}"/>
    <cellStyle name="Note 2 4 5 4 34" xfId="31587" xr:uid="{00000000-0005-0000-0000-000072820000}"/>
    <cellStyle name="Note 2 4 5 4 35" xfId="31927" xr:uid="{00000000-0005-0000-0000-000073820000}"/>
    <cellStyle name="Note 2 4 5 4 36" xfId="32149" xr:uid="{00000000-0005-0000-0000-000074820000}"/>
    <cellStyle name="Note 2 4 5 4 37" xfId="32490" xr:uid="{00000000-0005-0000-0000-000075820000}"/>
    <cellStyle name="Note 2 4 5 4 38" xfId="32831" xr:uid="{00000000-0005-0000-0000-000076820000}"/>
    <cellStyle name="Note 2 4 5 4 39" xfId="33398" xr:uid="{00000000-0005-0000-0000-000077820000}"/>
    <cellStyle name="Note 2 4 5 4 4" xfId="14467" xr:uid="{00000000-0005-0000-0000-000078820000}"/>
    <cellStyle name="Note 2 4 5 4 4 2" xfId="20145" xr:uid="{00000000-0005-0000-0000-000079820000}"/>
    <cellStyle name="Note 2 4 5 4 40" xfId="33741" xr:uid="{00000000-0005-0000-0000-00007A820000}"/>
    <cellStyle name="Note 2 4 5 4 41" xfId="34087" xr:uid="{00000000-0005-0000-0000-00007B820000}"/>
    <cellStyle name="Note 2 4 5 4 42" xfId="34144" xr:uid="{00000000-0005-0000-0000-00007C820000}"/>
    <cellStyle name="Note 2 4 5 4 43" xfId="34534" xr:uid="{00000000-0005-0000-0000-00007D820000}"/>
    <cellStyle name="Note 2 4 5 4 44" xfId="34880" xr:uid="{00000000-0005-0000-0000-00007E820000}"/>
    <cellStyle name="Note 2 4 5 4 45" xfId="35226" xr:uid="{00000000-0005-0000-0000-00007F820000}"/>
    <cellStyle name="Note 2 4 5 4 46" xfId="35573" xr:uid="{00000000-0005-0000-0000-000080820000}"/>
    <cellStyle name="Note 2 4 5 4 47" xfId="35920" xr:uid="{00000000-0005-0000-0000-000081820000}"/>
    <cellStyle name="Note 2 4 5 4 48" xfId="36266" xr:uid="{00000000-0005-0000-0000-000082820000}"/>
    <cellStyle name="Note 2 4 5 4 49" xfId="36612" xr:uid="{00000000-0005-0000-0000-000083820000}"/>
    <cellStyle name="Note 2 4 5 4 5" xfId="18577" xr:uid="{00000000-0005-0000-0000-000084820000}"/>
    <cellStyle name="Note 2 4 5 4 5 2" xfId="20491" xr:uid="{00000000-0005-0000-0000-000085820000}"/>
    <cellStyle name="Note 2 4 5 4 50" xfId="36958" xr:uid="{00000000-0005-0000-0000-000086820000}"/>
    <cellStyle name="Note 2 4 5 4 51" xfId="37304" xr:uid="{00000000-0005-0000-0000-000087820000}"/>
    <cellStyle name="Note 2 4 5 4 52" xfId="37650" xr:uid="{00000000-0005-0000-0000-000088820000}"/>
    <cellStyle name="Note 2 4 5 4 53" xfId="37925" xr:uid="{00000000-0005-0000-0000-000089820000}"/>
    <cellStyle name="Note 2 4 5 4 54" xfId="38272" xr:uid="{00000000-0005-0000-0000-00008A820000}"/>
    <cellStyle name="Note 2 4 5 4 55" xfId="38618" xr:uid="{00000000-0005-0000-0000-00008B820000}"/>
    <cellStyle name="Note 2 4 5 4 56" xfId="38964" xr:uid="{00000000-0005-0000-0000-00008C820000}"/>
    <cellStyle name="Note 2 4 5 4 57" xfId="39310" xr:uid="{00000000-0005-0000-0000-00008D820000}"/>
    <cellStyle name="Note 2 4 5 4 58" xfId="34138" xr:uid="{00000000-0005-0000-0000-00008E820000}"/>
    <cellStyle name="Note 2 4 5 4 59" xfId="39653" xr:uid="{00000000-0005-0000-0000-00008F820000}"/>
    <cellStyle name="Note 2 4 5 4 6" xfId="20704" xr:uid="{00000000-0005-0000-0000-000090820000}"/>
    <cellStyle name="Note 2 4 5 4 60" xfId="40138" xr:uid="{00000000-0005-0000-0000-000091820000}"/>
    <cellStyle name="Note 2 4 5 4 61" xfId="40479" xr:uid="{00000000-0005-0000-0000-000092820000}"/>
    <cellStyle name="Note 2 4 5 4 62" xfId="40805" xr:uid="{00000000-0005-0000-0000-000093820000}"/>
    <cellStyle name="Note 2 4 5 4 63" xfId="41607" xr:uid="{00000000-0005-0000-0000-000094820000}"/>
    <cellStyle name="Note 2 4 5 4 64" xfId="41174" xr:uid="{00000000-0005-0000-0000-000095820000}"/>
    <cellStyle name="Note 2 4 5 4 65" xfId="42046" xr:uid="{00000000-0005-0000-0000-000096820000}"/>
    <cellStyle name="Note 2 4 5 4 66" xfId="42392" xr:uid="{00000000-0005-0000-0000-000097820000}"/>
    <cellStyle name="Note 2 4 5 4 67" xfId="42638" xr:uid="{00000000-0005-0000-0000-000098820000}"/>
    <cellStyle name="Note 2 4 5 4 68" xfId="42973" xr:uid="{00000000-0005-0000-0000-000099820000}"/>
    <cellStyle name="Note 2 4 5 4 69" xfId="43314" xr:uid="{00000000-0005-0000-0000-00009A820000}"/>
    <cellStyle name="Note 2 4 5 4 7" xfId="21184" xr:uid="{00000000-0005-0000-0000-00009B820000}"/>
    <cellStyle name="Note 2 4 5 4 70" xfId="43655" xr:uid="{00000000-0005-0000-0000-00009C820000}"/>
    <cellStyle name="Note 2 4 5 4 71" xfId="44186" xr:uid="{00000000-0005-0000-0000-00009D820000}"/>
    <cellStyle name="Note 2 4 5 4 72" xfId="44432" xr:uid="{00000000-0005-0000-0000-00009E820000}"/>
    <cellStyle name="Note 2 4 5 4 73" xfId="43964" xr:uid="{00000000-0005-0000-0000-00009F820000}"/>
    <cellStyle name="Note 2 4 5 4 74" xfId="44854" xr:uid="{00000000-0005-0000-0000-0000A0820000}"/>
    <cellStyle name="Note 2 4 5 4 75" xfId="45143" xr:uid="{00000000-0005-0000-0000-0000A1820000}"/>
    <cellStyle name="Note 2 4 5 4 76" xfId="45041" xr:uid="{00000000-0005-0000-0000-0000A2820000}"/>
    <cellStyle name="Note 2 4 5 4 77" xfId="45141" xr:uid="{00000000-0005-0000-0000-0000A3820000}"/>
    <cellStyle name="Note 2 4 5 4 78" xfId="45488" xr:uid="{00000000-0005-0000-0000-0000A4820000}"/>
    <cellStyle name="Note 2 4 5 4 79" xfId="45624" xr:uid="{00000000-0005-0000-0000-0000A5820000}"/>
    <cellStyle name="Note 2 4 5 4 8" xfId="20975" xr:uid="{00000000-0005-0000-0000-0000A6820000}"/>
    <cellStyle name="Note 2 4 5 4 80" xfId="46233" xr:uid="{00000000-0005-0000-0000-0000A7820000}"/>
    <cellStyle name="Note 2 4 5 4 81" xfId="46545" xr:uid="{00000000-0005-0000-0000-0000A8820000}"/>
    <cellStyle name="Note 2 4 5 4 82" xfId="46711" xr:uid="{00000000-0005-0000-0000-0000A9820000}"/>
    <cellStyle name="Note 2 4 5 4 83" xfId="47056" xr:uid="{00000000-0005-0000-0000-0000AA820000}"/>
    <cellStyle name="Note 2 4 5 4 84" xfId="47401" xr:uid="{00000000-0005-0000-0000-0000AB820000}"/>
    <cellStyle name="Note 2 4 5 4 85" xfId="47678" xr:uid="{00000000-0005-0000-0000-0000AC820000}"/>
    <cellStyle name="Note 2 4 5 4 86" xfId="47825" xr:uid="{00000000-0005-0000-0000-0000AD820000}"/>
    <cellStyle name="Note 2 4 5 4 87" xfId="48162" xr:uid="{00000000-0005-0000-0000-0000AE820000}"/>
    <cellStyle name="Note 2 4 5 4 88" xfId="48338" xr:uid="{00000000-0005-0000-0000-0000AF820000}"/>
    <cellStyle name="Note 2 4 5 4 89" xfId="49015" xr:uid="{00000000-0005-0000-0000-0000B0820000}"/>
    <cellStyle name="Note 2 4 5 4 9" xfId="21872" xr:uid="{00000000-0005-0000-0000-0000B1820000}"/>
    <cellStyle name="Note 2 4 5 4 90" xfId="49358" xr:uid="{00000000-0005-0000-0000-0000B2820000}"/>
    <cellStyle name="Note 2 4 5 4 91" xfId="48660" xr:uid="{00000000-0005-0000-0000-0000B3820000}"/>
    <cellStyle name="Note 2 4 5 4 92" xfId="49171" xr:uid="{00000000-0005-0000-0000-0000B4820000}"/>
    <cellStyle name="Note 2 4 5 4 93" xfId="49577" xr:uid="{00000000-0005-0000-0000-0000B5820000}"/>
    <cellStyle name="Note 2 4 5 4 94" xfId="53011" xr:uid="{00000000-0005-0000-0000-0000B6820000}"/>
    <cellStyle name="Note 2 4 5 4 95" xfId="53316" xr:uid="{00000000-0005-0000-0000-0000B7820000}"/>
    <cellStyle name="Note 2 4 5 40" xfId="31778" xr:uid="{00000000-0005-0000-0000-0000B8820000}"/>
    <cellStyle name="Note 2 4 5 41" xfId="31260" xr:uid="{00000000-0005-0000-0000-0000B9820000}"/>
    <cellStyle name="Note 2 4 5 42" xfId="32341" xr:uid="{00000000-0005-0000-0000-0000BA820000}"/>
    <cellStyle name="Note 2 4 5 43" xfId="32682" xr:uid="{00000000-0005-0000-0000-0000BB820000}"/>
    <cellStyle name="Note 2 4 5 44" xfId="33316" xr:uid="{00000000-0005-0000-0000-0000BC820000}"/>
    <cellStyle name="Note 2 4 5 45" xfId="33592" xr:uid="{00000000-0005-0000-0000-0000BD820000}"/>
    <cellStyle name="Note 2 4 5 46" xfId="33938" xr:uid="{00000000-0005-0000-0000-0000BE820000}"/>
    <cellStyle name="Note 2 4 5 47" xfId="33352" xr:uid="{00000000-0005-0000-0000-0000BF820000}"/>
    <cellStyle name="Note 2 4 5 48" xfId="34385" xr:uid="{00000000-0005-0000-0000-0000C0820000}"/>
    <cellStyle name="Note 2 4 5 49" xfId="34731" xr:uid="{00000000-0005-0000-0000-0000C1820000}"/>
    <cellStyle name="Note 2 4 5 5" xfId="1763" xr:uid="{00000000-0005-0000-0000-0000C2820000}"/>
    <cellStyle name="Note 2 4 5 5 10" xfId="22027" xr:uid="{00000000-0005-0000-0000-0000C3820000}"/>
    <cellStyle name="Note 2 4 5 5 11" xfId="22373" xr:uid="{00000000-0005-0000-0000-0000C4820000}"/>
    <cellStyle name="Note 2 4 5 5 12" xfId="22719" xr:uid="{00000000-0005-0000-0000-0000C5820000}"/>
    <cellStyle name="Note 2 4 5 5 13" xfId="23065" xr:uid="{00000000-0005-0000-0000-0000C6820000}"/>
    <cellStyle name="Note 2 4 5 5 14" xfId="23412" xr:uid="{00000000-0005-0000-0000-0000C7820000}"/>
    <cellStyle name="Note 2 4 5 5 15" xfId="23687" xr:uid="{00000000-0005-0000-0000-0000C8820000}"/>
    <cellStyle name="Note 2 4 5 5 16" xfId="24033" xr:uid="{00000000-0005-0000-0000-0000C9820000}"/>
    <cellStyle name="Note 2 4 5 5 17" xfId="24383" xr:uid="{00000000-0005-0000-0000-0000CA820000}"/>
    <cellStyle name="Note 2 4 5 5 18" xfId="24729" xr:uid="{00000000-0005-0000-0000-0000CB820000}"/>
    <cellStyle name="Note 2 4 5 5 19" xfId="25004" xr:uid="{00000000-0005-0000-0000-0000CC820000}"/>
    <cellStyle name="Note 2 4 5 5 2" xfId="6015" xr:uid="{00000000-0005-0000-0000-0000CD820000}"/>
    <cellStyle name="Note 2 4 5 5 2 2" xfId="19410" xr:uid="{00000000-0005-0000-0000-0000CE820000}"/>
    <cellStyle name="Note 2 4 5 5 20" xfId="25299" xr:uid="{00000000-0005-0000-0000-0000CF820000}"/>
    <cellStyle name="Note 2 4 5 5 21" xfId="25690" xr:uid="{00000000-0005-0000-0000-0000D0820000}"/>
    <cellStyle name="Note 2 4 5 5 22" xfId="26036" xr:uid="{00000000-0005-0000-0000-0000D1820000}"/>
    <cellStyle name="Note 2 4 5 5 23" xfId="26382" xr:uid="{00000000-0005-0000-0000-0000D2820000}"/>
    <cellStyle name="Note 2 4 5 5 24" xfId="26927" xr:uid="{00000000-0005-0000-0000-0000D3820000}"/>
    <cellStyle name="Note 2 4 5 5 25" xfId="27113" xr:uid="{00000000-0005-0000-0000-0000D4820000}"/>
    <cellStyle name="Note 2 4 5 5 26" xfId="27435" xr:uid="{00000000-0005-0000-0000-0000D5820000}"/>
    <cellStyle name="Note 2 4 5 5 27" xfId="27778" xr:uid="{00000000-0005-0000-0000-0000D6820000}"/>
    <cellStyle name="Note 2 4 5 5 28" xfId="28119" xr:uid="{00000000-0005-0000-0000-0000D7820000}"/>
    <cellStyle name="Note 2 4 5 5 29" xfId="28460" xr:uid="{00000000-0005-0000-0000-0000D8820000}"/>
    <cellStyle name="Note 2 4 5 5 3" xfId="10264" xr:uid="{00000000-0005-0000-0000-0000D9820000}"/>
    <cellStyle name="Note 2 4 5 5 3 2" xfId="19852" xr:uid="{00000000-0005-0000-0000-0000DA820000}"/>
    <cellStyle name="Note 2 4 5 5 30" xfId="28801" xr:uid="{00000000-0005-0000-0000-0000DB820000}"/>
    <cellStyle name="Note 2 4 5 5 31" xfId="29142" xr:uid="{00000000-0005-0000-0000-0000DC820000}"/>
    <cellStyle name="Note 2 4 5 5 32" xfId="29242" xr:uid="{00000000-0005-0000-0000-0000DD820000}"/>
    <cellStyle name="Note 2 4 5 5 33" xfId="31102" xr:uid="{00000000-0005-0000-0000-0000DE820000}"/>
    <cellStyle name="Note 2 4 5 5 34" xfId="31640" xr:uid="{00000000-0005-0000-0000-0000DF820000}"/>
    <cellStyle name="Note 2 4 5 5 35" xfId="31980" xr:uid="{00000000-0005-0000-0000-0000E0820000}"/>
    <cellStyle name="Note 2 4 5 5 36" xfId="32202" xr:uid="{00000000-0005-0000-0000-0000E1820000}"/>
    <cellStyle name="Note 2 4 5 5 37" xfId="32543" xr:uid="{00000000-0005-0000-0000-0000E2820000}"/>
    <cellStyle name="Note 2 4 5 5 38" xfId="32884" xr:uid="{00000000-0005-0000-0000-0000E3820000}"/>
    <cellStyle name="Note 2 4 5 5 39" xfId="33261" xr:uid="{00000000-0005-0000-0000-0000E4820000}"/>
    <cellStyle name="Note 2 4 5 5 4" xfId="14514" xr:uid="{00000000-0005-0000-0000-0000E5820000}"/>
    <cellStyle name="Note 2 4 5 5 4 2" xfId="20198" xr:uid="{00000000-0005-0000-0000-0000E6820000}"/>
    <cellStyle name="Note 2 4 5 5 40" xfId="33794" xr:uid="{00000000-0005-0000-0000-0000E7820000}"/>
    <cellStyle name="Note 2 4 5 5 41" xfId="34140" xr:uid="{00000000-0005-0000-0000-0000E8820000}"/>
    <cellStyle name="Note 2 4 5 5 42" xfId="32974" xr:uid="{00000000-0005-0000-0000-0000E9820000}"/>
    <cellStyle name="Note 2 4 5 5 43" xfId="34587" xr:uid="{00000000-0005-0000-0000-0000EA820000}"/>
    <cellStyle name="Note 2 4 5 5 44" xfId="34933" xr:uid="{00000000-0005-0000-0000-0000EB820000}"/>
    <cellStyle name="Note 2 4 5 5 45" xfId="35279" xr:uid="{00000000-0005-0000-0000-0000EC820000}"/>
    <cellStyle name="Note 2 4 5 5 46" xfId="35626" xr:uid="{00000000-0005-0000-0000-0000ED820000}"/>
    <cellStyle name="Note 2 4 5 5 47" xfId="35973" xr:uid="{00000000-0005-0000-0000-0000EE820000}"/>
    <cellStyle name="Note 2 4 5 5 48" xfId="36319" xr:uid="{00000000-0005-0000-0000-0000EF820000}"/>
    <cellStyle name="Note 2 4 5 5 49" xfId="36665" xr:uid="{00000000-0005-0000-0000-0000F0820000}"/>
    <cellStyle name="Note 2 4 5 5 5" xfId="20544" xr:uid="{00000000-0005-0000-0000-0000F1820000}"/>
    <cellStyle name="Note 2 4 5 5 50" xfId="37011" xr:uid="{00000000-0005-0000-0000-0000F2820000}"/>
    <cellStyle name="Note 2 4 5 5 51" xfId="37357" xr:uid="{00000000-0005-0000-0000-0000F3820000}"/>
    <cellStyle name="Note 2 4 5 5 52" xfId="37703" xr:uid="{00000000-0005-0000-0000-0000F4820000}"/>
    <cellStyle name="Note 2 4 5 5 53" xfId="37978" xr:uid="{00000000-0005-0000-0000-0000F5820000}"/>
    <cellStyle name="Note 2 4 5 5 54" xfId="38325" xr:uid="{00000000-0005-0000-0000-0000F6820000}"/>
    <cellStyle name="Note 2 4 5 5 55" xfId="38671" xr:uid="{00000000-0005-0000-0000-0000F7820000}"/>
    <cellStyle name="Note 2 4 5 5 56" xfId="39017" xr:uid="{00000000-0005-0000-0000-0000F8820000}"/>
    <cellStyle name="Note 2 4 5 5 57" xfId="39363" xr:uid="{00000000-0005-0000-0000-0000F9820000}"/>
    <cellStyle name="Note 2 4 5 5 58" xfId="39658" xr:uid="{00000000-0005-0000-0000-0000FA820000}"/>
    <cellStyle name="Note 2 4 5 5 59" xfId="39874" xr:uid="{00000000-0005-0000-0000-0000FB820000}"/>
    <cellStyle name="Note 2 4 5 5 6" xfId="20940" xr:uid="{00000000-0005-0000-0000-0000FC820000}"/>
    <cellStyle name="Note 2 4 5 5 60" xfId="40191" xr:uid="{00000000-0005-0000-0000-0000FD820000}"/>
    <cellStyle name="Note 2 4 5 5 61" xfId="40532" xr:uid="{00000000-0005-0000-0000-0000FE820000}"/>
    <cellStyle name="Note 2 4 5 5 62" xfId="41373" xr:uid="{00000000-0005-0000-0000-0000FF820000}"/>
    <cellStyle name="Note 2 4 5 5 63" xfId="41654" xr:uid="{00000000-0005-0000-0000-000000830000}"/>
    <cellStyle name="Note 2 4 5 5 64" xfId="41753" xr:uid="{00000000-0005-0000-0000-000001830000}"/>
    <cellStyle name="Note 2 4 5 5 65" xfId="42099" xr:uid="{00000000-0005-0000-0000-000002830000}"/>
    <cellStyle name="Note 2 4 5 5 66" xfId="42445" xr:uid="{00000000-0005-0000-0000-000003830000}"/>
    <cellStyle name="Note 2 4 5 5 67" xfId="41048" xr:uid="{00000000-0005-0000-0000-000004830000}"/>
    <cellStyle name="Note 2 4 5 5 68" xfId="43026" xr:uid="{00000000-0005-0000-0000-000005830000}"/>
    <cellStyle name="Note 2 4 5 5 69" xfId="43367" xr:uid="{00000000-0005-0000-0000-000006830000}"/>
    <cellStyle name="Note 2 4 5 5 7" xfId="21237" xr:uid="{00000000-0005-0000-0000-000007830000}"/>
    <cellStyle name="Note 2 4 5 5 70" xfId="43708" xr:uid="{00000000-0005-0000-0000-000008830000}"/>
    <cellStyle name="Note 2 4 5 5 71" xfId="44239" xr:uid="{00000000-0005-0000-0000-000009830000}"/>
    <cellStyle name="Note 2 4 5 5 72" xfId="44476" xr:uid="{00000000-0005-0000-0000-00000A830000}"/>
    <cellStyle name="Note 2 4 5 5 73" xfId="44564" xr:uid="{00000000-0005-0000-0000-00000B830000}"/>
    <cellStyle name="Note 2 4 5 5 74" xfId="44907" xr:uid="{00000000-0005-0000-0000-00000C830000}"/>
    <cellStyle name="Note 2 4 5 5 75" xfId="45182" xr:uid="{00000000-0005-0000-0000-00000D830000}"/>
    <cellStyle name="Note 2 4 5 5 76" xfId="45241" xr:uid="{00000000-0005-0000-0000-00000E830000}"/>
    <cellStyle name="Note 2 4 5 5 77" xfId="45328" xr:uid="{00000000-0005-0000-0000-00000F830000}"/>
    <cellStyle name="Note 2 4 5 5 78" xfId="45668" xr:uid="{00000000-0005-0000-0000-000010830000}"/>
    <cellStyle name="Note 2 4 5 5 79" xfId="45942" xr:uid="{00000000-0005-0000-0000-000011830000}"/>
    <cellStyle name="Note 2 4 5 5 8" xfId="21535" xr:uid="{00000000-0005-0000-0000-000012830000}"/>
    <cellStyle name="Note 2 4 5 5 80" xfId="46286" xr:uid="{00000000-0005-0000-0000-000013830000}"/>
    <cellStyle name="Note 2 4 5 5 81" xfId="46592" xr:uid="{00000000-0005-0000-0000-000014830000}"/>
    <cellStyle name="Note 2 4 5 5 82" xfId="46764" xr:uid="{00000000-0005-0000-0000-000015830000}"/>
    <cellStyle name="Note 2 4 5 5 83" xfId="47109" xr:uid="{00000000-0005-0000-0000-000016830000}"/>
    <cellStyle name="Note 2 4 5 5 84" xfId="47454" xr:uid="{00000000-0005-0000-0000-000017830000}"/>
    <cellStyle name="Note 2 4 5 5 85" xfId="47714" xr:uid="{00000000-0005-0000-0000-000018830000}"/>
    <cellStyle name="Note 2 4 5 5 86" xfId="47878" xr:uid="{00000000-0005-0000-0000-000019830000}"/>
    <cellStyle name="Note 2 4 5 5 87" xfId="48215" xr:uid="{00000000-0005-0000-0000-00001A830000}"/>
    <cellStyle name="Note 2 4 5 5 88" xfId="48530" xr:uid="{00000000-0005-0000-0000-00001B830000}"/>
    <cellStyle name="Note 2 4 5 5 89" xfId="49068" xr:uid="{00000000-0005-0000-0000-00001C830000}"/>
    <cellStyle name="Note 2 4 5 5 9" xfId="21925" xr:uid="{00000000-0005-0000-0000-00001D830000}"/>
    <cellStyle name="Note 2 4 5 5 90" xfId="49410" xr:uid="{00000000-0005-0000-0000-00001E830000}"/>
    <cellStyle name="Note 2 4 5 5 91" xfId="49510" xr:uid="{00000000-0005-0000-0000-00001F830000}"/>
    <cellStyle name="Note 2 4 5 5 92" xfId="49612" xr:uid="{00000000-0005-0000-0000-000020830000}"/>
    <cellStyle name="Note 2 4 5 5 93" xfId="49783" xr:uid="{00000000-0005-0000-0000-000021830000}"/>
    <cellStyle name="Note 2 4 5 5 94" xfId="53067" xr:uid="{00000000-0005-0000-0000-000022830000}"/>
    <cellStyle name="Note 2 4 5 5 95" xfId="19055" xr:uid="{00000000-0005-0000-0000-000023830000}"/>
    <cellStyle name="Note 2 4 5 5 96" xfId="53471" xr:uid="{00000000-0005-0000-0000-000024830000}"/>
    <cellStyle name="Note 2 4 5 50" xfId="35077" xr:uid="{00000000-0005-0000-0000-000025830000}"/>
    <cellStyle name="Note 2 4 5 51" xfId="35424" xr:uid="{00000000-0005-0000-0000-000026830000}"/>
    <cellStyle name="Note 2 4 5 52" xfId="35771" xr:uid="{00000000-0005-0000-0000-000027830000}"/>
    <cellStyle name="Note 2 4 5 53" xfId="36117" xr:uid="{00000000-0005-0000-0000-000028830000}"/>
    <cellStyle name="Note 2 4 5 54" xfId="36463" xr:uid="{00000000-0005-0000-0000-000029830000}"/>
    <cellStyle name="Note 2 4 5 55" xfId="36809" xr:uid="{00000000-0005-0000-0000-00002A830000}"/>
    <cellStyle name="Note 2 4 5 56" xfId="37155" xr:uid="{00000000-0005-0000-0000-00002B830000}"/>
    <cellStyle name="Note 2 4 5 57" xfId="37501" xr:uid="{00000000-0005-0000-0000-00002C830000}"/>
    <cellStyle name="Note 2 4 5 58" xfId="33969" xr:uid="{00000000-0005-0000-0000-00002D830000}"/>
    <cellStyle name="Note 2 4 5 59" xfId="38123" xr:uid="{00000000-0005-0000-0000-00002E830000}"/>
    <cellStyle name="Note 2 4 5 6" xfId="1811" xr:uid="{00000000-0005-0000-0000-00002F830000}"/>
    <cellStyle name="Note 2 4 5 6 2" xfId="6063" xr:uid="{00000000-0005-0000-0000-000030830000}"/>
    <cellStyle name="Note 2 4 5 6 3" xfId="10312" xr:uid="{00000000-0005-0000-0000-000031830000}"/>
    <cellStyle name="Note 2 4 5 6 4" xfId="14562" xr:uid="{00000000-0005-0000-0000-000032830000}"/>
    <cellStyle name="Note 2 4 5 6 5" xfId="18998" xr:uid="{00000000-0005-0000-0000-000033830000}"/>
    <cellStyle name="Note 2 4 5 6 6" xfId="53620" xr:uid="{00000000-0005-0000-0000-000034830000}"/>
    <cellStyle name="Note 2 4 5 60" xfId="38469" xr:uid="{00000000-0005-0000-0000-000035830000}"/>
    <cellStyle name="Note 2 4 5 61" xfId="38815" xr:uid="{00000000-0005-0000-0000-000036830000}"/>
    <cellStyle name="Note 2 4 5 62" xfId="39161" xr:uid="{00000000-0005-0000-0000-000037830000}"/>
    <cellStyle name="Note 2 4 5 63" xfId="37732" xr:uid="{00000000-0005-0000-0000-000038830000}"/>
    <cellStyle name="Note 2 4 5 64" xfId="39620" xr:uid="{00000000-0005-0000-0000-000039830000}"/>
    <cellStyle name="Note 2 4 5 65" xfId="39989" xr:uid="{00000000-0005-0000-0000-00003A830000}"/>
    <cellStyle name="Note 2 4 5 66" xfId="40330" xr:uid="{00000000-0005-0000-0000-00003B830000}"/>
    <cellStyle name="Note 2 4 5 67" xfId="41269" xr:uid="{00000000-0005-0000-0000-00003C830000}"/>
    <cellStyle name="Note 2 4 5 68" xfId="41463" xr:uid="{00000000-0005-0000-0000-00003D830000}"/>
    <cellStyle name="Note 2 4 5 69" xfId="41408" xr:uid="{00000000-0005-0000-0000-00003E830000}"/>
    <cellStyle name="Note 2 4 5 7" xfId="1858" xr:uid="{00000000-0005-0000-0000-00003F830000}"/>
    <cellStyle name="Note 2 4 5 7 2" xfId="6110" xr:uid="{00000000-0005-0000-0000-000040830000}"/>
    <cellStyle name="Note 2 4 5 7 3" xfId="10359" xr:uid="{00000000-0005-0000-0000-000041830000}"/>
    <cellStyle name="Note 2 4 5 7 4" xfId="14609" xr:uid="{00000000-0005-0000-0000-000042830000}"/>
    <cellStyle name="Note 2 4 5 7 5" xfId="19208" xr:uid="{00000000-0005-0000-0000-000043830000}"/>
    <cellStyle name="Note 2 4 5 7 6" xfId="53228" xr:uid="{00000000-0005-0000-0000-000044830000}"/>
    <cellStyle name="Note 2 4 5 70" xfId="41897" xr:uid="{00000000-0005-0000-0000-000045830000}"/>
    <cellStyle name="Note 2 4 5 71" xfId="42243" xr:uid="{00000000-0005-0000-0000-000046830000}"/>
    <cellStyle name="Note 2 4 5 72" xfId="41458" xr:uid="{00000000-0005-0000-0000-000047830000}"/>
    <cellStyle name="Note 2 4 5 73" xfId="42824" xr:uid="{00000000-0005-0000-0000-000048830000}"/>
    <cellStyle name="Note 2 4 5 74" xfId="43165" xr:uid="{00000000-0005-0000-0000-000049830000}"/>
    <cellStyle name="Note 2 4 5 75" xfId="43506" xr:uid="{00000000-0005-0000-0000-00004A830000}"/>
    <cellStyle name="Note 2 4 5 76" xfId="44037" xr:uid="{00000000-0005-0000-0000-00004B830000}"/>
    <cellStyle name="Note 2 4 5 77" xfId="43844" xr:uid="{00000000-0005-0000-0000-00004C830000}"/>
    <cellStyle name="Note 2 4 5 78" xfId="43798" xr:uid="{00000000-0005-0000-0000-00004D830000}"/>
    <cellStyle name="Note 2 4 5 79" xfId="44705" xr:uid="{00000000-0005-0000-0000-00004E830000}"/>
    <cellStyle name="Note 2 4 5 8" xfId="1905" xr:uid="{00000000-0005-0000-0000-00004F830000}"/>
    <cellStyle name="Note 2 4 5 8 2" xfId="6157" xr:uid="{00000000-0005-0000-0000-000050830000}"/>
    <cellStyle name="Note 2 4 5 8 3" xfId="10406" xr:uid="{00000000-0005-0000-0000-000051830000}"/>
    <cellStyle name="Note 2 4 5 8 4" xfId="14656" xr:uid="{00000000-0005-0000-0000-000052830000}"/>
    <cellStyle name="Note 2 4 5 8 5" xfId="19657" xr:uid="{00000000-0005-0000-0000-000053830000}"/>
    <cellStyle name="Note 2 4 5 8 6" xfId="53998" xr:uid="{00000000-0005-0000-0000-000054830000}"/>
    <cellStyle name="Note 2 4 5 80" xfId="45032" xr:uid="{00000000-0005-0000-0000-000055830000}"/>
    <cellStyle name="Note 2 4 5 81" xfId="43816" xr:uid="{00000000-0005-0000-0000-000056830000}"/>
    <cellStyle name="Note 2 4 5 82" xfId="44421" xr:uid="{00000000-0005-0000-0000-000057830000}"/>
    <cellStyle name="Note 2 4 5 83" xfId="45537" xr:uid="{00000000-0005-0000-0000-000058830000}"/>
    <cellStyle name="Note 2 4 5 84" xfId="45912" xr:uid="{00000000-0005-0000-0000-000059830000}"/>
    <cellStyle name="Note 2 4 5 85" xfId="46084" xr:uid="{00000000-0005-0000-0000-00005A830000}"/>
    <cellStyle name="Note 2 4 5 86" xfId="46423" xr:uid="{00000000-0005-0000-0000-00005B830000}"/>
    <cellStyle name="Note 2 4 5 87" xfId="46583" xr:uid="{00000000-0005-0000-0000-00005C830000}"/>
    <cellStyle name="Note 2 4 5 88" xfId="46907" xr:uid="{00000000-0005-0000-0000-00005D830000}"/>
    <cellStyle name="Note 2 4 5 89" xfId="47252" xr:uid="{00000000-0005-0000-0000-00005E830000}"/>
    <cellStyle name="Note 2 4 5 9" xfId="1583" xr:uid="{00000000-0005-0000-0000-00005F830000}"/>
    <cellStyle name="Note 2 4 5 9 2" xfId="5835" xr:uid="{00000000-0005-0000-0000-000060830000}"/>
    <cellStyle name="Note 2 4 5 9 3" xfId="10084" xr:uid="{00000000-0005-0000-0000-000061830000}"/>
    <cellStyle name="Note 2 4 5 9 4" xfId="14334" xr:uid="{00000000-0005-0000-0000-000062830000}"/>
    <cellStyle name="Note 2 4 5 9 5" xfId="19996" xr:uid="{00000000-0005-0000-0000-000063830000}"/>
    <cellStyle name="Note 2 4 5 9 6" xfId="54147" xr:uid="{00000000-0005-0000-0000-000064830000}"/>
    <cellStyle name="Note 2 4 5 90" xfId="47581" xr:uid="{00000000-0005-0000-0000-000065830000}"/>
    <cellStyle name="Note 2 4 5 91" xfId="47705" xr:uid="{00000000-0005-0000-0000-000066830000}"/>
    <cellStyle name="Note 2 4 5 92" xfId="48013" xr:uid="{00000000-0005-0000-0000-000067830000}"/>
    <cellStyle name="Note 2 4 5 93" xfId="48389" xr:uid="{00000000-0005-0000-0000-000068830000}"/>
    <cellStyle name="Note 2 4 5 94" xfId="48866" xr:uid="{00000000-0005-0000-0000-000069830000}"/>
    <cellStyle name="Note 2 4 5 95" xfId="49212" xr:uid="{00000000-0005-0000-0000-00006A830000}"/>
    <cellStyle name="Note 2 4 5 96" xfId="49156" xr:uid="{00000000-0005-0000-0000-00006B830000}"/>
    <cellStyle name="Note 2 4 5 97" xfId="49440" xr:uid="{00000000-0005-0000-0000-00006C830000}"/>
    <cellStyle name="Note 2 4 5 98" xfId="48587" xr:uid="{00000000-0005-0000-0000-00006D830000}"/>
    <cellStyle name="Note 2 4 5 99" xfId="49875" xr:uid="{00000000-0005-0000-0000-00006E830000}"/>
    <cellStyle name="Note 2 4 50" xfId="854" xr:uid="{00000000-0005-0000-0000-00006F830000}"/>
    <cellStyle name="Note 2 4 50 2" xfId="855" xr:uid="{00000000-0005-0000-0000-000070830000}"/>
    <cellStyle name="Note 2 4 50 2 2" xfId="30432" xr:uid="{00000000-0005-0000-0000-000071830000}"/>
    <cellStyle name="Note 2 4 50 3" xfId="29916" xr:uid="{00000000-0005-0000-0000-000072830000}"/>
    <cellStyle name="Note 2 4 51" xfId="856" xr:uid="{00000000-0005-0000-0000-000073830000}"/>
    <cellStyle name="Note 2 4 51 2" xfId="857" xr:uid="{00000000-0005-0000-0000-000074830000}"/>
    <cellStyle name="Note 2 4 51 2 2" xfId="30437" xr:uid="{00000000-0005-0000-0000-000075830000}"/>
    <cellStyle name="Note 2 4 51 3" xfId="29921" xr:uid="{00000000-0005-0000-0000-000076830000}"/>
    <cellStyle name="Note 2 4 52" xfId="858" xr:uid="{00000000-0005-0000-0000-000077830000}"/>
    <cellStyle name="Note 2 4 52 2" xfId="859" xr:uid="{00000000-0005-0000-0000-000078830000}"/>
    <cellStyle name="Note 2 4 52 2 2" xfId="30442" xr:uid="{00000000-0005-0000-0000-000079830000}"/>
    <cellStyle name="Note 2 4 52 3" xfId="29926" xr:uid="{00000000-0005-0000-0000-00007A830000}"/>
    <cellStyle name="Note 2 4 53" xfId="860" xr:uid="{00000000-0005-0000-0000-00007B830000}"/>
    <cellStyle name="Note 2 4 53 2" xfId="29956" xr:uid="{00000000-0005-0000-0000-00007C830000}"/>
    <cellStyle name="Note 2 4 54" xfId="861" xr:uid="{00000000-0005-0000-0000-00007D830000}"/>
    <cellStyle name="Note 2 4 54 2" xfId="29961" xr:uid="{00000000-0005-0000-0000-00007E830000}"/>
    <cellStyle name="Note 2 4 55" xfId="862" xr:uid="{00000000-0005-0000-0000-00007F830000}"/>
    <cellStyle name="Note 2 4 55 2" xfId="29966" xr:uid="{00000000-0005-0000-0000-000080830000}"/>
    <cellStyle name="Note 2 4 56" xfId="863" xr:uid="{00000000-0005-0000-0000-000081830000}"/>
    <cellStyle name="Note 2 4 56 2" xfId="29972" xr:uid="{00000000-0005-0000-0000-000082830000}"/>
    <cellStyle name="Note 2 4 57" xfId="864" xr:uid="{00000000-0005-0000-0000-000083830000}"/>
    <cellStyle name="Note 2 4 57 2" xfId="29977" xr:uid="{00000000-0005-0000-0000-000084830000}"/>
    <cellStyle name="Note 2 4 58" xfId="1370" xr:uid="{00000000-0005-0000-0000-000085830000}"/>
    <cellStyle name="Note 2 4 58 2" xfId="30496" xr:uid="{00000000-0005-0000-0000-000086830000}"/>
    <cellStyle name="Note 2 4 59" xfId="1397" xr:uid="{00000000-0005-0000-0000-000087830000}"/>
    <cellStyle name="Note 2 4 59 2" xfId="30503" xr:uid="{00000000-0005-0000-0000-000088830000}"/>
    <cellStyle name="Note 2 4 6" xfId="865" xr:uid="{00000000-0005-0000-0000-000089830000}"/>
    <cellStyle name="Note 2 4 6 10" xfId="1970" xr:uid="{00000000-0005-0000-0000-00008A830000}"/>
    <cellStyle name="Note 2 4 6 10 2" xfId="6222" xr:uid="{00000000-0005-0000-0000-00008B830000}"/>
    <cellStyle name="Note 2 4 6 10 3" xfId="10471" xr:uid="{00000000-0005-0000-0000-00008C830000}"/>
    <cellStyle name="Note 2 4 6 10 4" xfId="14721" xr:uid="{00000000-0005-0000-0000-00008D830000}"/>
    <cellStyle name="Note 2 4 6 10 5" xfId="20359" xr:uid="{00000000-0005-0000-0000-00008E830000}"/>
    <cellStyle name="Note 2 4 6 10 6" xfId="53236" xr:uid="{00000000-0005-0000-0000-00008F830000}"/>
    <cellStyle name="Note 2 4 6 100" xfId="50042" xr:uid="{00000000-0005-0000-0000-000090830000}"/>
    <cellStyle name="Note 2 4 6 101" xfId="50191" xr:uid="{00000000-0005-0000-0000-000091830000}"/>
    <cellStyle name="Note 2 4 6 102" xfId="50341" xr:uid="{00000000-0005-0000-0000-000092830000}"/>
    <cellStyle name="Note 2 4 6 103" xfId="50490" xr:uid="{00000000-0005-0000-0000-000093830000}"/>
    <cellStyle name="Note 2 4 6 104" xfId="50639" xr:uid="{00000000-0005-0000-0000-000094830000}"/>
    <cellStyle name="Note 2 4 6 105" xfId="50789" xr:uid="{00000000-0005-0000-0000-000095830000}"/>
    <cellStyle name="Note 2 4 6 106" xfId="50938" xr:uid="{00000000-0005-0000-0000-000096830000}"/>
    <cellStyle name="Note 2 4 6 107" xfId="51103" xr:uid="{00000000-0005-0000-0000-000097830000}"/>
    <cellStyle name="Note 2 4 6 108" xfId="51259" xr:uid="{00000000-0005-0000-0000-000098830000}"/>
    <cellStyle name="Note 2 4 6 109" xfId="51409" xr:uid="{00000000-0005-0000-0000-000099830000}"/>
    <cellStyle name="Note 2 4 6 11" xfId="1538" xr:uid="{00000000-0005-0000-0000-00009A830000}"/>
    <cellStyle name="Note 2 4 6 11 2" xfId="5790" xr:uid="{00000000-0005-0000-0000-00009B830000}"/>
    <cellStyle name="Note 2 4 6 11 3" xfId="10039" xr:uid="{00000000-0005-0000-0000-00009C830000}"/>
    <cellStyle name="Note 2 4 6 11 4" xfId="14289" xr:uid="{00000000-0005-0000-0000-00009D830000}"/>
    <cellStyle name="Note 2 4 6 11 5" xfId="19677" xr:uid="{00000000-0005-0000-0000-00009E830000}"/>
    <cellStyle name="Note 2 4 6 11 6" xfId="54386" xr:uid="{00000000-0005-0000-0000-00009F830000}"/>
    <cellStyle name="Note 2 4 6 110" xfId="51559" xr:uid="{00000000-0005-0000-0000-0000A0830000}"/>
    <cellStyle name="Note 2 4 6 111" xfId="51709" xr:uid="{00000000-0005-0000-0000-0000A1830000}"/>
    <cellStyle name="Note 2 4 6 112" xfId="51864" xr:uid="{00000000-0005-0000-0000-0000A2830000}"/>
    <cellStyle name="Note 2 4 6 113" xfId="52019" xr:uid="{00000000-0005-0000-0000-0000A3830000}"/>
    <cellStyle name="Note 2 4 6 114" xfId="52169" xr:uid="{00000000-0005-0000-0000-0000A4830000}"/>
    <cellStyle name="Note 2 4 6 115" xfId="52319" xr:uid="{00000000-0005-0000-0000-0000A5830000}"/>
    <cellStyle name="Note 2 4 6 116" xfId="52367" xr:uid="{00000000-0005-0000-0000-0000A6830000}"/>
    <cellStyle name="Note 2 4 6 117" xfId="52422" xr:uid="{00000000-0005-0000-0000-0000A7830000}"/>
    <cellStyle name="Note 2 4 6 118" xfId="52572" xr:uid="{00000000-0005-0000-0000-0000A8830000}"/>
    <cellStyle name="Note 2 4 6 119" xfId="52721" xr:uid="{00000000-0005-0000-0000-0000A9830000}"/>
    <cellStyle name="Note 2 4 6 12" xfId="2039" xr:uid="{00000000-0005-0000-0000-0000AA830000}"/>
    <cellStyle name="Note 2 4 6 12 2" xfId="6291" xr:uid="{00000000-0005-0000-0000-0000AB830000}"/>
    <cellStyle name="Note 2 4 6 12 3" xfId="10540" xr:uid="{00000000-0005-0000-0000-0000AC830000}"/>
    <cellStyle name="Note 2 4 6 12 4" xfId="14789" xr:uid="{00000000-0005-0000-0000-0000AD830000}"/>
    <cellStyle name="Note 2 4 6 12 5" xfId="21052" xr:uid="{00000000-0005-0000-0000-0000AE830000}"/>
    <cellStyle name="Note 2 4 6 12 6" xfId="54536" xr:uid="{00000000-0005-0000-0000-0000AF830000}"/>
    <cellStyle name="Note 2 4 6 120" xfId="52871" xr:uid="{00000000-0005-0000-0000-0000B0830000}"/>
    <cellStyle name="Note 2 4 6 121" xfId="53038" xr:uid="{00000000-0005-0000-0000-0000B1830000}"/>
    <cellStyle name="Note 2 4 6 122" xfId="18744" xr:uid="{00000000-0005-0000-0000-0000B2830000}"/>
    <cellStyle name="Note 2 4 6 123" xfId="53163" xr:uid="{00000000-0005-0000-0000-0000B3830000}"/>
    <cellStyle name="Note 2 4 6 13" xfId="2191" xr:uid="{00000000-0005-0000-0000-0000B4830000}"/>
    <cellStyle name="Note 2 4 6 13 2" xfId="6443" xr:uid="{00000000-0005-0000-0000-0000B5830000}"/>
    <cellStyle name="Note 2 4 6 13 3" xfId="10692" xr:uid="{00000000-0005-0000-0000-0000B6830000}"/>
    <cellStyle name="Note 2 4 6 13 4" xfId="14941" xr:uid="{00000000-0005-0000-0000-0000B7830000}"/>
    <cellStyle name="Note 2 4 6 13 5" xfId="20642" xr:uid="{00000000-0005-0000-0000-0000B8830000}"/>
    <cellStyle name="Note 2 4 6 13 6" xfId="54685" xr:uid="{00000000-0005-0000-0000-0000B9830000}"/>
    <cellStyle name="Note 2 4 6 14" xfId="2341" xr:uid="{00000000-0005-0000-0000-0000BA830000}"/>
    <cellStyle name="Note 2 4 6 14 2" xfId="6593" xr:uid="{00000000-0005-0000-0000-0000BB830000}"/>
    <cellStyle name="Note 2 4 6 14 3" xfId="10842" xr:uid="{00000000-0005-0000-0000-0000BC830000}"/>
    <cellStyle name="Note 2 4 6 14 4" xfId="15091" xr:uid="{00000000-0005-0000-0000-0000BD830000}"/>
    <cellStyle name="Note 2 4 6 14 5" xfId="21740" xr:uid="{00000000-0005-0000-0000-0000BE830000}"/>
    <cellStyle name="Note 2 4 6 14 6" xfId="54840" xr:uid="{00000000-0005-0000-0000-0000BF830000}"/>
    <cellStyle name="Note 2 4 6 15" xfId="2490" xr:uid="{00000000-0005-0000-0000-0000C0830000}"/>
    <cellStyle name="Note 2 4 6 15 2" xfId="6742" xr:uid="{00000000-0005-0000-0000-0000C1830000}"/>
    <cellStyle name="Note 2 4 6 15 3" xfId="10991" xr:uid="{00000000-0005-0000-0000-0000C2830000}"/>
    <cellStyle name="Note 2 4 6 15 4" xfId="15240" xr:uid="{00000000-0005-0000-0000-0000C3830000}"/>
    <cellStyle name="Note 2 4 6 15 5" xfId="21567" xr:uid="{00000000-0005-0000-0000-0000C4830000}"/>
    <cellStyle name="Note 2 4 6 15 6" xfId="54995" xr:uid="{00000000-0005-0000-0000-0000C5830000}"/>
    <cellStyle name="Note 2 4 6 16" xfId="2640" xr:uid="{00000000-0005-0000-0000-0000C6830000}"/>
    <cellStyle name="Note 2 4 6 16 2" xfId="6892" xr:uid="{00000000-0005-0000-0000-0000C7830000}"/>
    <cellStyle name="Note 2 4 6 16 3" xfId="11141" xr:uid="{00000000-0005-0000-0000-0000C8830000}"/>
    <cellStyle name="Note 2 4 6 16 4" xfId="15390" xr:uid="{00000000-0005-0000-0000-0000C9830000}"/>
    <cellStyle name="Note 2 4 6 16 5" xfId="22188" xr:uid="{00000000-0005-0000-0000-0000CA830000}"/>
    <cellStyle name="Note 2 4 6 16 6" xfId="55146" xr:uid="{00000000-0005-0000-0000-0000CB830000}"/>
    <cellStyle name="Note 2 4 6 17" xfId="2795" xr:uid="{00000000-0005-0000-0000-0000CC830000}"/>
    <cellStyle name="Note 2 4 6 17 2" xfId="7047" xr:uid="{00000000-0005-0000-0000-0000CD830000}"/>
    <cellStyle name="Note 2 4 6 17 3" xfId="11296" xr:uid="{00000000-0005-0000-0000-0000CE830000}"/>
    <cellStyle name="Note 2 4 6 17 4" xfId="15545" xr:uid="{00000000-0005-0000-0000-0000CF830000}"/>
    <cellStyle name="Note 2 4 6 17 5" xfId="22534" xr:uid="{00000000-0005-0000-0000-0000D0830000}"/>
    <cellStyle name="Note 2 4 6 17 6" xfId="55295" xr:uid="{00000000-0005-0000-0000-0000D1830000}"/>
    <cellStyle name="Note 2 4 6 18" xfId="2945" xr:uid="{00000000-0005-0000-0000-0000D2830000}"/>
    <cellStyle name="Note 2 4 6 18 2" xfId="7197" xr:uid="{00000000-0005-0000-0000-0000D3830000}"/>
    <cellStyle name="Note 2 4 6 18 3" xfId="11446" xr:uid="{00000000-0005-0000-0000-0000D4830000}"/>
    <cellStyle name="Note 2 4 6 18 4" xfId="15695" xr:uid="{00000000-0005-0000-0000-0000D5830000}"/>
    <cellStyle name="Note 2 4 6 18 5" xfId="22880" xr:uid="{00000000-0005-0000-0000-0000D6830000}"/>
    <cellStyle name="Note 2 4 6 18 6" xfId="55445" xr:uid="{00000000-0005-0000-0000-0000D7830000}"/>
    <cellStyle name="Note 2 4 6 19" xfId="3095" xr:uid="{00000000-0005-0000-0000-0000D8830000}"/>
    <cellStyle name="Note 2 4 6 19 2" xfId="7347" xr:uid="{00000000-0005-0000-0000-0000D9830000}"/>
    <cellStyle name="Note 2 4 6 19 3" xfId="11596" xr:uid="{00000000-0005-0000-0000-0000DA830000}"/>
    <cellStyle name="Note 2 4 6 19 4" xfId="15845" xr:uid="{00000000-0005-0000-0000-0000DB830000}"/>
    <cellStyle name="Note 2 4 6 19 5" xfId="23227" xr:uid="{00000000-0005-0000-0000-0000DC830000}"/>
    <cellStyle name="Note 2 4 6 19 6" xfId="55594" xr:uid="{00000000-0005-0000-0000-0000DD830000}"/>
    <cellStyle name="Note 2 4 6 2" xfId="866" xr:uid="{00000000-0005-0000-0000-0000DE830000}"/>
    <cellStyle name="Note 2 4 6 2 10" xfId="3298" xr:uid="{00000000-0005-0000-0000-0000DF830000}"/>
    <cellStyle name="Note 2 4 6 2 10 2" xfId="7550" xr:uid="{00000000-0005-0000-0000-0000E0830000}"/>
    <cellStyle name="Note 2 4 6 2 10 3" xfId="11799" xr:uid="{00000000-0005-0000-0000-0000E1830000}"/>
    <cellStyle name="Note 2 4 6 2 10 4" xfId="16048" xr:uid="{00000000-0005-0000-0000-0000E2830000}"/>
    <cellStyle name="Note 2 4 6 2 10 5" xfId="21695" xr:uid="{00000000-0005-0000-0000-0000E3830000}"/>
    <cellStyle name="Note 2 4 6 2 10 6" xfId="54590" xr:uid="{00000000-0005-0000-0000-0000E4830000}"/>
    <cellStyle name="Note 2 4 6 2 100" xfId="50843" xr:uid="{00000000-0005-0000-0000-0000E5830000}"/>
    <cellStyle name="Note 2 4 6 2 101" xfId="50992" xr:uid="{00000000-0005-0000-0000-0000E6830000}"/>
    <cellStyle name="Note 2 4 6 2 102" xfId="51157" xr:uid="{00000000-0005-0000-0000-0000E7830000}"/>
    <cellStyle name="Note 2 4 6 2 103" xfId="51313" xr:uid="{00000000-0005-0000-0000-0000E8830000}"/>
    <cellStyle name="Note 2 4 6 2 104" xfId="51463" xr:uid="{00000000-0005-0000-0000-0000E9830000}"/>
    <cellStyle name="Note 2 4 6 2 105" xfId="51613" xr:uid="{00000000-0005-0000-0000-0000EA830000}"/>
    <cellStyle name="Note 2 4 6 2 106" xfId="51763" xr:uid="{00000000-0005-0000-0000-0000EB830000}"/>
    <cellStyle name="Note 2 4 6 2 107" xfId="51918" xr:uid="{00000000-0005-0000-0000-0000EC830000}"/>
    <cellStyle name="Note 2 4 6 2 108" xfId="52073" xr:uid="{00000000-0005-0000-0000-0000ED830000}"/>
    <cellStyle name="Note 2 4 6 2 109" xfId="52223" xr:uid="{00000000-0005-0000-0000-0000EE830000}"/>
    <cellStyle name="Note 2 4 6 2 11" xfId="3447" xr:uid="{00000000-0005-0000-0000-0000EF830000}"/>
    <cellStyle name="Note 2 4 6 2 11 2" xfId="7699" xr:uid="{00000000-0005-0000-0000-0000F0830000}"/>
    <cellStyle name="Note 2 4 6 2 11 3" xfId="11948" xr:uid="{00000000-0005-0000-0000-0000F1830000}"/>
    <cellStyle name="Note 2 4 6 2 11 4" xfId="16197" xr:uid="{00000000-0005-0000-0000-0000F2830000}"/>
    <cellStyle name="Note 2 4 6 2 11 5" xfId="22238" xr:uid="{00000000-0005-0000-0000-0000F3830000}"/>
    <cellStyle name="Note 2 4 6 2 11 6" xfId="54739" xr:uid="{00000000-0005-0000-0000-0000F4830000}"/>
    <cellStyle name="Note 2 4 6 2 110" xfId="52476" xr:uid="{00000000-0005-0000-0000-0000F5830000}"/>
    <cellStyle name="Note 2 4 6 2 111" xfId="52626" xr:uid="{00000000-0005-0000-0000-0000F6830000}"/>
    <cellStyle name="Note 2 4 6 2 112" xfId="52775" xr:uid="{00000000-0005-0000-0000-0000F7830000}"/>
    <cellStyle name="Note 2 4 6 2 113" xfId="52925" xr:uid="{00000000-0005-0000-0000-0000F8830000}"/>
    <cellStyle name="Note 2 4 6 2 114" xfId="53087" xr:uid="{00000000-0005-0000-0000-0000F9830000}"/>
    <cellStyle name="Note 2 4 6 2 115" xfId="53387" xr:uid="{00000000-0005-0000-0000-0000FA830000}"/>
    <cellStyle name="Note 2 4 6 2 12" xfId="3597" xr:uid="{00000000-0005-0000-0000-0000FB830000}"/>
    <cellStyle name="Note 2 4 6 2 12 2" xfId="7849" xr:uid="{00000000-0005-0000-0000-0000FC830000}"/>
    <cellStyle name="Note 2 4 6 2 12 3" xfId="12098" xr:uid="{00000000-0005-0000-0000-0000FD830000}"/>
    <cellStyle name="Note 2 4 6 2 12 4" xfId="16347" xr:uid="{00000000-0005-0000-0000-0000FE830000}"/>
    <cellStyle name="Note 2 4 6 2 12 5" xfId="22584" xr:uid="{00000000-0005-0000-0000-0000FF830000}"/>
    <cellStyle name="Note 2 4 6 2 12 6" xfId="54894" xr:uid="{00000000-0005-0000-0000-000000840000}"/>
    <cellStyle name="Note 2 4 6 2 13" xfId="3747" xr:uid="{00000000-0005-0000-0000-000001840000}"/>
    <cellStyle name="Note 2 4 6 2 13 2" xfId="7999" xr:uid="{00000000-0005-0000-0000-000002840000}"/>
    <cellStyle name="Note 2 4 6 2 13 3" xfId="12248" xr:uid="{00000000-0005-0000-0000-000003840000}"/>
    <cellStyle name="Note 2 4 6 2 13 4" xfId="16497" xr:uid="{00000000-0005-0000-0000-000004840000}"/>
    <cellStyle name="Note 2 4 6 2 13 5" xfId="22930" xr:uid="{00000000-0005-0000-0000-000005840000}"/>
    <cellStyle name="Note 2 4 6 2 13 6" xfId="55049" xr:uid="{00000000-0005-0000-0000-000006840000}"/>
    <cellStyle name="Note 2 4 6 2 14" xfId="3896" xr:uid="{00000000-0005-0000-0000-000007840000}"/>
    <cellStyle name="Note 2 4 6 2 14 2" xfId="8148" xr:uid="{00000000-0005-0000-0000-000008840000}"/>
    <cellStyle name="Note 2 4 6 2 14 3" xfId="12397" xr:uid="{00000000-0005-0000-0000-000009840000}"/>
    <cellStyle name="Note 2 4 6 2 14 4" xfId="16646" xr:uid="{00000000-0005-0000-0000-00000A840000}"/>
    <cellStyle name="Note 2 4 6 2 14 5" xfId="23277" xr:uid="{00000000-0005-0000-0000-00000B840000}"/>
    <cellStyle name="Note 2 4 6 2 14 6" xfId="55200" xr:uid="{00000000-0005-0000-0000-00000C840000}"/>
    <cellStyle name="Note 2 4 6 2 15" xfId="4045" xr:uid="{00000000-0005-0000-0000-00000D840000}"/>
    <cellStyle name="Note 2 4 6 2 15 2" xfId="8297" xr:uid="{00000000-0005-0000-0000-00000E840000}"/>
    <cellStyle name="Note 2 4 6 2 15 3" xfId="12546" xr:uid="{00000000-0005-0000-0000-00000F840000}"/>
    <cellStyle name="Note 2 4 6 2 15 4" xfId="16795" xr:uid="{00000000-0005-0000-0000-000010840000}"/>
    <cellStyle name="Note 2 4 6 2 15 5" xfId="23552" xr:uid="{00000000-0005-0000-0000-000011840000}"/>
    <cellStyle name="Note 2 4 6 2 15 6" xfId="55349" xr:uid="{00000000-0005-0000-0000-000012840000}"/>
    <cellStyle name="Note 2 4 6 2 16" xfId="4245" xr:uid="{00000000-0005-0000-0000-000013840000}"/>
    <cellStyle name="Note 2 4 6 2 16 2" xfId="8497" xr:uid="{00000000-0005-0000-0000-000014840000}"/>
    <cellStyle name="Note 2 4 6 2 16 3" xfId="12746" xr:uid="{00000000-0005-0000-0000-000015840000}"/>
    <cellStyle name="Note 2 4 6 2 16 4" xfId="16995" xr:uid="{00000000-0005-0000-0000-000016840000}"/>
    <cellStyle name="Note 2 4 6 2 16 5" xfId="23898" xr:uid="{00000000-0005-0000-0000-000017840000}"/>
    <cellStyle name="Note 2 4 6 2 16 6" xfId="55499" xr:uid="{00000000-0005-0000-0000-000018840000}"/>
    <cellStyle name="Note 2 4 6 2 17" xfId="4396" xr:uid="{00000000-0005-0000-0000-000019840000}"/>
    <cellStyle name="Note 2 4 6 2 17 2" xfId="8648" xr:uid="{00000000-0005-0000-0000-00001A840000}"/>
    <cellStyle name="Note 2 4 6 2 17 3" xfId="12897" xr:uid="{00000000-0005-0000-0000-00001B840000}"/>
    <cellStyle name="Note 2 4 6 2 17 4" xfId="17146" xr:uid="{00000000-0005-0000-0000-00001C840000}"/>
    <cellStyle name="Note 2 4 6 2 17 5" xfId="24248" xr:uid="{00000000-0005-0000-0000-00001D840000}"/>
    <cellStyle name="Note 2 4 6 2 17 6" xfId="55648" xr:uid="{00000000-0005-0000-0000-00001E840000}"/>
    <cellStyle name="Note 2 4 6 2 18" xfId="4499" xr:uid="{00000000-0005-0000-0000-00001F840000}"/>
    <cellStyle name="Note 2 4 6 2 18 2" xfId="8751" xr:uid="{00000000-0005-0000-0000-000020840000}"/>
    <cellStyle name="Note 2 4 6 2 18 3" xfId="13000" xr:uid="{00000000-0005-0000-0000-000021840000}"/>
    <cellStyle name="Note 2 4 6 2 18 4" xfId="17249" xr:uid="{00000000-0005-0000-0000-000022840000}"/>
    <cellStyle name="Note 2 4 6 2 18 5" xfId="24594" xr:uid="{00000000-0005-0000-0000-000023840000}"/>
    <cellStyle name="Note 2 4 6 2 18 6" xfId="55870" xr:uid="{00000000-0005-0000-0000-000024840000}"/>
    <cellStyle name="Note 2 4 6 2 19" xfId="4613" xr:uid="{00000000-0005-0000-0000-000025840000}"/>
    <cellStyle name="Note 2 4 6 2 19 2" xfId="8865" xr:uid="{00000000-0005-0000-0000-000026840000}"/>
    <cellStyle name="Note 2 4 6 2 19 3" xfId="13114" xr:uid="{00000000-0005-0000-0000-000027840000}"/>
    <cellStyle name="Note 2 4 6 2 19 4" xfId="17363" xr:uid="{00000000-0005-0000-0000-000028840000}"/>
    <cellStyle name="Note 2 4 6 2 19 5" xfId="24869" xr:uid="{00000000-0005-0000-0000-000029840000}"/>
    <cellStyle name="Note 2 4 6 2 19 6" xfId="56022" xr:uid="{00000000-0005-0000-0000-00002A840000}"/>
    <cellStyle name="Note 2 4 6 2 2" xfId="2093" xr:uid="{00000000-0005-0000-0000-00002B840000}"/>
    <cellStyle name="Note 2 4 6 2 2 2" xfId="6345" xr:uid="{00000000-0005-0000-0000-00002C840000}"/>
    <cellStyle name="Note 2 4 6 2 2 3" xfId="10594" xr:uid="{00000000-0005-0000-0000-00002D840000}"/>
    <cellStyle name="Note 2 4 6 2 2 4" xfId="14843" xr:uid="{00000000-0005-0000-0000-00002E840000}"/>
    <cellStyle name="Note 2 4 6 2 2 5" xfId="18648" xr:uid="{00000000-0005-0000-0000-00002F840000}"/>
    <cellStyle name="Note 2 4 6 2 2 6" xfId="19275" xr:uid="{00000000-0005-0000-0000-000030840000}"/>
    <cellStyle name="Note 2 4 6 2 2 7" xfId="53542" xr:uid="{00000000-0005-0000-0000-000031840000}"/>
    <cellStyle name="Note 2 4 6 2 20" xfId="4768" xr:uid="{00000000-0005-0000-0000-000032840000}"/>
    <cellStyle name="Note 2 4 6 2 20 2" xfId="9020" xr:uid="{00000000-0005-0000-0000-000033840000}"/>
    <cellStyle name="Note 2 4 6 2 20 3" xfId="13269" xr:uid="{00000000-0005-0000-0000-000034840000}"/>
    <cellStyle name="Note 2 4 6 2 20 4" xfId="17518" xr:uid="{00000000-0005-0000-0000-000035840000}"/>
    <cellStyle name="Note 2 4 6 2 20 5" xfId="25132" xr:uid="{00000000-0005-0000-0000-000036840000}"/>
    <cellStyle name="Note 2 4 6 2 20 6" xfId="56174" xr:uid="{00000000-0005-0000-0000-000037840000}"/>
    <cellStyle name="Note 2 4 6 2 21" xfId="4918" xr:uid="{00000000-0005-0000-0000-000038840000}"/>
    <cellStyle name="Note 2 4 6 2 21 2" xfId="9170" xr:uid="{00000000-0005-0000-0000-000039840000}"/>
    <cellStyle name="Note 2 4 6 2 21 3" xfId="13419" xr:uid="{00000000-0005-0000-0000-00003A840000}"/>
    <cellStyle name="Note 2 4 6 2 21 4" xfId="17668" xr:uid="{00000000-0005-0000-0000-00003B840000}"/>
    <cellStyle name="Note 2 4 6 2 21 5" xfId="25555" xr:uid="{00000000-0005-0000-0000-00003C840000}"/>
    <cellStyle name="Note 2 4 6 2 21 6" xfId="56323" xr:uid="{00000000-0005-0000-0000-00003D840000}"/>
    <cellStyle name="Note 2 4 6 2 22" xfId="5110" xr:uid="{00000000-0005-0000-0000-00003E840000}"/>
    <cellStyle name="Note 2 4 6 2 22 2" xfId="9362" xr:uid="{00000000-0005-0000-0000-00003F840000}"/>
    <cellStyle name="Note 2 4 6 2 22 3" xfId="13611" xr:uid="{00000000-0005-0000-0000-000040840000}"/>
    <cellStyle name="Note 2 4 6 2 22 4" xfId="17860" xr:uid="{00000000-0005-0000-0000-000041840000}"/>
    <cellStyle name="Note 2 4 6 2 22 5" xfId="25901" xr:uid="{00000000-0005-0000-0000-000042840000}"/>
    <cellStyle name="Note 2 4 6 2 22 6" xfId="56479" xr:uid="{00000000-0005-0000-0000-000043840000}"/>
    <cellStyle name="Note 2 4 6 2 23" xfId="5220" xr:uid="{00000000-0005-0000-0000-000044840000}"/>
    <cellStyle name="Note 2 4 6 2 23 2" xfId="9472" xr:uid="{00000000-0005-0000-0000-000045840000}"/>
    <cellStyle name="Note 2 4 6 2 23 3" xfId="13721" xr:uid="{00000000-0005-0000-0000-000046840000}"/>
    <cellStyle name="Note 2 4 6 2 23 4" xfId="17970" xr:uid="{00000000-0005-0000-0000-000047840000}"/>
    <cellStyle name="Note 2 4 6 2 23 5" xfId="26247" xr:uid="{00000000-0005-0000-0000-000048840000}"/>
    <cellStyle name="Note 2 4 6 2 23 6" xfId="56730" xr:uid="{00000000-0005-0000-0000-000049840000}"/>
    <cellStyle name="Note 2 4 6 2 24" xfId="5332" xr:uid="{00000000-0005-0000-0000-00004A840000}"/>
    <cellStyle name="Note 2 4 6 2 24 2" xfId="9584" xr:uid="{00000000-0005-0000-0000-00004B840000}"/>
    <cellStyle name="Note 2 4 6 2 24 3" xfId="13833" xr:uid="{00000000-0005-0000-0000-00004C840000}"/>
    <cellStyle name="Note 2 4 6 2 24 4" xfId="18082" xr:uid="{00000000-0005-0000-0000-00004D840000}"/>
    <cellStyle name="Note 2 4 6 2 24 5" xfId="25195" xr:uid="{00000000-0005-0000-0000-00004E840000}"/>
    <cellStyle name="Note 2 4 6 2 24 6" xfId="56889" xr:uid="{00000000-0005-0000-0000-00004F840000}"/>
    <cellStyle name="Note 2 4 6 2 25" xfId="5483" xr:uid="{00000000-0005-0000-0000-000050840000}"/>
    <cellStyle name="Note 2 4 6 2 25 2" xfId="9735" xr:uid="{00000000-0005-0000-0000-000051840000}"/>
    <cellStyle name="Note 2 4 6 2 25 3" xfId="13984" xr:uid="{00000000-0005-0000-0000-000052840000}"/>
    <cellStyle name="Note 2 4 6 2 25 4" xfId="18233" xr:uid="{00000000-0005-0000-0000-000053840000}"/>
    <cellStyle name="Note 2 4 6 2 25 5" xfId="27036" xr:uid="{00000000-0005-0000-0000-000054840000}"/>
    <cellStyle name="Note 2 4 6 2 25 6" xfId="57039" xr:uid="{00000000-0005-0000-0000-000055840000}"/>
    <cellStyle name="Note 2 4 6 2 26" xfId="5638" xr:uid="{00000000-0005-0000-0000-000056840000}"/>
    <cellStyle name="Note 2 4 6 2 26 2" xfId="9890" xr:uid="{00000000-0005-0000-0000-000057840000}"/>
    <cellStyle name="Note 2 4 6 2 26 3" xfId="14139" xr:uid="{00000000-0005-0000-0000-000058840000}"/>
    <cellStyle name="Note 2 4 6 2 26 4" xfId="18388" xr:uid="{00000000-0005-0000-0000-000059840000}"/>
    <cellStyle name="Note 2 4 6 2 26 5" xfId="27300" xr:uid="{00000000-0005-0000-0000-00005A840000}"/>
    <cellStyle name="Note 2 4 6 2 26 6" xfId="57157" xr:uid="{00000000-0005-0000-0000-00005B840000}"/>
    <cellStyle name="Note 2 4 6 2 27" xfId="1638" xr:uid="{00000000-0005-0000-0000-00005C840000}"/>
    <cellStyle name="Note 2 4 6 2 27 2" xfId="27643" xr:uid="{00000000-0005-0000-0000-00005D840000}"/>
    <cellStyle name="Note 2 4 6 2 27 3" xfId="57307" xr:uid="{00000000-0005-0000-0000-00005E840000}"/>
    <cellStyle name="Note 2 4 6 2 28" xfId="5890" xr:uid="{00000000-0005-0000-0000-00005F840000}"/>
    <cellStyle name="Note 2 4 6 2 28 2" xfId="27984" xr:uid="{00000000-0005-0000-0000-000060840000}"/>
    <cellStyle name="Note 2 4 6 2 28 3" xfId="57456" xr:uid="{00000000-0005-0000-0000-000061840000}"/>
    <cellStyle name="Note 2 4 6 2 29" xfId="10139" xr:uid="{00000000-0005-0000-0000-000062840000}"/>
    <cellStyle name="Note 2 4 6 2 29 2" xfId="28325" xr:uid="{00000000-0005-0000-0000-000063840000}"/>
    <cellStyle name="Note 2 4 6 2 29 3" xfId="57606" xr:uid="{00000000-0005-0000-0000-000064840000}"/>
    <cellStyle name="Note 2 4 6 2 3" xfId="2245" xr:uid="{00000000-0005-0000-0000-000065840000}"/>
    <cellStyle name="Note 2 4 6 2 3 2" xfId="6497" xr:uid="{00000000-0005-0000-0000-000066840000}"/>
    <cellStyle name="Note 2 4 6 2 3 3" xfId="10746" xr:uid="{00000000-0005-0000-0000-000067840000}"/>
    <cellStyle name="Note 2 4 6 2 3 4" xfId="14995" xr:uid="{00000000-0005-0000-0000-000068840000}"/>
    <cellStyle name="Note 2 4 6 2 3 5" xfId="18950" xr:uid="{00000000-0005-0000-0000-000069840000}"/>
    <cellStyle name="Note 2 4 6 2 3 6" xfId="53691" xr:uid="{00000000-0005-0000-0000-00006A840000}"/>
    <cellStyle name="Note 2 4 6 2 30" xfId="14389" xr:uid="{00000000-0005-0000-0000-00006B840000}"/>
    <cellStyle name="Note 2 4 6 2 30 2" xfId="28666" xr:uid="{00000000-0005-0000-0000-00006C840000}"/>
    <cellStyle name="Note 2 4 6 2 31" xfId="18540" xr:uid="{00000000-0005-0000-0000-00006D840000}"/>
    <cellStyle name="Note 2 4 6 2 31 2" xfId="29007" xr:uid="{00000000-0005-0000-0000-00006E840000}"/>
    <cellStyle name="Note 2 4 6 2 32" xfId="29286" xr:uid="{00000000-0005-0000-0000-00006F840000}"/>
    <cellStyle name="Note 2 4 6 2 33" xfId="31139" xr:uid="{00000000-0005-0000-0000-000070840000}"/>
    <cellStyle name="Note 2 4 6 2 34" xfId="31505" xr:uid="{00000000-0005-0000-0000-000071840000}"/>
    <cellStyle name="Note 2 4 6 2 35" xfId="31845" xr:uid="{00000000-0005-0000-0000-000072840000}"/>
    <cellStyle name="Note 2 4 6 2 36" xfId="32067" xr:uid="{00000000-0005-0000-0000-000073840000}"/>
    <cellStyle name="Note 2 4 6 2 37" xfId="32408" xr:uid="{00000000-0005-0000-0000-000074840000}"/>
    <cellStyle name="Note 2 4 6 2 38" xfId="32749" xr:uid="{00000000-0005-0000-0000-000075840000}"/>
    <cellStyle name="Note 2 4 6 2 39" xfId="33361" xr:uid="{00000000-0005-0000-0000-000076840000}"/>
    <cellStyle name="Note 2 4 6 2 4" xfId="2395" xr:uid="{00000000-0005-0000-0000-000077840000}"/>
    <cellStyle name="Note 2 4 6 2 4 2" xfId="6647" xr:uid="{00000000-0005-0000-0000-000078840000}"/>
    <cellStyle name="Note 2 4 6 2 4 3" xfId="10896" xr:uid="{00000000-0005-0000-0000-000079840000}"/>
    <cellStyle name="Note 2 4 6 2 4 4" xfId="15145" xr:uid="{00000000-0005-0000-0000-00007A840000}"/>
    <cellStyle name="Note 2 4 6 2 4 5" xfId="20063" xr:uid="{00000000-0005-0000-0000-00007B840000}"/>
    <cellStyle name="Note 2 4 6 2 4 6" xfId="53813" xr:uid="{00000000-0005-0000-0000-00007C840000}"/>
    <cellStyle name="Note 2 4 6 2 40" xfId="33659" xr:uid="{00000000-0005-0000-0000-00007D840000}"/>
    <cellStyle name="Note 2 4 6 2 41" xfId="34005" xr:uid="{00000000-0005-0000-0000-00007E840000}"/>
    <cellStyle name="Note 2 4 6 2 42" xfId="34128" xr:uid="{00000000-0005-0000-0000-00007F840000}"/>
    <cellStyle name="Note 2 4 6 2 43" xfId="34452" xr:uid="{00000000-0005-0000-0000-000080840000}"/>
    <cellStyle name="Note 2 4 6 2 44" xfId="34798" xr:uid="{00000000-0005-0000-0000-000081840000}"/>
    <cellStyle name="Note 2 4 6 2 45" xfId="35144" xr:uid="{00000000-0005-0000-0000-000082840000}"/>
    <cellStyle name="Note 2 4 6 2 46" xfId="35491" xr:uid="{00000000-0005-0000-0000-000083840000}"/>
    <cellStyle name="Note 2 4 6 2 47" xfId="35838" xr:uid="{00000000-0005-0000-0000-000084840000}"/>
    <cellStyle name="Note 2 4 6 2 48" xfId="36184" xr:uid="{00000000-0005-0000-0000-000085840000}"/>
    <cellStyle name="Note 2 4 6 2 49" xfId="36530" xr:uid="{00000000-0005-0000-0000-000086840000}"/>
    <cellStyle name="Note 2 4 6 2 5" xfId="2544" xr:uid="{00000000-0005-0000-0000-000087840000}"/>
    <cellStyle name="Note 2 4 6 2 5 2" xfId="6796" xr:uid="{00000000-0005-0000-0000-000088840000}"/>
    <cellStyle name="Note 2 4 6 2 5 3" xfId="11045" xr:uid="{00000000-0005-0000-0000-000089840000}"/>
    <cellStyle name="Note 2 4 6 2 5 4" xfId="15294" xr:uid="{00000000-0005-0000-0000-00008A840000}"/>
    <cellStyle name="Note 2 4 6 2 5 5" xfId="20409" xr:uid="{00000000-0005-0000-0000-00008B840000}"/>
    <cellStyle name="Note 2 4 6 2 5 6" xfId="53919" xr:uid="{00000000-0005-0000-0000-00008C840000}"/>
    <cellStyle name="Note 2 4 6 2 50" xfId="36876" xr:uid="{00000000-0005-0000-0000-00008D840000}"/>
    <cellStyle name="Note 2 4 6 2 51" xfId="37222" xr:uid="{00000000-0005-0000-0000-00008E840000}"/>
    <cellStyle name="Note 2 4 6 2 52" xfId="37568" xr:uid="{00000000-0005-0000-0000-00008F840000}"/>
    <cellStyle name="Note 2 4 6 2 53" xfId="37843" xr:uid="{00000000-0005-0000-0000-000090840000}"/>
    <cellStyle name="Note 2 4 6 2 54" xfId="38190" xr:uid="{00000000-0005-0000-0000-000091840000}"/>
    <cellStyle name="Note 2 4 6 2 55" xfId="38536" xr:uid="{00000000-0005-0000-0000-000092840000}"/>
    <cellStyle name="Note 2 4 6 2 56" xfId="38882" xr:uid="{00000000-0005-0000-0000-000093840000}"/>
    <cellStyle name="Note 2 4 6 2 57" xfId="39228" xr:uid="{00000000-0005-0000-0000-000094840000}"/>
    <cellStyle name="Note 2 4 6 2 58" xfId="39493" xr:uid="{00000000-0005-0000-0000-000095840000}"/>
    <cellStyle name="Note 2 4 6 2 59" xfId="39805" xr:uid="{00000000-0005-0000-0000-000096840000}"/>
    <cellStyle name="Note 2 4 6 2 6" xfId="2694" xr:uid="{00000000-0005-0000-0000-000097840000}"/>
    <cellStyle name="Note 2 4 6 2 6 2" xfId="6946" xr:uid="{00000000-0005-0000-0000-000098840000}"/>
    <cellStyle name="Note 2 4 6 2 6 3" xfId="11195" xr:uid="{00000000-0005-0000-0000-000099840000}"/>
    <cellStyle name="Note 2 4 6 2 6 4" xfId="15444" xr:uid="{00000000-0005-0000-0000-00009A840000}"/>
    <cellStyle name="Note 2 4 6 2 6 5" xfId="19766" xr:uid="{00000000-0005-0000-0000-00009B840000}"/>
    <cellStyle name="Note 2 4 6 2 6 6" xfId="54069" xr:uid="{00000000-0005-0000-0000-00009C840000}"/>
    <cellStyle name="Note 2 4 6 2 60" xfId="40056" xr:uid="{00000000-0005-0000-0000-00009D840000}"/>
    <cellStyle name="Note 2 4 6 2 61" xfId="40397" xr:uid="{00000000-0005-0000-0000-00009E840000}"/>
    <cellStyle name="Note 2 4 6 2 62" xfId="40900" xr:uid="{00000000-0005-0000-0000-00009F840000}"/>
    <cellStyle name="Note 2 4 6 2 63" xfId="41527" xr:uid="{00000000-0005-0000-0000-0000A0840000}"/>
    <cellStyle name="Note 2 4 6 2 64" xfId="41435" xr:uid="{00000000-0005-0000-0000-0000A1840000}"/>
    <cellStyle name="Note 2 4 6 2 65" xfId="41964" xr:uid="{00000000-0005-0000-0000-0000A2840000}"/>
    <cellStyle name="Note 2 4 6 2 66" xfId="42310" xr:uid="{00000000-0005-0000-0000-0000A3840000}"/>
    <cellStyle name="Note 2 4 6 2 67" xfId="41426" xr:uid="{00000000-0005-0000-0000-0000A4840000}"/>
    <cellStyle name="Note 2 4 6 2 68" xfId="42891" xr:uid="{00000000-0005-0000-0000-0000A5840000}"/>
    <cellStyle name="Note 2 4 6 2 69" xfId="43232" xr:uid="{00000000-0005-0000-0000-0000A6840000}"/>
    <cellStyle name="Note 2 4 6 2 7" xfId="2849" xr:uid="{00000000-0005-0000-0000-0000A7840000}"/>
    <cellStyle name="Note 2 4 6 2 7 2" xfId="7101" xr:uid="{00000000-0005-0000-0000-0000A8840000}"/>
    <cellStyle name="Note 2 4 6 2 7 3" xfId="11350" xr:uid="{00000000-0005-0000-0000-0000A9840000}"/>
    <cellStyle name="Note 2 4 6 2 7 4" xfId="15599" xr:uid="{00000000-0005-0000-0000-0000AA840000}"/>
    <cellStyle name="Note 2 4 6 2 7 5" xfId="21102" xr:uid="{00000000-0005-0000-0000-0000AB840000}"/>
    <cellStyle name="Note 2 4 6 2 7 6" xfId="53755" xr:uid="{00000000-0005-0000-0000-0000AC840000}"/>
    <cellStyle name="Note 2 4 6 2 70" xfId="43573" xr:uid="{00000000-0005-0000-0000-0000AD840000}"/>
    <cellStyle name="Note 2 4 6 2 71" xfId="44104" xr:uid="{00000000-0005-0000-0000-0000AE840000}"/>
    <cellStyle name="Note 2 4 6 2 72" xfId="44359" xr:uid="{00000000-0005-0000-0000-0000AF840000}"/>
    <cellStyle name="Note 2 4 6 2 73" xfId="43976" xr:uid="{00000000-0005-0000-0000-0000B0840000}"/>
    <cellStyle name="Note 2 4 6 2 74" xfId="44772" xr:uid="{00000000-0005-0000-0000-0000B1840000}"/>
    <cellStyle name="Note 2 4 6 2 75" xfId="45078" xr:uid="{00000000-0005-0000-0000-0000B2840000}"/>
    <cellStyle name="Note 2 4 6 2 76" xfId="45268" xr:uid="{00000000-0005-0000-0000-0000B3840000}"/>
    <cellStyle name="Note 2 4 6 2 77" xfId="43881" xr:uid="{00000000-0005-0000-0000-0000B4840000}"/>
    <cellStyle name="Note 2 4 6 2 78" xfId="45765" xr:uid="{00000000-0005-0000-0000-0000B5840000}"/>
    <cellStyle name="Note 2 4 6 2 79" xfId="45550" xr:uid="{00000000-0005-0000-0000-0000B6840000}"/>
    <cellStyle name="Note 2 4 6 2 8" xfId="2999" xr:uid="{00000000-0005-0000-0000-0000B7840000}"/>
    <cellStyle name="Note 2 4 6 2 8 2" xfId="7251" xr:uid="{00000000-0005-0000-0000-0000B8840000}"/>
    <cellStyle name="Note 2 4 6 2 8 3" xfId="11500" xr:uid="{00000000-0005-0000-0000-0000B9840000}"/>
    <cellStyle name="Note 2 4 6 2 8 4" xfId="15749" xr:uid="{00000000-0005-0000-0000-0000BA840000}"/>
    <cellStyle name="Note 2 4 6 2 8 5" xfId="21367" xr:uid="{00000000-0005-0000-0000-0000BB840000}"/>
    <cellStyle name="Note 2 4 6 2 8 6" xfId="54290" xr:uid="{00000000-0005-0000-0000-0000BC840000}"/>
    <cellStyle name="Note 2 4 6 2 80" xfId="46151" xr:uid="{00000000-0005-0000-0000-0000BD840000}"/>
    <cellStyle name="Note 2 4 6 2 81" xfId="46477" xr:uid="{00000000-0005-0000-0000-0000BE840000}"/>
    <cellStyle name="Note 2 4 6 2 82" xfId="45811" xr:uid="{00000000-0005-0000-0000-0000BF840000}"/>
    <cellStyle name="Note 2 4 6 2 83" xfId="46974" xr:uid="{00000000-0005-0000-0000-0000C0840000}"/>
    <cellStyle name="Note 2 4 6 2 84" xfId="47319" xr:uid="{00000000-0005-0000-0000-0000C1840000}"/>
    <cellStyle name="Note 2 4 6 2 85" xfId="47622" xr:uid="{00000000-0005-0000-0000-0000C2840000}"/>
    <cellStyle name="Note 2 4 6 2 86" xfId="45756" xr:uid="{00000000-0005-0000-0000-0000C3840000}"/>
    <cellStyle name="Note 2 4 6 2 87" xfId="48080" xr:uid="{00000000-0005-0000-0000-0000C4840000}"/>
    <cellStyle name="Note 2 4 6 2 88" xfId="48637" xr:uid="{00000000-0005-0000-0000-0000C5840000}"/>
    <cellStyle name="Note 2 4 6 2 89" xfId="48933" xr:uid="{00000000-0005-0000-0000-0000C6840000}"/>
    <cellStyle name="Note 2 4 6 2 9" xfId="3149" xr:uid="{00000000-0005-0000-0000-0000C7840000}"/>
    <cellStyle name="Note 2 4 6 2 9 2" xfId="7401" xr:uid="{00000000-0005-0000-0000-0000C8840000}"/>
    <cellStyle name="Note 2 4 6 2 9 3" xfId="11650" xr:uid="{00000000-0005-0000-0000-0000C9840000}"/>
    <cellStyle name="Note 2 4 6 2 9 4" xfId="15899" xr:uid="{00000000-0005-0000-0000-0000CA840000}"/>
    <cellStyle name="Note 2 4 6 2 9 5" xfId="21790" xr:uid="{00000000-0005-0000-0000-0000CB840000}"/>
    <cellStyle name="Note 2 4 6 2 9 6" xfId="54440" xr:uid="{00000000-0005-0000-0000-0000CC840000}"/>
    <cellStyle name="Note 2 4 6 2 90" xfId="49279" xr:uid="{00000000-0005-0000-0000-0000CD840000}"/>
    <cellStyle name="Note 2 4 6 2 91" xfId="49184" xr:uid="{00000000-0005-0000-0000-0000CE840000}"/>
    <cellStyle name="Note 2 4 6 2 92" xfId="49364" xr:uid="{00000000-0005-0000-0000-0000CF840000}"/>
    <cellStyle name="Note 2 4 6 2 93" xfId="49719" xr:uid="{00000000-0005-0000-0000-0000D0840000}"/>
    <cellStyle name="Note 2 4 6 2 94" xfId="49946" xr:uid="{00000000-0005-0000-0000-0000D1840000}"/>
    <cellStyle name="Note 2 4 6 2 95" xfId="50096" xr:uid="{00000000-0005-0000-0000-0000D2840000}"/>
    <cellStyle name="Note 2 4 6 2 96" xfId="50245" xr:uid="{00000000-0005-0000-0000-0000D3840000}"/>
    <cellStyle name="Note 2 4 6 2 97" xfId="50395" xr:uid="{00000000-0005-0000-0000-0000D4840000}"/>
    <cellStyle name="Note 2 4 6 2 98" xfId="50544" xr:uid="{00000000-0005-0000-0000-0000D5840000}"/>
    <cellStyle name="Note 2 4 6 2 99" xfId="50693" xr:uid="{00000000-0005-0000-0000-0000D6840000}"/>
    <cellStyle name="Note 2 4 6 20" xfId="3244" xr:uid="{00000000-0005-0000-0000-0000D7840000}"/>
    <cellStyle name="Note 2 4 6 20 2" xfId="7496" xr:uid="{00000000-0005-0000-0000-0000D8840000}"/>
    <cellStyle name="Note 2 4 6 20 3" xfId="11745" xr:uid="{00000000-0005-0000-0000-0000D9840000}"/>
    <cellStyle name="Note 2 4 6 20 4" xfId="15994" xr:uid="{00000000-0005-0000-0000-0000DA840000}"/>
    <cellStyle name="Note 2 4 6 20 5" xfId="23502" xr:uid="{00000000-0005-0000-0000-0000DB840000}"/>
    <cellStyle name="Note 2 4 6 20 6" xfId="55816" xr:uid="{00000000-0005-0000-0000-0000DC840000}"/>
    <cellStyle name="Note 2 4 6 21" xfId="3393" xr:uid="{00000000-0005-0000-0000-0000DD840000}"/>
    <cellStyle name="Note 2 4 6 21 2" xfId="7645" xr:uid="{00000000-0005-0000-0000-0000DE840000}"/>
    <cellStyle name="Note 2 4 6 21 3" xfId="11894" xr:uid="{00000000-0005-0000-0000-0000DF840000}"/>
    <cellStyle name="Note 2 4 6 21 4" xfId="16143" xr:uid="{00000000-0005-0000-0000-0000E0840000}"/>
    <cellStyle name="Note 2 4 6 21 5" xfId="23848" xr:uid="{00000000-0005-0000-0000-0000E1840000}"/>
    <cellStyle name="Note 2 4 6 21 6" xfId="55968" xr:uid="{00000000-0005-0000-0000-0000E2840000}"/>
    <cellStyle name="Note 2 4 6 22" xfId="3543" xr:uid="{00000000-0005-0000-0000-0000E3840000}"/>
    <cellStyle name="Note 2 4 6 22 2" xfId="7795" xr:uid="{00000000-0005-0000-0000-0000E4840000}"/>
    <cellStyle name="Note 2 4 6 22 3" xfId="12044" xr:uid="{00000000-0005-0000-0000-0000E5840000}"/>
    <cellStyle name="Note 2 4 6 22 4" xfId="16293" xr:uid="{00000000-0005-0000-0000-0000E6840000}"/>
    <cellStyle name="Note 2 4 6 22 5" xfId="24198" xr:uid="{00000000-0005-0000-0000-0000E7840000}"/>
    <cellStyle name="Note 2 4 6 22 6" xfId="56120" xr:uid="{00000000-0005-0000-0000-0000E8840000}"/>
    <cellStyle name="Note 2 4 6 23" xfId="3693" xr:uid="{00000000-0005-0000-0000-0000E9840000}"/>
    <cellStyle name="Note 2 4 6 23 2" xfId="7945" xr:uid="{00000000-0005-0000-0000-0000EA840000}"/>
    <cellStyle name="Note 2 4 6 23 3" xfId="12194" xr:uid="{00000000-0005-0000-0000-0000EB840000}"/>
    <cellStyle name="Note 2 4 6 23 4" xfId="16443" xr:uid="{00000000-0005-0000-0000-0000EC840000}"/>
    <cellStyle name="Note 2 4 6 23 5" xfId="24544" xr:uid="{00000000-0005-0000-0000-0000ED840000}"/>
    <cellStyle name="Note 2 4 6 23 6" xfId="56269" xr:uid="{00000000-0005-0000-0000-0000EE840000}"/>
    <cellStyle name="Note 2 4 6 24" xfId="3842" xr:uid="{00000000-0005-0000-0000-0000EF840000}"/>
    <cellStyle name="Note 2 4 6 24 2" xfId="8094" xr:uid="{00000000-0005-0000-0000-0000F0840000}"/>
    <cellStyle name="Note 2 4 6 24 3" xfId="12343" xr:uid="{00000000-0005-0000-0000-0000F1840000}"/>
    <cellStyle name="Note 2 4 6 24 4" xfId="16592" xr:uid="{00000000-0005-0000-0000-0000F2840000}"/>
    <cellStyle name="Note 2 4 6 24 5" xfId="24819" xr:uid="{00000000-0005-0000-0000-0000F3840000}"/>
    <cellStyle name="Note 2 4 6 24 6" xfId="56425" xr:uid="{00000000-0005-0000-0000-0000F4840000}"/>
    <cellStyle name="Note 2 4 6 25" xfId="3991" xr:uid="{00000000-0005-0000-0000-0000F5840000}"/>
    <cellStyle name="Note 2 4 6 25 2" xfId="8243" xr:uid="{00000000-0005-0000-0000-0000F6840000}"/>
    <cellStyle name="Note 2 4 6 25 3" xfId="12492" xr:uid="{00000000-0005-0000-0000-0000F7840000}"/>
    <cellStyle name="Note 2 4 6 25 4" xfId="16741" xr:uid="{00000000-0005-0000-0000-0000F8840000}"/>
    <cellStyle name="Note 2 4 6 25 5" xfId="21933" xr:uid="{00000000-0005-0000-0000-0000F9840000}"/>
    <cellStyle name="Note 2 4 6 25 6" xfId="56575" xr:uid="{00000000-0005-0000-0000-0000FA840000}"/>
    <cellStyle name="Note 2 4 6 26" xfId="4191" xr:uid="{00000000-0005-0000-0000-0000FB840000}"/>
    <cellStyle name="Note 2 4 6 26 2" xfId="8443" xr:uid="{00000000-0005-0000-0000-0000FC840000}"/>
    <cellStyle name="Note 2 4 6 26 3" xfId="12692" xr:uid="{00000000-0005-0000-0000-0000FD840000}"/>
    <cellStyle name="Note 2 4 6 26 4" xfId="16941" xr:uid="{00000000-0005-0000-0000-0000FE840000}"/>
    <cellStyle name="Note 2 4 6 26 5" xfId="25505" xr:uid="{00000000-0005-0000-0000-0000FF840000}"/>
    <cellStyle name="Note 2 4 6 26 6" xfId="56622" xr:uid="{00000000-0005-0000-0000-000000850000}"/>
    <cellStyle name="Note 2 4 6 27" xfId="4342" xr:uid="{00000000-0005-0000-0000-000001850000}"/>
    <cellStyle name="Note 2 4 6 27 2" xfId="8594" xr:uid="{00000000-0005-0000-0000-000002850000}"/>
    <cellStyle name="Note 2 4 6 27 3" xfId="12843" xr:uid="{00000000-0005-0000-0000-000003850000}"/>
    <cellStyle name="Note 2 4 6 27 4" xfId="17092" xr:uid="{00000000-0005-0000-0000-000004850000}"/>
    <cellStyle name="Note 2 4 6 27 5" xfId="25851" xr:uid="{00000000-0005-0000-0000-000005850000}"/>
    <cellStyle name="Note 2 4 6 27 6" xfId="56676" xr:uid="{00000000-0005-0000-0000-000006850000}"/>
    <cellStyle name="Note 2 4 6 28" xfId="4559" xr:uid="{00000000-0005-0000-0000-000007850000}"/>
    <cellStyle name="Note 2 4 6 28 2" xfId="8811" xr:uid="{00000000-0005-0000-0000-000008850000}"/>
    <cellStyle name="Note 2 4 6 28 3" xfId="13060" xr:uid="{00000000-0005-0000-0000-000009850000}"/>
    <cellStyle name="Note 2 4 6 28 4" xfId="17309" xr:uid="{00000000-0005-0000-0000-00000A850000}"/>
    <cellStyle name="Note 2 4 6 28 5" xfId="26197" xr:uid="{00000000-0005-0000-0000-00000B850000}"/>
    <cellStyle name="Note 2 4 6 28 6" xfId="56835" xr:uid="{00000000-0005-0000-0000-00000C850000}"/>
    <cellStyle name="Note 2 4 6 29" xfId="4714" xr:uid="{00000000-0005-0000-0000-00000D850000}"/>
    <cellStyle name="Note 2 4 6 29 2" xfId="8966" xr:uid="{00000000-0005-0000-0000-00000E850000}"/>
    <cellStyle name="Note 2 4 6 29 3" xfId="13215" xr:uid="{00000000-0005-0000-0000-00000F850000}"/>
    <cellStyle name="Note 2 4 6 29 4" xfId="17464" xr:uid="{00000000-0005-0000-0000-000010850000}"/>
    <cellStyle name="Note 2 4 6 29 5" xfId="25345" xr:uid="{00000000-0005-0000-0000-000011850000}"/>
    <cellStyle name="Note 2 4 6 29 6" xfId="56985" xr:uid="{00000000-0005-0000-0000-000012850000}"/>
    <cellStyle name="Note 2 4 6 3" xfId="1686" xr:uid="{00000000-0005-0000-0000-000013850000}"/>
    <cellStyle name="Note 2 4 6 3 10" xfId="3346" xr:uid="{00000000-0005-0000-0000-000014850000}"/>
    <cellStyle name="Note 2 4 6 3 10 2" xfId="7598" xr:uid="{00000000-0005-0000-0000-000015850000}"/>
    <cellStyle name="Note 2 4 6 3 10 3" xfId="11847" xr:uid="{00000000-0005-0000-0000-000016850000}"/>
    <cellStyle name="Note 2 4 6 3 10 4" xfId="16096" xr:uid="{00000000-0005-0000-0000-000017850000}"/>
    <cellStyle name="Note 2 4 6 3 10 5" xfId="21996" xr:uid="{00000000-0005-0000-0000-000018850000}"/>
    <cellStyle name="Note 2 4 6 3 10 6" xfId="54638" xr:uid="{00000000-0005-0000-0000-000019850000}"/>
    <cellStyle name="Note 2 4 6 3 100" xfId="50891" xr:uid="{00000000-0005-0000-0000-00001A850000}"/>
    <cellStyle name="Note 2 4 6 3 101" xfId="51040" xr:uid="{00000000-0005-0000-0000-00001B850000}"/>
    <cellStyle name="Note 2 4 6 3 102" xfId="51205" xr:uid="{00000000-0005-0000-0000-00001C850000}"/>
    <cellStyle name="Note 2 4 6 3 103" xfId="51361" xr:uid="{00000000-0005-0000-0000-00001D850000}"/>
    <cellStyle name="Note 2 4 6 3 104" xfId="51511" xr:uid="{00000000-0005-0000-0000-00001E850000}"/>
    <cellStyle name="Note 2 4 6 3 105" xfId="51661" xr:uid="{00000000-0005-0000-0000-00001F850000}"/>
    <cellStyle name="Note 2 4 6 3 106" xfId="51811" xr:uid="{00000000-0005-0000-0000-000020850000}"/>
    <cellStyle name="Note 2 4 6 3 107" xfId="51966" xr:uid="{00000000-0005-0000-0000-000021850000}"/>
    <cellStyle name="Note 2 4 6 3 108" xfId="52121" xr:uid="{00000000-0005-0000-0000-000022850000}"/>
    <cellStyle name="Note 2 4 6 3 109" xfId="52271" xr:uid="{00000000-0005-0000-0000-000023850000}"/>
    <cellStyle name="Note 2 4 6 3 11" xfId="3495" xr:uid="{00000000-0005-0000-0000-000024850000}"/>
    <cellStyle name="Note 2 4 6 3 11 2" xfId="7747" xr:uid="{00000000-0005-0000-0000-000025850000}"/>
    <cellStyle name="Note 2 4 6 3 11 3" xfId="11996" xr:uid="{00000000-0005-0000-0000-000026850000}"/>
    <cellStyle name="Note 2 4 6 3 11 4" xfId="16245" xr:uid="{00000000-0005-0000-0000-000027850000}"/>
    <cellStyle name="Note 2 4 6 3 11 5" xfId="22285" xr:uid="{00000000-0005-0000-0000-000028850000}"/>
    <cellStyle name="Note 2 4 6 3 11 6" xfId="54787" xr:uid="{00000000-0005-0000-0000-000029850000}"/>
    <cellStyle name="Note 2 4 6 3 110" xfId="52524" xr:uid="{00000000-0005-0000-0000-00002A850000}"/>
    <cellStyle name="Note 2 4 6 3 111" xfId="52674" xr:uid="{00000000-0005-0000-0000-00002B850000}"/>
    <cellStyle name="Note 2 4 6 3 112" xfId="52823" xr:uid="{00000000-0005-0000-0000-00002C850000}"/>
    <cellStyle name="Note 2 4 6 3 113" xfId="52973" xr:uid="{00000000-0005-0000-0000-00002D850000}"/>
    <cellStyle name="Note 2 4 6 3 114" xfId="53020" xr:uid="{00000000-0005-0000-0000-00002E850000}"/>
    <cellStyle name="Note 2 4 6 3 115" xfId="53435" xr:uid="{00000000-0005-0000-0000-00002F850000}"/>
    <cellStyle name="Note 2 4 6 3 12" xfId="3645" xr:uid="{00000000-0005-0000-0000-000030850000}"/>
    <cellStyle name="Note 2 4 6 3 12 2" xfId="7897" xr:uid="{00000000-0005-0000-0000-000031850000}"/>
    <cellStyle name="Note 2 4 6 3 12 3" xfId="12146" xr:uid="{00000000-0005-0000-0000-000032850000}"/>
    <cellStyle name="Note 2 4 6 3 12 4" xfId="16395" xr:uid="{00000000-0005-0000-0000-000033850000}"/>
    <cellStyle name="Note 2 4 6 3 12 5" xfId="22631" xr:uid="{00000000-0005-0000-0000-000034850000}"/>
    <cellStyle name="Note 2 4 6 3 12 6" xfId="54942" xr:uid="{00000000-0005-0000-0000-000035850000}"/>
    <cellStyle name="Note 2 4 6 3 13" xfId="3795" xr:uid="{00000000-0005-0000-0000-000036850000}"/>
    <cellStyle name="Note 2 4 6 3 13 2" xfId="8047" xr:uid="{00000000-0005-0000-0000-000037850000}"/>
    <cellStyle name="Note 2 4 6 3 13 3" xfId="12296" xr:uid="{00000000-0005-0000-0000-000038850000}"/>
    <cellStyle name="Note 2 4 6 3 13 4" xfId="16545" xr:uid="{00000000-0005-0000-0000-000039850000}"/>
    <cellStyle name="Note 2 4 6 3 13 5" xfId="22977" xr:uid="{00000000-0005-0000-0000-00003A850000}"/>
    <cellStyle name="Note 2 4 6 3 13 6" xfId="55097" xr:uid="{00000000-0005-0000-0000-00003B850000}"/>
    <cellStyle name="Note 2 4 6 3 14" xfId="3944" xr:uid="{00000000-0005-0000-0000-00003C850000}"/>
    <cellStyle name="Note 2 4 6 3 14 2" xfId="8196" xr:uid="{00000000-0005-0000-0000-00003D850000}"/>
    <cellStyle name="Note 2 4 6 3 14 3" xfId="12445" xr:uid="{00000000-0005-0000-0000-00003E850000}"/>
    <cellStyle name="Note 2 4 6 3 14 4" xfId="16694" xr:uid="{00000000-0005-0000-0000-00003F850000}"/>
    <cellStyle name="Note 2 4 6 3 14 5" xfId="23324" xr:uid="{00000000-0005-0000-0000-000040850000}"/>
    <cellStyle name="Note 2 4 6 3 14 6" xfId="55248" xr:uid="{00000000-0005-0000-0000-000041850000}"/>
    <cellStyle name="Note 2 4 6 3 15" xfId="4093" xr:uid="{00000000-0005-0000-0000-000042850000}"/>
    <cellStyle name="Note 2 4 6 3 15 2" xfId="8345" xr:uid="{00000000-0005-0000-0000-000043850000}"/>
    <cellStyle name="Note 2 4 6 3 15 3" xfId="12594" xr:uid="{00000000-0005-0000-0000-000044850000}"/>
    <cellStyle name="Note 2 4 6 3 15 4" xfId="16843" xr:uid="{00000000-0005-0000-0000-000045850000}"/>
    <cellStyle name="Note 2 4 6 3 15 5" xfId="23599" xr:uid="{00000000-0005-0000-0000-000046850000}"/>
    <cellStyle name="Note 2 4 6 3 15 6" xfId="55397" xr:uid="{00000000-0005-0000-0000-000047850000}"/>
    <cellStyle name="Note 2 4 6 3 16" xfId="4293" xr:uid="{00000000-0005-0000-0000-000048850000}"/>
    <cellStyle name="Note 2 4 6 3 16 2" xfId="8545" xr:uid="{00000000-0005-0000-0000-000049850000}"/>
    <cellStyle name="Note 2 4 6 3 16 3" xfId="12794" xr:uid="{00000000-0005-0000-0000-00004A850000}"/>
    <cellStyle name="Note 2 4 6 3 16 4" xfId="17043" xr:uid="{00000000-0005-0000-0000-00004B850000}"/>
    <cellStyle name="Note 2 4 6 3 16 5" xfId="23945" xr:uid="{00000000-0005-0000-0000-00004C850000}"/>
    <cellStyle name="Note 2 4 6 3 16 6" xfId="55547" xr:uid="{00000000-0005-0000-0000-00004D850000}"/>
    <cellStyle name="Note 2 4 6 3 17" xfId="4444" xr:uid="{00000000-0005-0000-0000-00004E850000}"/>
    <cellStyle name="Note 2 4 6 3 17 2" xfId="8696" xr:uid="{00000000-0005-0000-0000-00004F850000}"/>
    <cellStyle name="Note 2 4 6 3 17 3" xfId="12945" xr:uid="{00000000-0005-0000-0000-000050850000}"/>
    <cellStyle name="Note 2 4 6 3 17 4" xfId="17194" xr:uid="{00000000-0005-0000-0000-000051850000}"/>
    <cellStyle name="Note 2 4 6 3 17 5" xfId="24295" xr:uid="{00000000-0005-0000-0000-000052850000}"/>
    <cellStyle name="Note 2 4 6 3 17 6" xfId="55696" xr:uid="{00000000-0005-0000-0000-000053850000}"/>
    <cellStyle name="Note 2 4 6 3 18" xfId="4547" xr:uid="{00000000-0005-0000-0000-000054850000}"/>
    <cellStyle name="Note 2 4 6 3 18 2" xfId="8799" xr:uid="{00000000-0005-0000-0000-000055850000}"/>
    <cellStyle name="Note 2 4 6 3 18 3" xfId="13048" xr:uid="{00000000-0005-0000-0000-000056850000}"/>
    <cellStyle name="Note 2 4 6 3 18 4" xfId="17297" xr:uid="{00000000-0005-0000-0000-000057850000}"/>
    <cellStyle name="Note 2 4 6 3 18 5" xfId="24641" xr:uid="{00000000-0005-0000-0000-000058850000}"/>
    <cellStyle name="Note 2 4 6 3 18 6" xfId="55918" xr:uid="{00000000-0005-0000-0000-000059850000}"/>
    <cellStyle name="Note 2 4 6 3 19" xfId="4661" xr:uid="{00000000-0005-0000-0000-00005A850000}"/>
    <cellStyle name="Note 2 4 6 3 19 2" xfId="8913" xr:uid="{00000000-0005-0000-0000-00005B850000}"/>
    <cellStyle name="Note 2 4 6 3 19 3" xfId="13162" xr:uid="{00000000-0005-0000-0000-00005C850000}"/>
    <cellStyle name="Note 2 4 6 3 19 4" xfId="17411" xr:uid="{00000000-0005-0000-0000-00005D850000}"/>
    <cellStyle name="Note 2 4 6 3 19 5" xfId="24916" xr:uid="{00000000-0005-0000-0000-00005E850000}"/>
    <cellStyle name="Note 2 4 6 3 19 6" xfId="56070" xr:uid="{00000000-0005-0000-0000-00005F850000}"/>
    <cellStyle name="Note 2 4 6 3 2" xfId="2141" xr:uid="{00000000-0005-0000-0000-000060850000}"/>
    <cellStyle name="Note 2 4 6 3 2 2" xfId="6393" xr:uid="{00000000-0005-0000-0000-000061850000}"/>
    <cellStyle name="Note 2 4 6 3 2 3" xfId="10642" xr:uid="{00000000-0005-0000-0000-000062850000}"/>
    <cellStyle name="Note 2 4 6 3 2 4" xfId="14891" xr:uid="{00000000-0005-0000-0000-000063850000}"/>
    <cellStyle name="Note 2 4 6 3 2 5" xfId="19322" xr:uid="{00000000-0005-0000-0000-000064850000}"/>
    <cellStyle name="Note 2 4 6 3 2 6" xfId="53590" xr:uid="{00000000-0005-0000-0000-000065850000}"/>
    <cellStyle name="Note 2 4 6 3 20" xfId="4816" xr:uid="{00000000-0005-0000-0000-000066850000}"/>
    <cellStyle name="Note 2 4 6 3 20 2" xfId="9068" xr:uid="{00000000-0005-0000-0000-000067850000}"/>
    <cellStyle name="Note 2 4 6 3 20 3" xfId="13317" xr:uid="{00000000-0005-0000-0000-000068850000}"/>
    <cellStyle name="Note 2 4 6 3 20 4" xfId="17566" xr:uid="{00000000-0005-0000-0000-000069850000}"/>
    <cellStyle name="Note 2 4 6 3 20 5" xfId="21557" xr:uid="{00000000-0005-0000-0000-00006A850000}"/>
    <cellStyle name="Note 2 4 6 3 20 6" xfId="56222" xr:uid="{00000000-0005-0000-0000-00006B850000}"/>
    <cellStyle name="Note 2 4 6 3 21" xfId="4966" xr:uid="{00000000-0005-0000-0000-00006C850000}"/>
    <cellStyle name="Note 2 4 6 3 21 2" xfId="9218" xr:uid="{00000000-0005-0000-0000-00006D850000}"/>
    <cellStyle name="Note 2 4 6 3 21 3" xfId="13467" xr:uid="{00000000-0005-0000-0000-00006E850000}"/>
    <cellStyle name="Note 2 4 6 3 21 4" xfId="17716" xr:uid="{00000000-0005-0000-0000-00006F850000}"/>
    <cellStyle name="Note 2 4 6 3 21 5" xfId="25602" xr:uid="{00000000-0005-0000-0000-000070850000}"/>
    <cellStyle name="Note 2 4 6 3 21 6" xfId="56371" xr:uid="{00000000-0005-0000-0000-000071850000}"/>
    <cellStyle name="Note 2 4 6 3 22" xfId="5158" xr:uid="{00000000-0005-0000-0000-000072850000}"/>
    <cellStyle name="Note 2 4 6 3 22 2" xfId="9410" xr:uid="{00000000-0005-0000-0000-000073850000}"/>
    <cellStyle name="Note 2 4 6 3 22 3" xfId="13659" xr:uid="{00000000-0005-0000-0000-000074850000}"/>
    <cellStyle name="Note 2 4 6 3 22 4" xfId="17908" xr:uid="{00000000-0005-0000-0000-000075850000}"/>
    <cellStyle name="Note 2 4 6 3 22 5" xfId="25948" xr:uid="{00000000-0005-0000-0000-000076850000}"/>
    <cellStyle name="Note 2 4 6 3 22 6" xfId="56527" xr:uid="{00000000-0005-0000-0000-000077850000}"/>
    <cellStyle name="Note 2 4 6 3 23" xfId="5268" xr:uid="{00000000-0005-0000-0000-000078850000}"/>
    <cellStyle name="Note 2 4 6 3 23 2" xfId="9520" xr:uid="{00000000-0005-0000-0000-000079850000}"/>
    <cellStyle name="Note 2 4 6 3 23 3" xfId="13769" xr:uid="{00000000-0005-0000-0000-00007A850000}"/>
    <cellStyle name="Note 2 4 6 3 23 4" xfId="18018" xr:uid="{00000000-0005-0000-0000-00007B850000}"/>
    <cellStyle name="Note 2 4 6 3 23 5" xfId="26294" xr:uid="{00000000-0005-0000-0000-00007C850000}"/>
    <cellStyle name="Note 2 4 6 3 23 6" xfId="56778" xr:uid="{00000000-0005-0000-0000-00007D850000}"/>
    <cellStyle name="Note 2 4 6 3 24" xfId="5380" xr:uid="{00000000-0005-0000-0000-00007E850000}"/>
    <cellStyle name="Note 2 4 6 3 24 2" xfId="9632" xr:uid="{00000000-0005-0000-0000-00007F850000}"/>
    <cellStyle name="Note 2 4 6 3 24 3" xfId="13881" xr:uid="{00000000-0005-0000-0000-000080850000}"/>
    <cellStyle name="Note 2 4 6 3 24 4" xfId="18130" xr:uid="{00000000-0005-0000-0000-000081850000}"/>
    <cellStyle name="Note 2 4 6 3 24 5" xfId="26839" xr:uid="{00000000-0005-0000-0000-000082850000}"/>
    <cellStyle name="Note 2 4 6 3 24 6" xfId="56937" xr:uid="{00000000-0005-0000-0000-000083850000}"/>
    <cellStyle name="Note 2 4 6 3 25" xfId="5531" xr:uid="{00000000-0005-0000-0000-000084850000}"/>
    <cellStyle name="Note 2 4 6 3 25 2" xfId="9783" xr:uid="{00000000-0005-0000-0000-000085850000}"/>
    <cellStyle name="Note 2 4 6 3 25 3" xfId="14032" xr:uid="{00000000-0005-0000-0000-000086850000}"/>
    <cellStyle name="Note 2 4 6 3 25 4" xfId="18281" xr:uid="{00000000-0005-0000-0000-000087850000}"/>
    <cellStyle name="Note 2 4 6 3 25 5" xfId="25417" xr:uid="{00000000-0005-0000-0000-000088850000}"/>
    <cellStyle name="Note 2 4 6 3 25 6" xfId="57087" xr:uid="{00000000-0005-0000-0000-000089850000}"/>
    <cellStyle name="Note 2 4 6 3 26" xfId="5686" xr:uid="{00000000-0005-0000-0000-00008A850000}"/>
    <cellStyle name="Note 2 4 6 3 26 2" xfId="9938" xr:uid="{00000000-0005-0000-0000-00008B850000}"/>
    <cellStyle name="Note 2 4 6 3 26 3" xfId="14187" xr:uid="{00000000-0005-0000-0000-00008C850000}"/>
    <cellStyle name="Note 2 4 6 3 26 4" xfId="18436" xr:uid="{00000000-0005-0000-0000-00008D850000}"/>
    <cellStyle name="Note 2 4 6 3 26 5" xfId="27347" xr:uid="{00000000-0005-0000-0000-00008E850000}"/>
    <cellStyle name="Note 2 4 6 3 26 6" xfId="57205" xr:uid="{00000000-0005-0000-0000-00008F850000}"/>
    <cellStyle name="Note 2 4 6 3 27" xfId="5938" xr:uid="{00000000-0005-0000-0000-000090850000}"/>
    <cellStyle name="Note 2 4 6 3 27 2" xfId="27690" xr:uid="{00000000-0005-0000-0000-000091850000}"/>
    <cellStyle name="Note 2 4 6 3 27 3" xfId="57355" xr:uid="{00000000-0005-0000-0000-000092850000}"/>
    <cellStyle name="Note 2 4 6 3 28" xfId="10187" xr:uid="{00000000-0005-0000-0000-000093850000}"/>
    <cellStyle name="Note 2 4 6 3 28 2" xfId="28031" xr:uid="{00000000-0005-0000-0000-000094850000}"/>
    <cellStyle name="Note 2 4 6 3 28 3" xfId="57504" xr:uid="{00000000-0005-0000-0000-000095850000}"/>
    <cellStyle name="Note 2 4 6 3 29" xfId="14437" xr:uid="{00000000-0005-0000-0000-000096850000}"/>
    <cellStyle name="Note 2 4 6 3 29 2" xfId="28372" xr:uid="{00000000-0005-0000-0000-000097850000}"/>
    <cellStyle name="Note 2 4 6 3 29 3" xfId="57654" xr:uid="{00000000-0005-0000-0000-000098850000}"/>
    <cellStyle name="Note 2 4 6 3 3" xfId="2293" xr:uid="{00000000-0005-0000-0000-000099850000}"/>
    <cellStyle name="Note 2 4 6 3 3 2" xfId="6545" xr:uid="{00000000-0005-0000-0000-00009A850000}"/>
    <cellStyle name="Note 2 4 6 3 3 3" xfId="10794" xr:uid="{00000000-0005-0000-0000-00009B850000}"/>
    <cellStyle name="Note 2 4 6 3 3 4" xfId="15043" xr:uid="{00000000-0005-0000-0000-00009C850000}"/>
    <cellStyle name="Note 2 4 6 3 3 5" xfId="19763" xr:uid="{00000000-0005-0000-0000-00009D850000}"/>
    <cellStyle name="Note 2 4 6 3 3 6" xfId="53739" xr:uid="{00000000-0005-0000-0000-00009E850000}"/>
    <cellStyle name="Note 2 4 6 3 30" xfId="18696" xr:uid="{00000000-0005-0000-0000-00009F850000}"/>
    <cellStyle name="Note 2 4 6 3 30 2" xfId="28713" xr:uid="{00000000-0005-0000-0000-0000A0850000}"/>
    <cellStyle name="Note 2 4 6 3 31" xfId="29054" xr:uid="{00000000-0005-0000-0000-0000A1850000}"/>
    <cellStyle name="Note 2 4 6 3 32" xfId="29617" xr:uid="{00000000-0005-0000-0000-0000A2850000}"/>
    <cellStyle name="Note 2 4 6 3 33" xfId="31183" xr:uid="{00000000-0005-0000-0000-0000A3850000}"/>
    <cellStyle name="Note 2 4 6 3 34" xfId="31552" xr:uid="{00000000-0005-0000-0000-0000A4850000}"/>
    <cellStyle name="Note 2 4 6 3 35" xfId="31892" xr:uid="{00000000-0005-0000-0000-0000A5850000}"/>
    <cellStyle name="Note 2 4 6 3 36" xfId="32114" xr:uid="{00000000-0005-0000-0000-0000A6850000}"/>
    <cellStyle name="Note 2 4 6 3 37" xfId="32455" xr:uid="{00000000-0005-0000-0000-0000A7850000}"/>
    <cellStyle name="Note 2 4 6 3 38" xfId="32796" xr:uid="{00000000-0005-0000-0000-0000A8850000}"/>
    <cellStyle name="Note 2 4 6 3 39" xfId="33368" xr:uid="{00000000-0005-0000-0000-0000A9850000}"/>
    <cellStyle name="Note 2 4 6 3 4" xfId="2443" xr:uid="{00000000-0005-0000-0000-0000AA850000}"/>
    <cellStyle name="Note 2 4 6 3 4 2" xfId="6695" xr:uid="{00000000-0005-0000-0000-0000AB850000}"/>
    <cellStyle name="Note 2 4 6 3 4 3" xfId="10944" xr:uid="{00000000-0005-0000-0000-0000AC850000}"/>
    <cellStyle name="Note 2 4 6 3 4 4" xfId="15193" xr:uid="{00000000-0005-0000-0000-0000AD850000}"/>
    <cellStyle name="Note 2 4 6 3 4 5" xfId="20110" xr:uid="{00000000-0005-0000-0000-0000AE850000}"/>
    <cellStyle name="Note 2 4 6 3 4 6" xfId="53861" xr:uid="{00000000-0005-0000-0000-0000AF850000}"/>
    <cellStyle name="Note 2 4 6 3 40" xfId="33706" xr:uid="{00000000-0005-0000-0000-0000B0850000}"/>
    <cellStyle name="Note 2 4 6 3 41" xfId="34052" xr:uid="{00000000-0005-0000-0000-0000B1850000}"/>
    <cellStyle name="Note 2 4 6 3 42" xfId="34127" xr:uid="{00000000-0005-0000-0000-0000B2850000}"/>
    <cellStyle name="Note 2 4 6 3 43" xfId="34499" xr:uid="{00000000-0005-0000-0000-0000B3850000}"/>
    <cellStyle name="Note 2 4 6 3 44" xfId="34845" xr:uid="{00000000-0005-0000-0000-0000B4850000}"/>
    <cellStyle name="Note 2 4 6 3 45" xfId="35191" xr:uid="{00000000-0005-0000-0000-0000B5850000}"/>
    <cellStyle name="Note 2 4 6 3 46" xfId="35538" xr:uid="{00000000-0005-0000-0000-0000B6850000}"/>
    <cellStyle name="Note 2 4 6 3 47" xfId="35885" xr:uid="{00000000-0005-0000-0000-0000B7850000}"/>
    <cellStyle name="Note 2 4 6 3 48" xfId="36231" xr:uid="{00000000-0005-0000-0000-0000B8850000}"/>
    <cellStyle name="Note 2 4 6 3 49" xfId="36577" xr:uid="{00000000-0005-0000-0000-0000B9850000}"/>
    <cellStyle name="Note 2 4 6 3 5" xfId="2592" xr:uid="{00000000-0005-0000-0000-0000BA850000}"/>
    <cellStyle name="Note 2 4 6 3 5 2" xfId="6844" xr:uid="{00000000-0005-0000-0000-0000BB850000}"/>
    <cellStyle name="Note 2 4 6 3 5 3" xfId="11093" xr:uid="{00000000-0005-0000-0000-0000BC850000}"/>
    <cellStyle name="Note 2 4 6 3 5 4" xfId="15342" xr:uid="{00000000-0005-0000-0000-0000BD850000}"/>
    <cellStyle name="Note 2 4 6 3 5 5" xfId="20456" xr:uid="{00000000-0005-0000-0000-0000BE850000}"/>
    <cellStyle name="Note 2 4 6 3 5 6" xfId="53967" xr:uid="{00000000-0005-0000-0000-0000BF850000}"/>
    <cellStyle name="Note 2 4 6 3 50" xfId="36923" xr:uid="{00000000-0005-0000-0000-0000C0850000}"/>
    <cellStyle name="Note 2 4 6 3 51" xfId="37269" xr:uid="{00000000-0005-0000-0000-0000C1850000}"/>
    <cellStyle name="Note 2 4 6 3 52" xfId="37615" xr:uid="{00000000-0005-0000-0000-0000C2850000}"/>
    <cellStyle name="Note 2 4 6 3 53" xfId="37890" xr:uid="{00000000-0005-0000-0000-0000C3850000}"/>
    <cellStyle name="Note 2 4 6 3 54" xfId="38237" xr:uid="{00000000-0005-0000-0000-0000C4850000}"/>
    <cellStyle name="Note 2 4 6 3 55" xfId="38583" xr:uid="{00000000-0005-0000-0000-0000C5850000}"/>
    <cellStyle name="Note 2 4 6 3 56" xfId="38929" xr:uid="{00000000-0005-0000-0000-0000C6850000}"/>
    <cellStyle name="Note 2 4 6 3 57" xfId="39275" xr:uid="{00000000-0005-0000-0000-0000C7850000}"/>
    <cellStyle name="Note 2 4 6 3 58" xfId="38761" xr:uid="{00000000-0005-0000-0000-0000C8850000}"/>
    <cellStyle name="Note 2 4 6 3 59" xfId="39688" xr:uid="{00000000-0005-0000-0000-0000C9850000}"/>
    <cellStyle name="Note 2 4 6 3 6" xfId="2742" xr:uid="{00000000-0005-0000-0000-0000CA850000}"/>
    <cellStyle name="Note 2 4 6 3 6 2" xfId="6994" xr:uid="{00000000-0005-0000-0000-0000CB850000}"/>
    <cellStyle name="Note 2 4 6 3 6 3" xfId="11243" xr:uid="{00000000-0005-0000-0000-0000CC850000}"/>
    <cellStyle name="Note 2 4 6 3 6 4" xfId="15492" xr:uid="{00000000-0005-0000-0000-0000CD850000}"/>
    <cellStyle name="Note 2 4 6 3 6 5" xfId="20898" xr:uid="{00000000-0005-0000-0000-0000CE850000}"/>
    <cellStyle name="Note 2 4 6 3 6 6" xfId="54117" xr:uid="{00000000-0005-0000-0000-0000CF850000}"/>
    <cellStyle name="Note 2 4 6 3 60" xfId="40103" xr:uid="{00000000-0005-0000-0000-0000D0850000}"/>
    <cellStyle name="Note 2 4 6 3 61" xfId="40444" xr:uid="{00000000-0005-0000-0000-0000D1850000}"/>
    <cellStyle name="Note 2 4 6 3 62" xfId="41333" xr:uid="{00000000-0005-0000-0000-0000D2850000}"/>
    <cellStyle name="Note 2 4 6 3 63" xfId="41572" xr:uid="{00000000-0005-0000-0000-0000D3850000}"/>
    <cellStyle name="Note 2 4 6 3 64" xfId="41722" xr:uid="{00000000-0005-0000-0000-0000D4850000}"/>
    <cellStyle name="Note 2 4 6 3 65" xfId="42011" xr:uid="{00000000-0005-0000-0000-0000D5850000}"/>
    <cellStyle name="Note 2 4 6 3 66" xfId="42357" xr:uid="{00000000-0005-0000-0000-0000D6850000}"/>
    <cellStyle name="Note 2 4 6 3 67" xfId="42604" xr:uid="{00000000-0005-0000-0000-0000D7850000}"/>
    <cellStyle name="Note 2 4 6 3 68" xfId="42938" xr:uid="{00000000-0005-0000-0000-0000D8850000}"/>
    <cellStyle name="Note 2 4 6 3 69" xfId="43279" xr:uid="{00000000-0005-0000-0000-0000D9850000}"/>
    <cellStyle name="Note 2 4 6 3 7" xfId="2897" xr:uid="{00000000-0005-0000-0000-0000DA850000}"/>
    <cellStyle name="Note 2 4 6 3 7 2" xfId="7149" xr:uid="{00000000-0005-0000-0000-0000DB850000}"/>
    <cellStyle name="Note 2 4 6 3 7 3" xfId="11398" xr:uid="{00000000-0005-0000-0000-0000DC850000}"/>
    <cellStyle name="Note 2 4 6 3 7 4" xfId="15647" xr:uid="{00000000-0005-0000-0000-0000DD850000}"/>
    <cellStyle name="Note 2 4 6 3 7 5" xfId="21149" xr:uid="{00000000-0005-0000-0000-0000DE850000}"/>
    <cellStyle name="Note 2 4 6 3 7 6" xfId="54235" xr:uid="{00000000-0005-0000-0000-0000DF850000}"/>
    <cellStyle name="Note 2 4 6 3 70" xfId="43620" xr:uid="{00000000-0005-0000-0000-0000E0850000}"/>
    <cellStyle name="Note 2 4 6 3 71" xfId="44151" xr:uid="{00000000-0005-0000-0000-0000E1850000}"/>
    <cellStyle name="Note 2 4 6 3 72" xfId="44401" xr:uid="{00000000-0005-0000-0000-0000E2850000}"/>
    <cellStyle name="Note 2 4 6 3 73" xfId="44533" xr:uid="{00000000-0005-0000-0000-0000E3850000}"/>
    <cellStyle name="Note 2 4 6 3 74" xfId="44819" xr:uid="{00000000-0005-0000-0000-0000E4850000}"/>
    <cellStyle name="Note 2 4 6 3 75" xfId="45115" xr:uid="{00000000-0005-0000-0000-0000E5850000}"/>
    <cellStyle name="Note 2 4 6 3 76" xfId="45186" xr:uid="{00000000-0005-0000-0000-0000E6850000}"/>
    <cellStyle name="Note 2 4 6 3 77" xfId="45005" xr:uid="{00000000-0005-0000-0000-0000E7850000}"/>
    <cellStyle name="Note 2 4 6 3 78" xfId="45504" xr:uid="{00000000-0005-0000-0000-0000E8850000}"/>
    <cellStyle name="Note 2 4 6 3 79" xfId="45449" xr:uid="{00000000-0005-0000-0000-0000E9850000}"/>
    <cellStyle name="Note 2 4 6 3 8" xfId="3047" xr:uid="{00000000-0005-0000-0000-0000EA850000}"/>
    <cellStyle name="Note 2 4 6 3 8 2" xfId="7299" xr:uid="{00000000-0005-0000-0000-0000EB850000}"/>
    <cellStyle name="Note 2 4 6 3 8 3" xfId="11548" xr:uid="{00000000-0005-0000-0000-0000EC850000}"/>
    <cellStyle name="Note 2 4 6 3 8 4" xfId="15797" xr:uid="{00000000-0005-0000-0000-0000ED850000}"/>
    <cellStyle name="Note 2 4 6 3 8 5" xfId="18874" xr:uid="{00000000-0005-0000-0000-0000EE850000}"/>
    <cellStyle name="Note 2 4 6 3 8 6" xfId="54338" xr:uid="{00000000-0005-0000-0000-0000EF850000}"/>
    <cellStyle name="Note 2 4 6 3 80" xfId="46198" xr:uid="{00000000-0005-0000-0000-0000F0850000}"/>
    <cellStyle name="Note 2 4 6 3 81" xfId="46516" xr:uid="{00000000-0005-0000-0000-0000F1850000}"/>
    <cellStyle name="Note 2 4 6 3 82" xfId="46676" xr:uid="{00000000-0005-0000-0000-0000F2850000}"/>
    <cellStyle name="Note 2 4 6 3 83" xfId="47021" xr:uid="{00000000-0005-0000-0000-0000F3850000}"/>
    <cellStyle name="Note 2 4 6 3 84" xfId="47366" xr:uid="{00000000-0005-0000-0000-0000F4850000}"/>
    <cellStyle name="Note 2 4 6 3 85" xfId="47653" xr:uid="{00000000-0005-0000-0000-0000F5850000}"/>
    <cellStyle name="Note 2 4 6 3 86" xfId="47790" xr:uid="{00000000-0005-0000-0000-0000F6850000}"/>
    <cellStyle name="Note 2 4 6 3 87" xfId="48127" xr:uid="{00000000-0005-0000-0000-0000F7850000}"/>
    <cellStyle name="Note 2 4 6 3 88" xfId="48355" xr:uid="{00000000-0005-0000-0000-0000F8850000}"/>
    <cellStyle name="Note 2 4 6 3 89" xfId="48980" xr:uid="{00000000-0005-0000-0000-0000F9850000}"/>
    <cellStyle name="Note 2 4 6 3 9" xfId="3197" xr:uid="{00000000-0005-0000-0000-0000FA850000}"/>
    <cellStyle name="Note 2 4 6 3 9 2" xfId="7449" xr:uid="{00000000-0005-0000-0000-0000FB850000}"/>
    <cellStyle name="Note 2 4 6 3 9 3" xfId="11698" xr:uid="{00000000-0005-0000-0000-0000FC850000}"/>
    <cellStyle name="Note 2 4 6 3 9 4" xfId="15947" xr:uid="{00000000-0005-0000-0000-0000FD850000}"/>
    <cellStyle name="Note 2 4 6 3 9 5" xfId="21837" xr:uid="{00000000-0005-0000-0000-0000FE850000}"/>
    <cellStyle name="Note 2 4 6 3 9 6" xfId="54488" xr:uid="{00000000-0005-0000-0000-0000FF850000}"/>
    <cellStyle name="Note 2 4 6 3 90" xfId="49325" xr:uid="{00000000-0005-0000-0000-000000860000}"/>
    <cellStyle name="Note 2 4 6 3 91" xfId="49480" xr:uid="{00000000-0005-0000-0000-000001860000}"/>
    <cellStyle name="Note 2 4 6 3 92" xfId="49581" xr:uid="{00000000-0005-0000-0000-000002860000}"/>
    <cellStyle name="Note 2 4 6 3 93" xfId="49287" xr:uid="{00000000-0005-0000-0000-000003860000}"/>
    <cellStyle name="Note 2 4 6 3 94" xfId="49994" xr:uid="{00000000-0005-0000-0000-000004860000}"/>
    <cellStyle name="Note 2 4 6 3 95" xfId="50144" xr:uid="{00000000-0005-0000-0000-000005860000}"/>
    <cellStyle name="Note 2 4 6 3 96" xfId="50293" xr:uid="{00000000-0005-0000-0000-000006860000}"/>
    <cellStyle name="Note 2 4 6 3 97" xfId="50443" xr:uid="{00000000-0005-0000-0000-000007860000}"/>
    <cellStyle name="Note 2 4 6 3 98" xfId="50592" xr:uid="{00000000-0005-0000-0000-000008860000}"/>
    <cellStyle name="Note 2 4 6 3 99" xfId="50741" xr:uid="{00000000-0005-0000-0000-000009860000}"/>
    <cellStyle name="Note 2 4 6 30" xfId="4864" xr:uid="{00000000-0005-0000-0000-00000A860000}"/>
    <cellStyle name="Note 2 4 6 30 2" xfId="9116" xr:uid="{00000000-0005-0000-0000-00000B860000}"/>
    <cellStyle name="Note 2 4 6 30 3" xfId="13365" xr:uid="{00000000-0005-0000-0000-00000C860000}"/>
    <cellStyle name="Note 2 4 6 30 4" xfId="17614" xr:uid="{00000000-0005-0000-0000-00000D860000}"/>
    <cellStyle name="Note 2 4 6 30 5" xfId="26670" xr:uid="{00000000-0005-0000-0000-00000E860000}"/>
    <cellStyle name="Note 2 4 6 30 6" xfId="57136" xr:uid="{00000000-0005-0000-0000-00000F860000}"/>
    <cellStyle name="Note 2 4 6 31" xfId="5056" xr:uid="{00000000-0005-0000-0000-000010860000}"/>
    <cellStyle name="Note 2 4 6 31 2" xfId="9308" xr:uid="{00000000-0005-0000-0000-000011860000}"/>
    <cellStyle name="Note 2 4 6 31 3" xfId="13557" xr:uid="{00000000-0005-0000-0000-000012860000}"/>
    <cellStyle name="Note 2 4 6 31 4" xfId="17806" xr:uid="{00000000-0005-0000-0000-000013860000}"/>
    <cellStyle name="Note 2 4 6 31 5" xfId="27250" xr:uid="{00000000-0005-0000-0000-000014860000}"/>
    <cellStyle name="Note 2 4 6 31 6" xfId="55713" xr:uid="{00000000-0005-0000-0000-000015860000}"/>
    <cellStyle name="Note 2 4 6 32" xfId="5278" xr:uid="{00000000-0005-0000-0000-000016860000}"/>
    <cellStyle name="Note 2 4 6 32 2" xfId="9530" xr:uid="{00000000-0005-0000-0000-000017860000}"/>
    <cellStyle name="Note 2 4 6 32 3" xfId="13779" xr:uid="{00000000-0005-0000-0000-000018860000}"/>
    <cellStyle name="Note 2 4 6 32 4" xfId="18028" xr:uid="{00000000-0005-0000-0000-000019860000}"/>
    <cellStyle name="Note 2 4 6 32 5" xfId="27593" xr:uid="{00000000-0005-0000-0000-00001A860000}"/>
    <cellStyle name="Note 2 4 6 32 6" xfId="57253" xr:uid="{00000000-0005-0000-0000-00001B860000}"/>
    <cellStyle name="Note 2 4 6 33" xfId="5429" xr:uid="{00000000-0005-0000-0000-00001C860000}"/>
    <cellStyle name="Note 2 4 6 33 2" xfId="9681" xr:uid="{00000000-0005-0000-0000-00001D860000}"/>
    <cellStyle name="Note 2 4 6 33 3" xfId="13930" xr:uid="{00000000-0005-0000-0000-00001E860000}"/>
    <cellStyle name="Note 2 4 6 33 4" xfId="18179" xr:uid="{00000000-0005-0000-0000-00001F860000}"/>
    <cellStyle name="Note 2 4 6 33 5" xfId="27934" xr:uid="{00000000-0005-0000-0000-000020860000}"/>
    <cellStyle name="Note 2 4 6 33 6" xfId="57402" xr:uid="{00000000-0005-0000-0000-000021860000}"/>
    <cellStyle name="Note 2 4 6 34" xfId="5584" xr:uid="{00000000-0005-0000-0000-000022860000}"/>
    <cellStyle name="Note 2 4 6 34 2" xfId="9836" xr:uid="{00000000-0005-0000-0000-000023860000}"/>
    <cellStyle name="Note 2 4 6 34 3" xfId="14085" xr:uid="{00000000-0005-0000-0000-000024860000}"/>
    <cellStyle name="Note 2 4 6 34 4" xfId="18334" xr:uid="{00000000-0005-0000-0000-000025860000}"/>
    <cellStyle name="Note 2 4 6 34 5" xfId="28275" xr:uid="{00000000-0005-0000-0000-000026860000}"/>
    <cellStyle name="Note 2 4 6 34 6" xfId="57552" xr:uid="{00000000-0005-0000-0000-000027860000}"/>
    <cellStyle name="Note 2 4 6 35" xfId="1484" xr:uid="{00000000-0005-0000-0000-000028860000}"/>
    <cellStyle name="Note 2 4 6 35 2" xfId="28616" xr:uid="{00000000-0005-0000-0000-000029860000}"/>
    <cellStyle name="Note 2 4 6 36" xfId="5736" xr:uid="{00000000-0005-0000-0000-00002A860000}"/>
    <cellStyle name="Note 2 4 6 36 2" xfId="28957" xr:uid="{00000000-0005-0000-0000-00002B860000}"/>
    <cellStyle name="Note 2 4 6 37" xfId="9985" xr:uid="{00000000-0005-0000-0000-00002C860000}"/>
    <cellStyle name="Note 2 4 6 37 2" xfId="29367" xr:uid="{00000000-0005-0000-0000-00002D860000}"/>
    <cellStyle name="Note 2 4 6 38" xfId="14235" xr:uid="{00000000-0005-0000-0000-00002E860000}"/>
    <cellStyle name="Note 2 4 6 38 2" xfId="31363" xr:uid="{00000000-0005-0000-0000-00002F860000}"/>
    <cellStyle name="Note 2 4 6 39" xfId="18491" xr:uid="{00000000-0005-0000-0000-000030860000}"/>
    <cellStyle name="Note 2 4 6 39 2" xfId="31455" xr:uid="{00000000-0005-0000-0000-000031860000}"/>
    <cellStyle name="Note 2 4 6 4" xfId="1733" xr:uid="{00000000-0005-0000-0000-000032860000}"/>
    <cellStyle name="Note 2 4 6 4 10" xfId="21481" xr:uid="{00000000-0005-0000-0000-000033860000}"/>
    <cellStyle name="Note 2 4 6 4 11" xfId="22337" xr:uid="{00000000-0005-0000-0000-000034860000}"/>
    <cellStyle name="Note 2 4 6 4 12" xfId="22683" xr:uid="{00000000-0005-0000-0000-000035860000}"/>
    <cellStyle name="Note 2 4 6 4 13" xfId="23029" xr:uid="{00000000-0005-0000-0000-000036860000}"/>
    <cellStyle name="Note 2 4 6 4 14" xfId="23376" xr:uid="{00000000-0005-0000-0000-000037860000}"/>
    <cellStyle name="Note 2 4 6 4 15" xfId="23651" xr:uid="{00000000-0005-0000-0000-000038860000}"/>
    <cellStyle name="Note 2 4 6 4 16" xfId="23997" xr:uid="{00000000-0005-0000-0000-000039860000}"/>
    <cellStyle name="Note 2 4 6 4 17" xfId="24347" xr:uid="{00000000-0005-0000-0000-00003A860000}"/>
    <cellStyle name="Note 2 4 6 4 18" xfId="24693" xr:uid="{00000000-0005-0000-0000-00003B860000}"/>
    <cellStyle name="Note 2 4 6 4 19" xfId="24968" xr:uid="{00000000-0005-0000-0000-00003C860000}"/>
    <cellStyle name="Note 2 4 6 4 2" xfId="5985" xr:uid="{00000000-0005-0000-0000-00003D860000}"/>
    <cellStyle name="Note 2 4 6 4 2 2" xfId="19374" xr:uid="{00000000-0005-0000-0000-00003E860000}"/>
    <cellStyle name="Note 2 4 6 4 20" xfId="25265" xr:uid="{00000000-0005-0000-0000-00003F860000}"/>
    <cellStyle name="Note 2 4 6 4 21" xfId="25654" xr:uid="{00000000-0005-0000-0000-000040860000}"/>
    <cellStyle name="Note 2 4 6 4 22" xfId="26000" xr:uid="{00000000-0005-0000-0000-000041860000}"/>
    <cellStyle name="Note 2 4 6 4 23" xfId="26346" xr:uid="{00000000-0005-0000-0000-000042860000}"/>
    <cellStyle name="Note 2 4 6 4 24" xfId="26891" xr:uid="{00000000-0005-0000-0000-000043860000}"/>
    <cellStyle name="Note 2 4 6 4 25" xfId="27099" xr:uid="{00000000-0005-0000-0000-000044860000}"/>
    <cellStyle name="Note 2 4 6 4 26" xfId="27399" xr:uid="{00000000-0005-0000-0000-000045860000}"/>
    <cellStyle name="Note 2 4 6 4 27" xfId="27742" xr:uid="{00000000-0005-0000-0000-000046860000}"/>
    <cellStyle name="Note 2 4 6 4 28" xfId="28083" xr:uid="{00000000-0005-0000-0000-000047860000}"/>
    <cellStyle name="Note 2 4 6 4 29" xfId="28424" xr:uid="{00000000-0005-0000-0000-000048860000}"/>
    <cellStyle name="Note 2 4 6 4 3" xfId="10234" xr:uid="{00000000-0005-0000-0000-000049860000}"/>
    <cellStyle name="Note 2 4 6 4 3 2" xfId="18866" xr:uid="{00000000-0005-0000-0000-00004A860000}"/>
    <cellStyle name="Note 2 4 6 4 30" xfId="28765" xr:uid="{00000000-0005-0000-0000-00004B860000}"/>
    <cellStyle name="Note 2 4 6 4 31" xfId="29106" xr:uid="{00000000-0005-0000-0000-00004C860000}"/>
    <cellStyle name="Note 2 4 6 4 32" xfId="29388" xr:uid="{00000000-0005-0000-0000-00004D860000}"/>
    <cellStyle name="Note 2 4 6 4 33" xfId="31350" xr:uid="{00000000-0005-0000-0000-00004E860000}"/>
    <cellStyle name="Note 2 4 6 4 34" xfId="31604" xr:uid="{00000000-0005-0000-0000-00004F860000}"/>
    <cellStyle name="Note 2 4 6 4 35" xfId="31944" xr:uid="{00000000-0005-0000-0000-000050860000}"/>
    <cellStyle name="Note 2 4 6 4 36" xfId="32166" xr:uid="{00000000-0005-0000-0000-000051860000}"/>
    <cellStyle name="Note 2 4 6 4 37" xfId="32507" xr:uid="{00000000-0005-0000-0000-000052860000}"/>
    <cellStyle name="Note 2 4 6 4 38" xfId="32848" xr:uid="{00000000-0005-0000-0000-000053860000}"/>
    <cellStyle name="Note 2 4 6 4 39" xfId="33274" xr:uid="{00000000-0005-0000-0000-000054860000}"/>
    <cellStyle name="Note 2 4 6 4 4" xfId="14484" xr:uid="{00000000-0005-0000-0000-000055860000}"/>
    <cellStyle name="Note 2 4 6 4 4 2" xfId="20162" xr:uid="{00000000-0005-0000-0000-000056860000}"/>
    <cellStyle name="Note 2 4 6 4 40" xfId="33758" xr:uid="{00000000-0005-0000-0000-000057860000}"/>
    <cellStyle name="Note 2 4 6 4 41" xfId="34104" xr:uid="{00000000-0005-0000-0000-000058860000}"/>
    <cellStyle name="Note 2 4 6 4 42" xfId="33019" xr:uid="{00000000-0005-0000-0000-000059860000}"/>
    <cellStyle name="Note 2 4 6 4 43" xfId="34551" xr:uid="{00000000-0005-0000-0000-00005A860000}"/>
    <cellStyle name="Note 2 4 6 4 44" xfId="34897" xr:uid="{00000000-0005-0000-0000-00005B860000}"/>
    <cellStyle name="Note 2 4 6 4 45" xfId="35243" xr:uid="{00000000-0005-0000-0000-00005C860000}"/>
    <cellStyle name="Note 2 4 6 4 46" xfId="35590" xr:uid="{00000000-0005-0000-0000-00005D860000}"/>
    <cellStyle name="Note 2 4 6 4 47" xfId="35937" xr:uid="{00000000-0005-0000-0000-00005E860000}"/>
    <cellStyle name="Note 2 4 6 4 48" xfId="36283" xr:uid="{00000000-0005-0000-0000-00005F860000}"/>
    <cellStyle name="Note 2 4 6 4 49" xfId="36629" xr:uid="{00000000-0005-0000-0000-000060860000}"/>
    <cellStyle name="Note 2 4 6 4 5" xfId="18594" xr:uid="{00000000-0005-0000-0000-000061860000}"/>
    <cellStyle name="Note 2 4 6 4 5 2" xfId="20508" xr:uid="{00000000-0005-0000-0000-000062860000}"/>
    <cellStyle name="Note 2 4 6 4 50" xfId="36975" xr:uid="{00000000-0005-0000-0000-000063860000}"/>
    <cellStyle name="Note 2 4 6 4 51" xfId="37321" xr:uid="{00000000-0005-0000-0000-000064860000}"/>
    <cellStyle name="Note 2 4 6 4 52" xfId="37667" xr:uid="{00000000-0005-0000-0000-000065860000}"/>
    <cellStyle name="Note 2 4 6 4 53" xfId="37942" xr:uid="{00000000-0005-0000-0000-000066860000}"/>
    <cellStyle name="Note 2 4 6 4 54" xfId="38289" xr:uid="{00000000-0005-0000-0000-000067860000}"/>
    <cellStyle name="Note 2 4 6 4 55" xfId="38635" xr:uid="{00000000-0005-0000-0000-000068860000}"/>
    <cellStyle name="Note 2 4 6 4 56" xfId="38981" xr:uid="{00000000-0005-0000-0000-000069860000}"/>
    <cellStyle name="Note 2 4 6 4 57" xfId="39327" xr:uid="{00000000-0005-0000-0000-00006A860000}"/>
    <cellStyle name="Note 2 4 6 4 58" xfId="39628" xr:uid="{00000000-0005-0000-0000-00006B860000}"/>
    <cellStyle name="Note 2 4 6 4 59" xfId="39860" xr:uid="{00000000-0005-0000-0000-00006C860000}"/>
    <cellStyle name="Note 2 4 6 4 6" xfId="20643" xr:uid="{00000000-0005-0000-0000-00006D860000}"/>
    <cellStyle name="Note 2 4 6 4 60" xfId="40155" xr:uid="{00000000-0005-0000-0000-00006E860000}"/>
    <cellStyle name="Note 2 4 6 4 61" xfId="40496" xr:uid="{00000000-0005-0000-0000-00006F860000}"/>
    <cellStyle name="Note 2 4 6 4 62" xfId="40931" xr:uid="{00000000-0005-0000-0000-000070860000}"/>
    <cellStyle name="Note 2 4 6 4 63" xfId="41622" xr:uid="{00000000-0005-0000-0000-000071860000}"/>
    <cellStyle name="Note 2 4 6 4 64" xfId="40727" xr:uid="{00000000-0005-0000-0000-000072860000}"/>
    <cellStyle name="Note 2 4 6 4 65" xfId="42063" xr:uid="{00000000-0005-0000-0000-000073860000}"/>
    <cellStyle name="Note 2 4 6 4 66" xfId="42409" xr:uid="{00000000-0005-0000-0000-000074860000}"/>
    <cellStyle name="Note 2 4 6 4 67" xfId="41712" xr:uid="{00000000-0005-0000-0000-000075860000}"/>
    <cellStyle name="Note 2 4 6 4 68" xfId="42990" xr:uid="{00000000-0005-0000-0000-000076860000}"/>
    <cellStyle name="Note 2 4 6 4 69" xfId="43331" xr:uid="{00000000-0005-0000-0000-000077860000}"/>
    <cellStyle name="Note 2 4 6 4 7" xfId="21201" xr:uid="{00000000-0005-0000-0000-000078860000}"/>
    <cellStyle name="Note 2 4 6 4 70" xfId="43672" xr:uid="{00000000-0005-0000-0000-000079860000}"/>
    <cellStyle name="Note 2 4 6 4 71" xfId="44203" xr:uid="{00000000-0005-0000-0000-00007A860000}"/>
    <cellStyle name="Note 2 4 6 4 72" xfId="44448" xr:uid="{00000000-0005-0000-0000-00007B860000}"/>
    <cellStyle name="Note 2 4 6 4 73" xfId="44267" xr:uid="{00000000-0005-0000-0000-00007C860000}"/>
    <cellStyle name="Note 2 4 6 4 74" xfId="44871" xr:uid="{00000000-0005-0000-0000-00007D860000}"/>
    <cellStyle name="Note 2 4 6 4 75" xfId="45156" xr:uid="{00000000-0005-0000-0000-00007E860000}"/>
    <cellStyle name="Note 2 4 6 4 76" xfId="45162" xr:uid="{00000000-0005-0000-0000-00007F860000}"/>
    <cellStyle name="Note 2 4 6 4 77" xfId="43821" xr:uid="{00000000-0005-0000-0000-000080860000}"/>
    <cellStyle name="Note 2 4 6 4 78" xfId="45636" xr:uid="{00000000-0005-0000-0000-000081860000}"/>
    <cellStyle name="Note 2 4 6 4 79" xfId="45741" xr:uid="{00000000-0005-0000-0000-000082860000}"/>
    <cellStyle name="Note 2 4 6 4 8" xfId="21501" xr:uid="{00000000-0005-0000-0000-000083860000}"/>
    <cellStyle name="Note 2 4 6 4 80" xfId="46250" xr:uid="{00000000-0005-0000-0000-000084860000}"/>
    <cellStyle name="Note 2 4 6 4 81" xfId="46559" xr:uid="{00000000-0005-0000-0000-000085860000}"/>
    <cellStyle name="Note 2 4 6 4 82" xfId="46728" xr:uid="{00000000-0005-0000-0000-000086860000}"/>
    <cellStyle name="Note 2 4 6 4 83" xfId="47073" xr:uid="{00000000-0005-0000-0000-000087860000}"/>
    <cellStyle name="Note 2 4 6 4 84" xfId="47418" xr:uid="{00000000-0005-0000-0000-000088860000}"/>
    <cellStyle name="Note 2 4 6 4 85" xfId="47687" xr:uid="{00000000-0005-0000-0000-000089860000}"/>
    <cellStyle name="Note 2 4 6 4 86" xfId="47842" xr:uid="{00000000-0005-0000-0000-00008A860000}"/>
    <cellStyle name="Note 2 4 6 4 87" xfId="48179" xr:uid="{00000000-0005-0000-0000-00008B860000}"/>
    <cellStyle name="Note 2 4 6 4 88" xfId="48495" xr:uid="{00000000-0005-0000-0000-00008C860000}"/>
    <cellStyle name="Note 2 4 6 4 89" xfId="49032" xr:uid="{00000000-0005-0000-0000-00008D860000}"/>
    <cellStyle name="Note 2 4 6 4 9" xfId="21889" xr:uid="{00000000-0005-0000-0000-00008E860000}"/>
    <cellStyle name="Note 2 4 6 4 90" xfId="49375" xr:uid="{00000000-0005-0000-0000-00008F860000}"/>
    <cellStyle name="Note 2 4 6 4 91" xfId="48596" xr:uid="{00000000-0005-0000-0000-000090860000}"/>
    <cellStyle name="Note 2 4 6 4 92" xfId="48726" xr:uid="{00000000-0005-0000-0000-000091860000}"/>
    <cellStyle name="Note 2 4 6 4 93" xfId="49772" xr:uid="{00000000-0005-0000-0000-000092860000}"/>
    <cellStyle name="Note 2 4 6 4 94" xfId="53059" xr:uid="{00000000-0005-0000-0000-000093860000}"/>
    <cellStyle name="Note 2 4 6 4 95" xfId="53333" xr:uid="{00000000-0005-0000-0000-000094860000}"/>
    <cellStyle name="Note 2 4 6 40" xfId="31795" xr:uid="{00000000-0005-0000-0000-000095860000}"/>
    <cellStyle name="Note 2 4 6 41" xfId="32017" xr:uid="{00000000-0005-0000-0000-000096860000}"/>
    <cellStyle name="Note 2 4 6 42" xfId="32358" xr:uid="{00000000-0005-0000-0000-000097860000}"/>
    <cellStyle name="Note 2 4 6 43" xfId="32699" xr:uid="{00000000-0005-0000-0000-000098860000}"/>
    <cellStyle name="Note 2 4 6 44" xfId="33235" xr:uid="{00000000-0005-0000-0000-000099860000}"/>
    <cellStyle name="Note 2 4 6 45" xfId="33609" xr:uid="{00000000-0005-0000-0000-00009A860000}"/>
    <cellStyle name="Note 2 4 6 46" xfId="33955" xr:uid="{00000000-0005-0000-0000-00009B860000}"/>
    <cellStyle name="Note 2 4 6 47" xfId="33243" xr:uid="{00000000-0005-0000-0000-00009C860000}"/>
    <cellStyle name="Note 2 4 6 48" xfId="34402" xr:uid="{00000000-0005-0000-0000-00009D860000}"/>
    <cellStyle name="Note 2 4 6 49" xfId="34748" xr:uid="{00000000-0005-0000-0000-00009E860000}"/>
    <cellStyle name="Note 2 4 6 5" xfId="1780" xr:uid="{00000000-0005-0000-0000-00009F860000}"/>
    <cellStyle name="Note 2 4 6 5 10" xfId="22044" xr:uid="{00000000-0005-0000-0000-0000A0860000}"/>
    <cellStyle name="Note 2 4 6 5 11" xfId="22390" xr:uid="{00000000-0005-0000-0000-0000A1860000}"/>
    <cellStyle name="Note 2 4 6 5 12" xfId="22736" xr:uid="{00000000-0005-0000-0000-0000A2860000}"/>
    <cellStyle name="Note 2 4 6 5 13" xfId="23082" xr:uid="{00000000-0005-0000-0000-0000A3860000}"/>
    <cellStyle name="Note 2 4 6 5 14" xfId="23429" xr:uid="{00000000-0005-0000-0000-0000A4860000}"/>
    <cellStyle name="Note 2 4 6 5 15" xfId="23704" xr:uid="{00000000-0005-0000-0000-0000A5860000}"/>
    <cellStyle name="Note 2 4 6 5 16" xfId="24050" xr:uid="{00000000-0005-0000-0000-0000A6860000}"/>
    <cellStyle name="Note 2 4 6 5 17" xfId="24400" xr:uid="{00000000-0005-0000-0000-0000A7860000}"/>
    <cellStyle name="Note 2 4 6 5 18" xfId="24746" xr:uid="{00000000-0005-0000-0000-0000A8860000}"/>
    <cellStyle name="Note 2 4 6 5 19" xfId="25021" xr:uid="{00000000-0005-0000-0000-0000A9860000}"/>
    <cellStyle name="Note 2 4 6 5 2" xfId="6032" xr:uid="{00000000-0005-0000-0000-0000AA860000}"/>
    <cellStyle name="Note 2 4 6 5 2 2" xfId="19427" xr:uid="{00000000-0005-0000-0000-0000AB860000}"/>
    <cellStyle name="Note 2 4 6 5 20" xfId="21833" xr:uid="{00000000-0005-0000-0000-0000AC860000}"/>
    <cellStyle name="Note 2 4 6 5 21" xfId="25707" xr:uid="{00000000-0005-0000-0000-0000AD860000}"/>
    <cellStyle name="Note 2 4 6 5 22" xfId="26053" xr:uid="{00000000-0005-0000-0000-0000AE860000}"/>
    <cellStyle name="Note 2 4 6 5 23" xfId="26399" xr:uid="{00000000-0005-0000-0000-0000AF860000}"/>
    <cellStyle name="Note 2 4 6 5 24" xfId="26944" xr:uid="{00000000-0005-0000-0000-0000B0860000}"/>
    <cellStyle name="Note 2 4 6 5 25" xfId="26727" xr:uid="{00000000-0005-0000-0000-0000B1860000}"/>
    <cellStyle name="Note 2 4 6 5 26" xfId="27452" xr:uid="{00000000-0005-0000-0000-0000B2860000}"/>
    <cellStyle name="Note 2 4 6 5 27" xfId="27795" xr:uid="{00000000-0005-0000-0000-0000B3860000}"/>
    <cellStyle name="Note 2 4 6 5 28" xfId="28136" xr:uid="{00000000-0005-0000-0000-0000B4860000}"/>
    <cellStyle name="Note 2 4 6 5 29" xfId="28477" xr:uid="{00000000-0005-0000-0000-0000B5860000}"/>
    <cellStyle name="Note 2 4 6 5 3" xfId="10281" xr:uid="{00000000-0005-0000-0000-0000B6860000}"/>
    <cellStyle name="Note 2 4 6 5 3 2" xfId="19869" xr:uid="{00000000-0005-0000-0000-0000B7860000}"/>
    <cellStyle name="Note 2 4 6 5 30" xfId="28818" xr:uid="{00000000-0005-0000-0000-0000B8860000}"/>
    <cellStyle name="Note 2 4 6 5 31" xfId="29159" xr:uid="{00000000-0005-0000-0000-0000B9860000}"/>
    <cellStyle name="Note 2 4 6 5 32" xfId="29622" xr:uid="{00000000-0005-0000-0000-0000BA860000}"/>
    <cellStyle name="Note 2 4 6 5 33" xfId="31116" xr:uid="{00000000-0005-0000-0000-0000BB860000}"/>
    <cellStyle name="Note 2 4 6 5 34" xfId="31657" xr:uid="{00000000-0005-0000-0000-0000BC860000}"/>
    <cellStyle name="Note 2 4 6 5 35" xfId="31997" xr:uid="{00000000-0005-0000-0000-0000BD860000}"/>
    <cellStyle name="Note 2 4 6 5 36" xfId="32219" xr:uid="{00000000-0005-0000-0000-0000BE860000}"/>
    <cellStyle name="Note 2 4 6 5 37" xfId="32560" xr:uid="{00000000-0005-0000-0000-0000BF860000}"/>
    <cellStyle name="Note 2 4 6 5 38" xfId="32901" xr:uid="{00000000-0005-0000-0000-0000C0860000}"/>
    <cellStyle name="Note 2 4 6 5 39" xfId="33427" xr:uid="{00000000-0005-0000-0000-0000C1860000}"/>
    <cellStyle name="Note 2 4 6 5 4" xfId="14531" xr:uid="{00000000-0005-0000-0000-0000C2860000}"/>
    <cellStyle name="Note 2 4 6 5 4 2" xfId="20215" xr:uid="{00000000-0005-0000-0000-0000C3860000}"/>
    <cellStyle name="Note 2 4 6 5 40" xfId="33811" xr:uid="{00000000-0005-0000-0000-0000C4860000}"/>
    <cellStyle name="Note 2 4 6 5 41" xfId="34156" xr:uid="{00000000-0005-0000-0000-0000C5860000}"/>
    <cellStyle name="Note 2 4 6 5 42" xfId="33987" xr:uid="{00000000-0005-0000-0000-0000C6860000}"/>
    <cellStyle name="Note 2 4 6 5 43" xfId="34604" xr:uid="{00000000-0005-0000-0000-0000C7860000}"/>
    <cellStyle name="Note 2 4 6 5 44" xfId="34950" xr:uid="{00000000-0005-0000-0000-0000C8860000}"/>
    <cellStyle name="Note 2 4 6 5 45" xfId="35296" xr:uid="{00000000-0005-0000-0000-0000C9860000}"/>
    <cellStyle name="Note 2 4 6 5 46" xfId="35643" xr:uid="{00000000-0005-0000-0000-0000CA860000}"/>
    <cellStyle name="Note 2 4 6 5 47" xfId="35990" xr:uid="{00000000-0005-0000-0000-0000CB860000}"/>
    <cellStyle name="Note 2 4 6 5 48" xfId="36336" xr:uid="{00000000-0005-0000-0000-0000CC860000}"/>
    <cellStyle name="Note 2 4 6 5 49" xfId="36682" xr:uid="{00000000-0005-0000-0000-0000CD860000}"/>
    <cellStyle name="Note 2 4 6 5 5" xfId="20561" xr:uid="{00000000-0005-0000-0000-0000CE860000}"/>
    <cellStyle name="Note 2 4 6 5 50" xfId="37028" xr:uid="{00000000-0005-0000-0000-0000CF860000}"/>
    <cellStyle name="Note 2 4 6 5 51" xfId="37374" xr:uid="{00000000-0005-0000-0000-0000D0860000}"/>
    <cellStyle name="Note 2 4 6 5 52" xfId="37720" xr:uid="{00000000-0005-0000-0000-0000D1860000}"/>
    <cellStyle name="Note 2 4 6 5 53" xfId="37995" xr:uid="{00000000-0005-0000-0000-0000D2860000}"/>
    <cellStyle name="Note 2 4 6 5 54" xfId="38342" xr:uid="{00000000-0005-0000-0000-0000D3860000}"/>
    <cellStyle name="Note 2 4 6 5 55" xfId="38688" xr:uid="{00000000-0005-0000-0000-0000D4860000}"/>
    <cellStyle name="Note 2 4 6 5 56" xfId="39034" xr:uid="{00000000-0005-0000-0000-0000D5860000}"/>
    <cellStyle name="Note 2 4 6 5 57" xfId="39380" xr:uid="{00000000-0005-0000-0000-0000D6860000}"/>
    <cellStyle name="Note 2 4 6 5 58" xfId="37781" xr:uid="{00000000-0005-0000-0000-0000D7860000}"/>
    <cellStyle name="Note 2 4 6 5 59" xfId="39750" xr:uid="{00000000-0005-0000-0000-0000D8860000}"/>
    <cellStyle name="Note 2 4 6 5 6" xfId="20903" xr:uid="{00000000-0005-0000-0000-0000D9860000}"/>
    <cellStyle name="Note 2 4 6 5 60" xfId="40208" xr:uid="{00000000-0005-0000-0000-0000DA860000}"/>
    <cellStyle name="Note 2 4 6 5 61" xfId="40549" xr:uid="{00000000-0005-0000-0000-0000DB860000}"/>
    <cellStyle name="Note 2 4 6 5 62" xfId="41338" xr:uid="{00000000-0005-0000-0000-0000DC860000}"/>
    <cellStyle name="Note 2 4 6 5 63" xfId="41671" xr:uid="{00000000-0005-0000-0000-0000DD860000}"/>
    <cellStyle name="Note 2 4 6 5 64" xfId="41770" xr:uid="{00000000-0005-0000-0000-0000DE860000}"/>
    <cellStyle name="Note 2 4 6 5 65" xfId="42116" xr:uid="{00000000-0005-0000-0000-0000DF860000}"/>
    <cellStyle name="Note 2 4 6 5 66" xfId="42462" xr:uid="{00000000-0005-0000-0000-0000E0860000}"/>
    <cellStyle name="Note 2 4 6 5 67" xfId="40914" xr:uid="{00000000-0005-0000-0000-0000E1860000}"/>
    <cellStyle name="Note 2 4 6 5 68" xfId="43043" xr:uid="{00000000-0005-0000-0000-0000E2860000}"/>
    <cellStyle name="Note 2 4 6 5 69" xfId="43384" xr:uid="{00000000-0005-0000-0000-0000E3860000}"/>
    <cellStyle name="Note 2 4 6 5 7" xfId="21254" xr:uid="{00000000-0005-0000-0000-0000E4860000}"/>
    <cellStyle name="Note 2 4 6 5 70" xfId="43725" xr:uid="{00000000-0005-0000-0000-0000E5860000}"/>
    <cellStyle name="Note 2 4 6 5 71" xfId="44256" xr:uid="{00000000-0005-0000-0000-0000E6860000}"/>
    <cellStyle name="Note 2 4 6 5 72" xfId="44491" xr:uid="{00000000-0005-0000-0000-0000E7860000}"/>
    <cellStyle name="Note 2 4 6 5 73" xfId="44581" xr:uid="{00000000-0005-0000-0000-0000E8860000}"/>
    <cellStyle name="Note 2 4 6 5 74" xfId="44924" xr:uid="{00000000-0005-0000-0000-0000E9860000}"/>
    <cellStyle name="Note 2 4 6 5 75" xfId="45192" xr:uid="{00000000-0005-0000-0000-0000EA860000}"/>
    <cellStyle name="Note 2 4 6 5 76" xfId="45190" xr:uid="{00000000-0005-0000-0000-0000EB860000}"/>
    <cellStyle name="Note 2 4 6 5 77" xfId="45345" xr:uid="{00000000-0005-0000-0000-0000EC860000}"/>
    <cellStyle name="Note 2 4 6 5 78" xfId="45418" xr:uid="{00000000-0005-0000-0000-0000ED860000}"/>
    <cellStyle name="Note 2 4 6 5 79" xfId="45959" xr:uid="{00000000-0005-0000-0000-0000EE860000}"/>
    <cellStyle name="Note 2 4 6 5 8" xfId="19584" xr:uid="{00000000-0005-0000-0000-0000EF860000}"/>
    <cellStyle name="Note 2 4 6 5 80" xfId="46303" xr:uid="{00000000-0005-0000-0000-0000F0860000}"/>
    <cellStyle name="Note 2 4 6 5 81" xfId="46606" xr:uid="{00000000-0005-0000-0000-0000F1860000}"/>
    <cellStyle name="Note 2 4 6 5 82" xfId="46781" xr:uid="{00000000-0005-0000-0000-0000F2860000}"/>
    <cellStyle name="Note 2 4 6 5 83" xfId="47126" xr:uid="{00000000-0005-0000-0000-0000F3860000}"/>
    <cellStyle name="Note 2 4 6 5 84" xfId="47471" xr:uid="{00000000-0005-0000-0000-0000F4860000}"/>
    <cellStyle name="Note 2 4 6 5 85" xfId="47723" xr:uid="{00000000-0005-0000-0000-0000F5860000}"/>
    <cellStyle name="Note 2 4 6 5 86" xfId="47895" xr:uid="{00000000-0005-0000-0000-0000F6860000}"/>
    <cellStyle name="Note 2 4 6 5 87" xfId="48232" xr:uid="{00000000-0005-0000-0000-0000F7860000}"/>
    <cellStyle name="Note 2 4 6 5 88" xfId="48258" xr:uid="{00000000-0005-0000-0000-0000F8860000}"/>
    <cellStyle name="Note 2 4 6 5 89" xfId="49085" xr:uid="{00000000-0005-0000-0000-0000F9860000}"/>
    <cellStyle name="Note 2 4 6 5 9" xfId="21942" xr:uid="{00000000-0005-0000-0000-0000FA860000}"/>
    <cellStyle name="Note 2 4 6 5 90" xfId="49426" xr:uid="{00000000-0005-0000-0000-0000FB860000}"/>
    <cellStyle name="Note 2 4 6 5 91" xfId="49527" xr:uid="{00000000-0005-0000-0000-0000FC860000}"/>
    <cellStyle name="Note 2 4 6 5 92" xfId="49629" xr:uid="{00000000-0005-0000-0000-0000FD860000}"/>
    <cellStyle name="Note 2 4 6 5 93" xfId="49567" xr:uid="{00000000-0005-0000-0000-0000FE860000}"/>
    <cellStyle name="Note 2 4 6 5 94" xfId="52979" xr:uid="{00000000-0005-0000-0000-0000FF860000}"/>
    <cellStyle name="Note 2 4 6 5 95" xfId="19072" xr:uid="{00000000-0005-0000-0000-000000870000}"/>
    <cellStyle name="Note 2 4 6 5 96" xfId="53488" xr:uid="{00000000-0005-0000-0000-000001870000}"/>
    <cellStyle name="Note 2 4 6 50" xfId="35094" xr:uid="{00000000-0005-0000-0000-000002870000}"/>
    <cellStyle name="Note 2 4 6 51" xfId="35441" xr:uid="{00000000-0005-0000-0000-000003870000}"/>
    <cellStyle name="Note 2 4 6 52" xfId="35788" xr:uid="{00000000-0005-0000-0000-000004870000}"/>
    <cellStyle name="Note 2 4 6 53" xfId="36134" xr:uid="{00000000-0005-0000-0000-000005870000}"/>
    <cellStyle name="Note 2 4 6 54" xfId="36480" xr:uid="{00000000-0005-0000-0000-000006870000}"/>
    <cellStyle name="Note 2 4 6 55" xfId="36826" xr:uid="{00000000-0005-0000-0000-000007870000}"/>
    <cellStyle name="Note 2 4 6 56" xfId="37172" xr:uid="{00000000-0005-0000-0000-000008870000}"/>
    <cellStyle name="Note 2 4 6 57" xfId="37518" xr:uid="{00000000-0005-0000-0000-000009870000}"/>
    <cellStyle name="Note 2 4 6 58" xfId="37793" xr:uid="{00000000-0005-0000-0000-00000A870000}"/>
    <cellStyle name="Note 2 4 6 59" xfId="38140" xr:uid="{00000000-0005-0000-0000-00000B870000}"/>
    <cellStyle name="Note 2 4 6 6" xfId="1828" xr:uid="{00000000-0005-0000-0000-00000C870000}"/>
    <cellStyle name="Note 2 4 6 6 2" xfId="6080" xr:uid="{00000000-0005-0000-0000-00000D870000}"/>
    <cellStyle name="Note 2 4 6 6 3" xfId="10329" xr:uid="{00000000-0005-0000-0000-00000E870000}"/>
    <cellStyle name="Note 2 4 6 6 4" xfId="14579" xr:uid="{00000000-0005-0000-0000-00000F870000}"/>
    <cellStyle name="Note 2 4 6 6 5" xfId="19015" xr:uid="{00000000-0005-0000-0000-000010870000}"/>
    <cellStyle name="Note 2 4 6 6 6" xfId="53637" xr:uid="{00000000-0005-0000-0000-000011870000}"/>
    <cellStyle name="Note 2 4 6 60" xfId="38486" xr:uid="{00000000-0005-0000-0000-000012870000}"/>
    <cellStyle name="Note 2 4 6 61" xfId="38832" xr:uid="{00000000-0005-0000-0000-000013870000}"/>
    <cellStyle name="Note 2 4 6 62" xfId="39178" xr:uid="{00000000-0005-0000-0000-000014870000}"/>
    <cellStyle name="Note 2 4 6 63" xfId="37765" xr:uid="{00000000-0005-0000-0000-000015870000}"/>
    <cellStyle name="Note 2 4 6 64" xfId="39692" xr:uid="{00000000-0005-0000-0000-000016870000}"/>
    <cellStyle name="Note 2 4 6 65" xfId="40006" xr:uid="{00000000-0005-0000-0000-000017870000}"/>
    <cellStyle name="Note 2 4 6 66" xfId="40347" xr:uid="{00000000-0005-0000-0000-000018870000}"/>
    <cellStyle name="Note 2 4 6 67" xfId="40813" xr:uid="{00000000-0005-0000-0000-000019870000}"/>
    <cellStyle name="Note 2 4 6 68" xfId="41480" xr:uid="{00000000-0005-0000-0000-00001A870000}"/>
    <cellStyle name="Note 2 4 6 69" xfId="40966" xr:uid="{00000000-0005-0000-0000-00001B870000}"/>
    <cellStyle name="Note 2 4 6 7" xfId="1875" xr:uid="{00000000-0005-0000-0000-00001C870000}"/>
    <cellStyle name="Note 2 4 6 7 2" xfId="6127" xr:uid="{00000000-0005-0000-0000-00001D870000}"/>
    <cellStyle name="Note 2 4 6 7 3" xfId="10376" xr:uid="{00000000-0005-0000-0000-00001E870000}"/>
    <cellStyle name="Note 2 4 6 7 4" xfId="14626" xr:uid="{00000000-0005-0000-0000-00001F870000}"/>
    <cellStyle name="Note 2 4 6 7 5" xfId="19225" xr:uid="{00000000-0005-0000-0000-000020870000}"/>
    <cellStyle name="Note 2 4 6 7 6" xfId="53865" xr:uid="{00000000-0005-0000-0000-000021870000}"/>
    <cellStyle name="Note 2 4 6 70" xfId="41914" xr:uid="{00000000-0005-0000-0000-000022870000}"/>
    <cellStyle name="Note 2 4 6 71" xfId="42260" xr:uid="{00000000-0005-0000-0000-000023870000}"/>
    <cellStyle name="Note 2 4 6 72" xfId="42543" xr:uid="{00000000-0005-0000-0000-000024870000}"/>
    <cellStyle name="Note 2 4 6 73" xfId="42841" xr:uid="{00000000-0005-0000-0000-000025870000}"/>
    <cellStyle name="Note 2 4 6 74" xfId="43182" xr:uid="{00000000-0005-0000-0000-000026870000}"/>
    <cellStyle name="Note 2 4 6 75" xfId="43523" xr:uid="{00000000-0005-0000-0000-000027870000}"/>
    <cellStyle name="Note 2 4 6 76" xfId="44054" xr:uid="{00000000-0005-0000-0000-000028870000}"/>
    <cellStyle name="Note 2 4 6 77" xfId="44319" xr:uid="{00000000-0005-0000-0000-000029870000}"/>
    <cellStyle name="Note 2 4 6 78" xfId="43899" xr:uid="{00000000-0005-0000-0000-00002A870000}"/>
    <cellStyle name="Note 2 4 6 79" xfId="44722" xr:uid="{00000000-0005-0000-0000-00002B870000}"/>
    <cellStyle name="Note 2 4 6 8" xfId="1922" xr:uid="{00000000-0005-0000-0000-00002C870000}"/>
    <cellStyle name="Note 2 4 6 8 2" xfId="6174" xr:uid="{00000000-0005-0000-0000-00002D870000}"/>
    <cellStyle name="Note 2 4 6 8 3" xfId="10423" xr:uid="{00000000-0005-0000-0000-00002E870000}"/>
    <cellStyle name="Note 2 4 6 8 4" xfId="14673" xr:uid="{00000000-0005-0000-0000-00002F870000}"/>
    <cellStyle name="Note 2 4 6 8 5" xfId="19542" xr:uid="{00000000-0005-0000-0000-000030870000}"/>
    <cellStyle name="Note 2 4 6 8 6" xfId="54015" xr:uid="{00000000-0005-0000-0000-000031870000}"/>
    <cellStyle name="Note 2 4 6 80" xfId="45042" xr:uid="{00000000-0005-0000-0000-000032870000}"/>
    <cellStyle name="Note 2 4 6 81" xfId="44301" xr:uid="{00000000-0005-0000-0000-000033870000}"/>
    <cellStyle name="Note 2 4 6 82" xfId="43819" xr:uid="{00000000-0005-0000-0000-000034870000}"/>
    <cellStyle name="Note 2 4 6 83" xfId="45566" xr:uid="{00000000-0005-0000-0000-000035870000}"/>
    <cellStyle name="Note 2 4 6 84" xfId="45701" xr:uid="{00000000-0005-0000-0000-000036870000}"/>
    <cellStyle name="Note 2 4 6 85" xfId="46101" xr:uid="{00000000-0005-0000-0000-000037870000}"/>
    <cellStyle name="Note 2 4 6 86" xfId="46437" xr:uid="{00000000-0005-0000-0000-000038870000}"/>
    <cellStyle name="Note 2 4 6 87" xfId="46500" xr:uid="{00000000-0005-0000-0000-000039870000}"/>
    <cellStyle name="Note 2 4 6 88" xfId="46924" xr:uid="{00000000-0005-0000-0000-00003A870000}"/>
    <cellStyle name="Note 2 4 6 89" xfId="47269" xr:uid="{00000000-0005-0000-0000-00003B870000}"/>
    <cellStyle name="Note 2 4 6 9" xfId="1565" xr:uid="{00000000-0005-0000-0000-00003C870000}"/>
    <cellStyle name="Note 2 4 6 9 2" xfId="5817" xr:uid="{00000000-0005-0000-0000-00003D870000}"/>
    <cellStyle name="Note 2 4 6 9 3" xfId="10066" xr:uid="{00000000-0005-0000-0000-00003E870000}"/>
    <cellStyle name="Note 2 4 6 9 4" xfId="14316" xr:uid="{00000000-0005-0000-0000-00003F870000}"/>
    <cellStyle name="Note 2 4 6 9 5" xfId="20013" xr:uid="{00000000-0005-0000-0000-000040870000}"/>
    <cellStyle name="Note 2 4 6 9 6" xfId="54164" xr:uid="{00000000-0005-0000-0000-000041870000}"/>
    <cellStyle name="Note 2 4 6 90" xfId="47590" xr:uid="{00000000-0005-0000-0000-000042870000}"/>
    <cellStyle name="Note 2 4 6 91" xfId="47642" xr:uid="{00000000-0005-0000-0000-000043870000}"/>
    <cellStyle name="Note 2 4 6 92" xfId="48030" xr:uid="{00000000-0005-0000-0000-000044870000}"/>
    <cellStyle name="Note 2 4 6 93" xfId="48422" xr:uid="{00000000-0005-0000-0000-000045870000}"/>
    <cellStyle name="Note 2 4 6 94" xfId="48883" xr:uid="{00000000-0005-0000-0000-000046870000}"/>
    <cellStyle name="Note 2 4 6 95" xfId="49229" xr:uid="{00000000-0005-0000-0000-000047870000}"/>
    <cellStyle name="Note 2 4 6 96" xfId="48708" xr:uid="{00000000-0005-0000-0000-000048870000}"/>
    <cellStyle name="Note 2 4 6 97" xfId="49257" xr:uid="{00000000-0005-0000-0000-000049870000}"/>
    <cellStyle name="Note 2 4 6 98" xfId="49442" xr:uid="{00000000-0005-0000-0000-00004A870000}"/>
    <cellStyle name="Note 2 4 6 99" xfId="49892" xr:uid="{00000000-0005-0000-0000-00004B870000}"/>
    <cellStyle name="Note 2 4 60" xfId="1329" xr:uid="{00000000-0005-0000-0000-00004C870000}"/>
    <cellStyle name="Note 2 4 60 2" xfId="30510" xr:uid="{00000000-0005-0000-0000-00004D870000}"/>
    <cellStyle name="Note 2 4 61" xfId="1336" xr:uid="{00000000-0005-0000-0000-00004E870000}"/>
    <cellStyle name="Note 2 4 61 2" xfId="30465" xr:uid="{00000000-0005-0000-0000-00004F870000}"/>
    <cellStyle name="Note 2 4 62" xfId="1334" xr:uid="{00000000-0005-0000-0000-000050870000}"/>
    <cellStyle name="Note 2 4 62 2" xfId="30516" xr:uid="{00000000-0005-0000-0000-000051870000}"/>
    <cellStyle name="Note 2 4 63" xfId="1436" xr:uid="{00000000-0005-0000-0000-000052870000}"/>
    <cellStyle name="Note 2 4 63 2" xfId="30522" xr:uid="{00000000-0005-0000-0000-000053870000}"/>
    <cellStyle name="Note 2 4 64" xfId="1423" xr:uid="{00000000-0005-0000-0000-000054870000}"/>
    <cellStyle name="Note 2 4 64 2" xfId="30527" xr:uid="{00000000-0005-0000-0000-000055870000}"/>
    <cellStyle name="Note 2 4 65" xfId="18443" xr:uid="{00000000-0005-0000-0000-000056870000}"/>
    <cellStyle name="Note 2 4 65 2" xfId="30533" xr:uid="{00000000-0005-0000-0000-000057870000}"/>
    <cellStyle name="Note 2 4 66" xfId="30456" xr:uid="{00000000-0005-0000-0000-000058870000}"/>
    <cellStyle name="Note 2 4 67" xfId="30641" xr:uid="{00000000-0005-0000-0000-000059870000}"/>
    <cellStyle name="Note 2 4 68" xfId="30651" xr:uid="{00000000-0005-0000-0000-00005A870000}"/>
    <cellStyle name="Note 2 4 69" xfId="30657" xr:uid="{00000000-0005-0000-0000-00005B870000}"/>
    <cellStyle name="Note 2 4 7" xfId="867" xr:uid="{00000000-0005-0000-0000-00005C870000}"/>
    <cellStyle name="Note 2 4 7 10" xfId="1947" xr:uid="{00000000-0005-0000-0000-00005D870000}"/>
    <cellStyle name="Note 2 4 7 10 2" xfId="6199" xr:uid="{00000000-0005-0000-0000-00005E870000}"/>
    <cellStyle name="Note 2 4 7 10 3" xfId="10448" xr:uid="{00000000-0005-0000-0000-00005F870000}"/>
    <cellStyle name="Note 2 4 7 10 4" xfId="14698" xr:uid="{00000000-0005-0000-0000-000060870000}"/>
    <cellStyle name="Note 2 4 7 10 5" xfId="20336" xr:uid="{00000000-0005-0000-0000-000061870000}"/>
    <cellStyle name="Note 2 4 7 10 6" xfId="53199" xr:uid="{00000000-0005-0000-0000-000062870000}"/>
    <cellStyle name="Note 2 4 7 100" xfId="50019" xr:uid="{00000000-0005-0000-0000-000063870000}"/>
    <cellStyle name="Note 2 4 7 101" xfId="50168" xr:uid="{00000000-0005-0000-0000-000064870000}"/>
    <cellStyle name="Note 2 4 7 102" xfId="50318" xr:uid="{00000000-0005-0000-0000-000065870000}"/>
    <cellStyle name="Note 2 4 7 103" xfId="50467" xr:uid="{00000000-0005-0000-0000-000066870000}"/>
    <cellStyle name="Note 2 4 7 104" xfId="50616" xr:uid="{00000000-0005-0000-0000-000067870000}"/>
    <cellStyle name="Note 2 4 7 105" xfId="50766" xr:uid="{00000000-0005-0000-0000-000068870000}"/>
    <cellStyle name="Note 2 4 7 106" xfId="50915" xr:uid="{00000000-0005-0000-0000-000069870000}"/>
    <cellStyle name="Note 2 4 7 107" xfId="51080" xr:uid="{00000000-0005-0000-0000-00006A870000}"/>
    <cellStyle name="Note 2 4 7 108" xfId="51236" xr:uid="{00000000-0005-0000-0000-00006B870000}"/>
    <cellStyle name="Note 2 4 7 109" xfId="51386" xr:uid="{00000000-0005-0000-0000-00006C870000}"/>
    <cellStyle name="Note 2 4 7 11" xfId="1515" xr:uid="{00000000-0005-0000-0000-00006D870000}"/>
    <cellStyle name="Note 2 4 7 11 2" xfId="5767" xr:uid="{00000000-0005-0000-0000-00006E870000}"/>
    <cellStyle name="Note 2 4 7 11 3" xfId="10016" xr:uid="{00000000-0005-0000-0000-00006F870000}"/>
    <cellStyle name="Note 2 4 7 11 4" xfId="14266" xr:uid="{00000000-0005-0000-0000-000070870000}"/>
    <cellStyle name="Note 2 4 7 11 5" xfId="20815" xr:uid="{00000000-0005-0000-0000-000071870000}"/>
    <cellStyle name="Note 2 4 7 11 6" xfId="54363" xr:uid="{00000000-0005-0000-0000-000072870000}"/>
    <cellStyle name="Note 2 4 7 110" xfId="51536" xr:uid="{00000000-0005-0000-0000-000073870000}"/>
    <cellStyle name="Note 2 4 7 111" xfId="51686" xr:uid="{00000000-0005-0000-0000-000074870000}"/>
    <cellStyle name="Note 2 4 7 112" xfId="51841" xr:uid="{00000000-0005-0000-0000-000075870000}"/>
    <cellStyle name="Note 2 4 7 113" xfId="51996" xr:uid="{00000000-0005-0000-0000-000076870000}"/>
    <cellStyle name="Note 2 4 7 114" xfId="52146" xr:uid="{00000000-0005-0000-0000-000077870000}"/>
    <cellStyle name="Note 2 4 7 115" xfId="52296" xr:uid="{00000000-0005-0000-0000-000078870000}"/>
    <cellStyle name="Note 2 4 7 116" xfId="52344" xr:uid="{00000000-0005-0000-0000-000079870000}"/>
    <cellStyle name="Note 2 4 7 117" xfId="52399" xr:uid="{00000000-0005-0000-0000-00007A870000}"/>
    <cellStyle name="Note 2 4 7 118" xfId="52549" xr:uid="{00000000-0005-0000-0000-00007B870000}"/>
    <cellStyle name="Note 2 4 7 119" xfId="52698" xr:uid="{00000000-0005-0000-0000-00007C870000}"/>
    <cellStyle name="Note 2 4 7 12" xfId="2016" xr:uid="{00000000-0005-0000-0000-00007D870000}"/>
    <cellStyle name="Note 2 4 7 12 2" xfId="6268" xr:uid="{00000000-0005-0000-0000-00007E870000}"/>
    <cellStyle name="Note 2 4 7 12 3" xfId="10517" xr:uid="{00000000-0005-0000-0000-00007F870000}"/>
    <cellStyle name="Note 2 4 7 12 4" xfId="14766" xr:uid="{00000000-0005-0000-0000-000080870000}"/>
    <cellStyle name="Note 2 4 7 12 5" xfId="21029" xr:uid="{00000000-0005-0000-0000-000081870000}"/>
    <cellStyle name="Note 2 4 7 12 6" xfId="54513" xr:uid="{00000000-0005-0000-0000-000082870000}"/>
    <cellStyle name="Note 2 4 7 120" xfId="52848" xr:uid="{00000000-0005-0000-0000-000083870000}"/>
    <cellStyle name="Note 2 4 7 121" xfId="53041" xr:uid="{00000000-0005-0000-0000-000084870000}"/>
    <cellStyle name="Note 2 4 7 122" xfId="18721" xr:uid="{00000000-0005-0000-0000-000085870000}"/>
    <cellStyle name="Note 2 4 7 123" xfId="53140" xr:uid="{00000000-0005-0000-0000-000086870000}"/>
    <cellStyle name="Note 2 4 7 13" xfId="2168" xr:uid="{00000000-0005-0000-0000-000087870000}"/>
    <cellStyle name="Note 2 4 7 13 2" xfId="6420" xr:uid="{00000000-0005-0000-0000-000088870000}"/>
    <cellStyle name="Note 2 4 7 13 3" xfId="10669" xr:uid="{00000000-0005-0000-0000-000089870000}"/>
    <cellStyle name="Note 2 4 7 13 4" xfId="14918" xr:uid="{00000000-0005-0000-0000-00008A870000}"/>
    <cellStyle name="Note 2 4 7 13 5" xfId="20970" xr:uid="{00000000-0005-0000-0000-00008B870000}"/>
    <cellStyle name="Note 2 4 7 13 6" xfId="54662" xr:uid="{00000000-0005-0000-0000-00008C870000}"/>
    <cellStyle name="Note 2 4 7 14" xfId="2318" xr:uid="{00000000-0005-0000-0000-00008D870000}"/>
    <cellStyle name="Note 2 4 7 14 2" xfId="6570" xr:uid="{00000000-0005-0000-0000-00008E870000}"/>
    <cellStyle name="Note 2 4 7 14 3" xfId="10819" xr:uid="{00000000-0005-0000-0000-00008F870000}"/>
    <cellStyle name="Note 2 4 7 14 4" xfId="15068" xr:uid="{00000000-0005-0000-0000-000090870000}"/>
    <cellStyle name="Note 2 4 7 14 5" xfId="21717" xr:uid="{00000000-0005-0000-0000-000091870000}"/>
    <cellStyle name="Note 2 4 7 14 6" xfId="54817" xr:uid="{00000000-0005-0000-0000-000092870000}"/>
    <cellStyle name="Note 2 4 7 15" xfId="2467" xr:uid="{00000000-0005-0000-0000-000093870000}"/>
    <cellStyle name="Note 2 4 7 15 2" xfId="6719" xr:uid="{00000000-0005-0000-0000-000094870000}"/>
    <cellStyle name="Note 2 4 7 15 3" xfId="10968" xr:uid="{00000000-0005-0000-0000-000095870000}"/>
    <cellStyle name="Note 2 4 7 15 4" xfId="15217" xr:uid="{00000000-0005-0000-0000-000096870000}"/>
    <cellStyle name="Note 2 4 7 15 5" xfId="21984" xr:uid="{00000000-0005-0000-0000-000097870000}"/>
    <cellStyle name="Note 2 4 7 15 6" xfId="54972" xr:uid="{00000000-0005-0000-0000-000098870000}"/>
    <cellStyle name="Note 2 4 7 16" xfId="2617" xr:uid="{00000000-0005-0000-0000-000099870000}"/>
    <cellStyle name="Note 2 4 7 16 2" xfId="6869" xr:uid="{00000000-0005-0000-0000-00009A870000}"/>
    <cellStyle name="Note 2 4 7 16 3" xfId="11118" xr:uid="{00000000-0005-0000-0000-00009B870000}"/>
    <cellStyle name="Note 2 4 7 16 4" xfId="15367" xr:uid="{00000000-0005-0000-0000-00009C870000}"/>
    <cellStyle name="Note 2 4 7 16 5" xfId="22165" xr:uid="{00000000-0005-0000-0000-00009D870000}"/>
    <cellStyle name="Note 2 4 7 16 6" xfId="55123" xr:uid="{00000000-0005-0000-0000-00009E870000}"/>
    <cellStyle name="Note 2 4 7 17" xfId="2772" xr:uid="{00000000-0005-0000-0000-00009F870000}"/>
    <cellStyle name="Note 2 4 7 17 2" xfId="7024" xr:uid="{00000000-0005-0000-0000-0000A0870000}"/>
    <cellStyle name="Note 2 4 7 17 3" xfId="11273" xr:uid="{00000000-0005-0000-0000-0000A1870000}"/>
    <cellStyle name="Note 2 4 7 17 4" xfId="15522" xr:uid="{00000000-0005-0000-0000-0000A2870000}"/>
    <cellStyle name="Note 2 4 7 17 5" xfId="22511" xr:uid="{00000000-0005-0000-0000-0000A3870000}"/>
    <cellStyle name="Note 2 4 7 17 6" xfId="55272" xr:uid="{00000000-0005-0000-0000-0000A4870000}"/>
    <cellStyle name="Note 2 4 7 18" xfId="2922" xr:uid="{00000000-0005-0000-0000-0000A5870000}"/>
    <cellStyle name="Note 2 4 7 18 2" xfId="7174" xr:uid="{00000000-0005-0000-0000-0000A6870000}"/>
    <cellStyle name="Note 2 4 7 18 3" xfId="11423" xr:uid="{00000000-0005-0000-0000-0000A7870000}"/>
    <cellStyle name="Note 2 4 7 18 4" xfId="15672" xr:uid="{00000000-0005-0000-0000-0000A8870000}"/>
    <cellStyle name="Note 2 4 7 18 5" xfId="22857" xr:uid="{00000000-0005-0000-0000-0000A9870000}"/>
    <cellStyle name="Note 2 4 7 18 6" xfId="55422" xr:uid="{00000000-0005-0000-0000-0000AA870000}"/>
    <cellStyle name="Note 2 4 7 19" xfId="3072" xr:uid="{00000000-0005-0000-0000-0000AB870000}"/>
    <cellStyle name="Note 2 4 7 19 2" xfId="7324" xr:uid="{00000000-0005-0000-0000-0000AC870000}"/>
    <cellStyle name="Note 2 4 7 19 3" xfId="11573" xr:uid="{00000000-0005-0000-0000-0000AD870000}"/>
    <cellStyle name="Note 2 4 7 19 4" xfId="15822" xr:uid="{00000000-0005-0000-0000-0000AE870000}"/>
    <cellStyle name="Note 2 4 7 19 5" xfId="23204" xr:uid="{00000000-0005-0000-0000-0000AF870000}"/>
    <cellStyle name="Note 2 4 7 19 6" xfId="55571" xr:uid="{00000000-0005-0000-0000-0000B0870000}"/>
    <cellStyle name="Note 2 4 7 2" xfId="868" xr:uid="{00000000-0005-0000-0000-0000B1870000}"/>
    <cellStyle name="Note 2 4 7 2 10" xfId="3275" xr:uid="{00000000-0005-0000-0000-0000B2870000}"/>
    <cellStyle name="Note 2 4 7 2 10 2" xfId="7527" xr:uid="{00000000-0005-0000-0000-0000B3870000}"/>
    <cellStyle name="Note 2 4 7 2 10 3" xfId="11776" xr:uid="{00000000-0005-0000-0000-0000B4870000}"/>
    <cellStyle name="Note 2 4 7 2 10 4" xfId="16025" xr:uid="{00000000-0005-0000-0000-0000B5870000}"/>
    <cellStyle name="Note 2 4 7 2 10 5" xfId="21440" xr:uid="{00000000-0005-0000-0000-0000B6870000}"/>
    <cellStyle name="Note 2 4 7 2 10 6" xfId="54567" xr:uid="{00000000-0005-0000-0000-0000B7870000}"/>
    <cellStyle name="Note 2 4 7 2 100" xfId="50820" xr:uid="{00000000-0005-0000-0000-0000B8870000}"/>
    <cellStyle name="Note 2 4 7 2 101" xfId="50969" xr:uid="{00000000-0005-0000-0000-0000B9870000}"/>
    <cellStyle name="Note 2 4 7 2 102" xfId="51134" xr:uid="{00000000-0005-0000-0000-0000BA870000}"/>
    <cellStyle name="Note 2 4 7 2 103" xfId="51290" xr:uid="{00000000-0005-0000-0000-0000BB870000}"/>
    <cellStyle name="Note 2 4 7 2 104" xfId="51440" xr:uid="{00000000-0005-0000-0000-0000BC870000}"/>
    <cellStyle name="Note 2 4 7 2 105" xfId="51590" xr:uid="{00000000-0005-0000-0000-0000BD870000}"/>
    <cellStyle name="Note 2 4 7 2 106" xfId="51740" xr:uid="{00000000-0005-0000-0000-0000BE870000}"/>
    <cellStyle name="Note 2 4 7 2 107" xfId="51895" xr:uid="{00000000-0005-0000-0000-0000BF870000}"/>
    <cellStyle name="Note 2 4 7 2 108" xfId="52050" xr:uid="{00000000-0005-0000-0000-0000C0870000}"/>
    <cellStyle name="Note 2 4 7 2 109" xfId="52200" xr:uid="{00000000-0005-0000-0000-0000C1870000}"/>
    <cellStyle name="Note 2 4 7 2 11" xfId="3424" xr:uid="{00000000-0005-0000-0000-0000C2870000}"/>
    <cellStyle name="Note 2 4 7 2 11 2" xfId="7676" xr:uid="{00000000-0005-0000-0000-0000C3870000}"/>
    <cellStyle name="Note 2 4 7 2 11 3" xfId="11925" xr:uid="{00000000-0005-0000-0000-0000C4870000}"/>
    <cellStyle name="Note 2 4 7 2 11 4" xfId="16174" xr:uid="{00000000-0005-0000-0000-0000C5870000}"/>
    <cellStyle name="Note 2 4 7 2 11 5" xfId="22215" xr:uid="{00000000-0005-0000-0000-0000C6870000}"/>
    <cellStyle name="Note 2 4 7 2 11 6" xfId="54716" xr:uid="{00000000-0005-0000-0000-0000C7870000}"/>
    <cellStyle name="Note 2 4 7 2 110" xfId="52453" xr:uid="{00000000-0005-0000-0000-0000C8870000}"/>
    <cellStyle name="Note 2 4 7 2 111" xfId="52603" xr:uid="{00000000-0005-0000-0000-0000C9870000}"/>
    <cellStyle name="Note 2 4 7 2 112" xfId="52752" xr:uid="{00000000-0005-0000-0000-0000CA870000}"/>
    <cellStyle name="Note 2 4 7 2 113" xfId="52902" xr:uid="{00000000-0005-0000-0000-0000CB870000}"/>
    <cellStyle name="Note 2 4 7 2 114" xfId="53101" xr:uid="{00000000-0005-0000-0000-0000CC870000}"/>
    <cellStyle name="Note 2 4 7 2 115" xfId="53364" xr:uid="{00000000-0005-0000-0000-0000CD870000}"/>
    <cellStyle name="Note 2 4 7 2 12" xfId="3574" xr:uid="{00000000-0005-0000-0000-0000CE870000}"/>
    <cellStyle name="Note 2 4 7 2 12 2" xfId="7826" xr:uid="{00000000-0005-0000-0000-0000CF870000}"/>
    <cellStyle name="Note 2 4 7 2 12 3" xfId="12075" xr:uid="{00000000-0005-0000-0000-0000D0870000}"/>
    <cellStyle name="Note 2 4 7 2 12 4" xfId="16324" xr:uid="{00000000-0005-0000-0000-0000D1870000}"/>
    <cellStyle name="Note 2 4 7 2 12 5" xfId="22561" xr:uid="{00000000-0005-0000-0000-0000D2870000}"/>
    <cellStyle name="Note 2 4 7 2 12 6" xfId="54871" xr:uid="{00000000-0005-0000-0000-0000D3870000}"/>
    <cellStyle name="Note 2 4 7 2 13" xfId="3724" xr:uid="{00000000-0005-0000-0000-0000D4870000}"/>
    <cellStyle name="Note 2 4 7 2 13 2" xfId="7976" xr:uid="{00000000-0005-0000-0000-0000D5870000}"/>
    <cellStyle name="Note 2 4 7 2 13 3" xfId="12225" xr:uid="{00000000-0005-0000-0000-0000D6870000}"/>
    <cellStyle name="Note 2 4 7 2 13 4" xfId="16474" xr:uid="{00000000-0005-0000-0000-0000D7870000}"/>
    <cellStyle name="Note 2 4 7 2 13 5" xfId="22907" xr:uid="{00000000-0005-0000-0000-0000D8870000}"/>
    <cellStyle name="Note 2 4 7 2 13 6" xfId="55026" xr:uid="{00000000-0005-0000-0000-0000D9870000}"/>
    <cellStyle name="Note 2 4 7 2 14" xfId="3873" xr:uid="{00000000-0005-0000-0000-0000DA870000}"/>
    <cellStyle name="Note 2 4 7 2 14 2" xfId="8125" xr:uid="{00000000-0005-0000-0000-0000DB870000}"/>
    <cellStyle name="Note 2 4 7 2 14 3" xfId="12374" xr:uid="{00000000-0005-0000-0000-0000DC870000}"/>
    <cellStyle name="Note 2 4 7 2 14 4" xfId="16623" xr:uid="{00000000-0005-0000-0000-0000DD870000}"/>
    <cellStyle name="Note 2 4 7 2 14 5" xfId="23254" xr:uid="{00000000-0005-0000-0000-0000DE870000}"/>
    <cellStyle name="Note 2 4 7 2 14 6" xfId="55177" xr:uid="{00000000-0005-0000-0000-0000DF870000}"/>
    <cellStyle name="Note 2 4 7 2 15" xfId="4022" xr:uid="{00000000-0005-0000-0000-0000E0870000}"/>
    <cellStyle name="Note 2 4 7 2 15 2" xfId="8274" xr:uid="{00000000-0005-0000-0000-0000E1870000}"/>
    <cellStyle name="Note 2 4 7 2 15 3" xfId="12523" xr:uid="{00000000-0005-0000-0000-0000E2870000}"/>
    <cellStyle name="Note 2 4 7 2 15 4" xfId="16772" xr:uid="{00000000-0005-0000-0000-0000E3870000}"/>
    <cellStyle name="Note 2 4 7 2 15 5" xfId="23529" xr:uid="{00000000-0005-0000-0000-0000E4870000}"/>
    <cellStyle name="Note 2 4 7 2 15 6" xfId="55326" xr:uid="{00000000-0005-0000-0000-0000E5870000}"/>
    <cellStyle name="Note 2 4 7 2 16" xfId="4222" xr:uid="{00000000-0005-0000-0000-0000E6870000}"/>
    <cellStyle name="Note 2 4 7 2 16 2" xfId="8474" xr:uid="{00000000-0005-0000-0000-0000E7870000}"/>
    <cellStyle name="Note 2 4 7 2 16 3" xfId="12723" xr:uid="{00000000-0005-0000-0000-0000E8870000}"/>
    <cellStyle name="Note 2 4 7 2 16 4" xfId="16972" xr:uid="{00000000-0005-0000-0000-0000E9870000}"/>
    <cellStyle name="Note 2 4 7 2 16 5" xfId="23875" xr:uid="{00000000-0005-0000-0000-0000EA870000}"/>
    <cellStyle name="Note 2 4 7 2 16 6" xfId="55476" xr:uid="{00000000-0005-0000-0000-0000EB870000}"/>
    <cellStyle name="Note 2 4 7 2 17" xfId="4373" xr:uid="{00000000-0005-0000-0000-0000EC870000}"/>
    <cellStyle name="Note 2 4 7 2 17 2" xfId="8625" xr:uid="{00000000-0005-0000-0000-0000ED870000}"/>
    <cellStyle name="Note 2 4 7 2 17 3" xfId="12874" xr:uid="{00000000-0005-0000-0000-0000EE870000}"/>
    <cellStyle name="Note 2 4 7 2 17 4" xfId="17123" xr:uid="{00000000-0005-0000-0000-0000EF870000}"/>
    <cellStyle name="Note 2 4 7 2 17 5" xfId="24225" xr:uid="{00000000-0005-0000-0000-0000F0870000}"/>
    <cellStyle name="Note 2 4 7 2 17 6" xfId="55625" xr:uid="{00000000-0005-0000-0000-0000F1870000}"/>
    <cellStyle name="Note 2 4 7 2 18" xfId="4476" xr:uid="{00000000-0005-0000-0000-0000F2870000}"/>
    <cellStyle name="Note 2 4 7 2 18 2" xfId="8728" xr:uid="{00000000-0005-0000-0000-0000F3870000}"/>
    <cellStyle name="Note 2 4 7 2 18 3" xfId="12977" xr:uid="{00000000-0005-0000-0000-0000F4870000}"/>
    <cellStyle name="Note 2 4 7 2 18 4" xfId="17226" xr:uid="{00000000-0005-0000-0000-0000F5870000}"/>
    <cellStyle name="Note 2 4 7 2 18 5" xfId="24571" xr:uid="{00000000-0005-0000-0000-0000F6870000}"/>
    <cellStyle name="Note 2 4 7 2 18 6" xfId="55847" xr:uid="{00000000-0005-0000-0000-0000F7870000}"/>
    <cellStyle name="Note 2 4 7 2 19" xfId="4590" xr:uid="{00000000-0005-0000-0000-0000F8870000}"/>
    <cellStyle name="Note 2 4 7 2 19 2" xfId="8842" xr:uid="{00000000-0005-0000-0000-0000F9870000}"/>
    <cellStyle name="Note 2 4 7 2 19 3" xfId="13091" xr:uid="{00000000-0005-0000-0000-0000FA870000}"/>
    <cellStyle name="Note 2 4 7 2 19 4" xfId="17340" xr:uid="{00000000-0005-0000-0000-0000FB870000}"/>
    <cellStyle name="Note 2 4 7 2 19 5" xfId="24846" xr:uid="{00000000-0005-0000-0000-0000FC870000}"/>
    <cellStyle name="Note 2 4 7 2 19 6" xfId="55999" xr:uid="{00000000-0005-0000-0000-0000FD870000}"/>
    <cellStyle name="Note 2 4 7 2 2" xfId="2070" xr:uid="{00000000-0005-0000-0000-0000FE870000}"/>
    <cellStyle name="Note 2 4 7 2 2 2" xfId="6322" xr:uid="{00000000-0005-0000-0000-0000FF870000}"/>
    <cellStyle name="Note 2 4 7 2 2 3" xfId="10571" xr:uid="{00000000-0005-0000-0000-000000880000}"/>
    <cellStyle name="Note 2 4 7 2 2 4" xfId="14820" xr:uid="{00000000-0005-0000-0000-000001880000}"/>
    <cellStyle name="Note 2 4 7 2 2 5" xfId="18625" xr:uid="{00000000-0005-0000-0000-000002880000}"/>
    <cellStyle name="Note 2 4 7 2 2 6" xfId="19252" xr:uid="{00000000-0005-0000-0000-000003880000}"/>
    <cellStyle name="Note 2 4 7 2 2 7" xfId="53519" xr:uid="{00000000-0005-0000-0000-000004880000}"/>
    <cellStyle name="Note 2 4 7 2 20" xfId="4745" xr:uid="{00000000-0005-0000-0000-000005880000}"/>
    <cellStyle name="Note 2 4 7 2 20 2" xfId="8997" xr:uid="{00000000-0005-0000-0000-000006880000}"/>
    <cellStyle name="Note 2 4 7 2 20 3" xfId="13246" xr:uid="{00000000-0005-0000-0000-000007880000}"/>
    <cellStyle name="Note 2 4 7 2 20 4" xfId="17495" xr:uid="{00000000-0005-0000-0000-000008880000}"/>
    <cellStyle name="Note 2 4 7 2 20 5" xfId="21638" xr:uid="{00000000-0005-0000-0000-000009880000}"/>
    <cellStyle name="Note 2 4 7 2 20 6" xfId="56151" xr:uid="{00000000-0005-0000-0000-00000A880000}"/>
    <cellStyle name="Note 2 4 7 2 21" xfId="4895" xr:uid="{00000000-0005-0000-0000-00000B880000}"/>
    <cellStyle name="Note 2 4 7 2 21 2" xfId="9147" xr:uid="{00000000-0005-0000-0000-00000C880000}"/>
    <cellStyle name="Note 2 4 7 2 21 3" xfId="13396" xr:uid="{00000000-0005-0000-0000-00000D880000}"/>
    <cellStyle name="Note 2 4 7 2 21 4" xfId="17645" xr:uid="{00000000-0005-0000-0000-00000E880000}"/>
    <cellStyle name="Note 2 4 7 2 21 5" xfId="25532" xr:uid="{00000000-0005-0000-0000-00000F880000}"/>
    <cellStyle name="Note 2 4 7 2 21 6" xfId="56300" xr:uid="{00000000-0005-0000-0000-000010880000}"/>
    <cellStyle name="Note 2 4 7 2 22" xfId="5087" xr:uid="{00000000-0005-0000-0000-000011880000}"/>
    <cellStyle name="Note 2 4 7 2 22 2" xfId="9339" xr:uid="{00000000-0005-0000-0000-000012880000}"/>
    <cellStyle name="Note 2 4 7 2 22 3" xfId="13588" xr:uid="{00000000-0005-0000-0000-000013880000}"/>
    <cellStyle name="Note 2 4 7 2 22 4" xfId="17837" xr:uid="{00000000-0005-0000-0000-000014880000}"/>
    <cellStyle name="Note 2 4 7 2 22 5" xfId="25878" xr:uid="{00000000-0005-0000-0000-000015880000}"/>
    <cellStyle name="Note 2 4 7 2 22 6" xfId="56456" xr:uid="{00000000-0005-0000-0000-000016880000}"/>
    <cellStyle name="Note 2 4 7 2 23" xfId="5197" xr:uid="{00000000-0005-0000-0000-000017880000}"/>
    <cellStyle name="Note 2 4 7 2 23 2" xfId="9449" xr:uid="{00000000-0005-0000-0000-000018880000}"/>
    <cellStyle name="Note 2 4 7 2 23 3" xfId="13698" xr:uid="{00000000-0005-0000-0000-000019880000}"/>
    <cellStyle name="Note 2 4 7 2 23 4" xfId="17947" xr:uid="{00000000-0005-0000-0000-00001A880000}"/>
    <cellStyle name="Note 2 4 7 2 23 5" xfId="26224" xr:uid="{00000000-0005-0000-0000-00001B880000}"/>
    <cellStyle name="Note 2 4 7 2 23 6" xfId="56707" xr:uid="{00000000-0005-0000-0000-00001C880000}"/>
    <cellStyle name="Note 2 4 7 2 24" xfId="5309" xr:uid="{00000000-0005-0000-0000-00001D880000}"/>
    <cellStyle name="Note 2 4 7 2 24 2" xfId="9561" xr:uid="{00000000-0005-0000-0000-00001E880000}"/>
    <cellStyle name="Note 2 4 7 2 24 3" xfId="13810" xr:uid="{00000000-0005-0000-0000-00001F880000}"/>
    <cellStyle name="Note 2 4 7 2 24 4" xfId="18059" xr:uid="{00000000-0005-0000-0000-000020880000}"/>
    <cellStyle name="Note 2 4 7 2 24 5" xfId="25116" xr:uid="{00000000-0005-0000-0000-000021880000}"/>
    <cellStyle name="Note 2 4 7 2 24 6" xfId="56866" xr:uid="{00000000-0005-0000-0000-000022880000}"/>
    <cellStyle name="Note 2 4 7 2 25" xfId="5460" xr:uid="{00000000-0005-0000-0000-000023880000}"/>
    <cellStyle name="Note 2 4 7 2 25 2" xfId="9712" xr:uid="{00000000-0005-0000-0000-000024880000}"/>
    <cellStyle name="Note 2 4 7 2 25 3" xfId="13961" xr:uid="{00000000-0005-0000-0000-000025880000}"/>
    <cellStyle name="Note 2 4 7 2 25 4" xfId="18210" xr:uid="{00000000-0005-0000-0000-000026880000}"/>
    <cellStyle name="Note 2 4 7 2 25 5" xfId="26572" xr:uid="{00000000-0005-0000-0000-000027880000}"/>
    <cellStyle name="Note 2 4 7 2 25 6" xfId="57016" xr:uid="{00000000-0005-0000-0000-000028880000}"/>
    <cellStyle name="Note 2 4 7 2 26" xfId="5615" xr:uid="{00000000-0005-0000-0000-000029880000}"/>
    <cellStyle name="Note 2 4 7 2 26 2" xfId="9867" xr:uid="{00000000-0005-0000-0000-00002A880000}"/>
    <cellStyle name="Note 2 4 7 2 26 3" xfId="14116" xr:uid="{00000000-0005-0000-0000-00002B880000}"/>
    <cellStyle name="Note 2 4 7 2 26 4" xfId="18365" xr:uid="{00000000-0005-0000-0000-00002C880000}"/>
    <cellStyle name="Note 2 4 7 2 26 5" xfId="27277" xr:uid="{00000000-0005-0000-0000-00002D880000}"/>
    <cellStyle name="Note 2 4 7 2 26 6" xfId="55715" xr:uid="{00000000-0005-0000-0000-00002E880000}"/>
    <cellStyle name="Note 2 4 7 2 27" xfId="1615" xr:uid="{00000000-0005-0000-0000-00002F880000}"/>
    <cellStyle name="Note 2 4 7 2 27 2" xfId="27620" xr:uid="{00000000-0005-0000-0000-000030880000}"/>
    <cellStyle name="Note 2 4 7 2 27 3" xfId="57284" xr:uid="{00000000-0005-0000-0000-000031880000}"/>
    <cellStyle name="Note 2 4 7 2 28" xfId="5867" xr:uid="{00000000-0005-0000-0000-000032880000}"/>
    <cellStyle name="Note 2 4 7 2 28 2" xfId="27961" xr:uid="{00000000-0005-0000-0000-000033880000}"/>
    <cellStyle name="Note 2 4 7 2 28 3" xfId="57433" xr:uid="{00000000-0005-0000-0000-000034880000}"/>
    <cellStyle name="Note 2 4 7 2 29" xfId="10116" xr:uid="{00000000-0005-0000-0000-000035880000}"/>
    <cellStyle name="Note 2 4 7 2 29 2" xfId="28302" xr:uid="{00000000-0005-0000-0000-000036880000}"/>
    <cellStyle name="Note 2 4 7 2 29 3" xfId="57583" xr:uid="{00000000-0005-0000-0000-000037880000}"/>
    <cellStyle name="Note 2 4 7 2 3" xfId="2222" xr:uid="{00000000-0005-0000-0000-000038880000}"/>
    <cellStyle name="Note 2 4 7 2 3 2" xfId="6474" xr:uid="{00000000-0005-0000-0000-000039880000}"/>
    <cellStyle name="Note 2 4 7 2 3 3" xfId="10723" xr:uid="{00000000-0005-0000-0000-00003A880000}"/>
    <cellStyle name="Note 2 4 7 2 3 4" xfId="14972" xr:uid="{00000000-0005-0000-0000-00003B880000}"/>
    <cellStyle name="Note 2 4 7 2 3 5" xfId="18789" xr:uid="{00000000-0005-0000-0000-00003C880000}"/>
    <cellStyle name="Note 2 4 7 2 3 6" xfId="53668" xr:uid="{00000000-0005-0000-0000-00003D880000}"/>
    <cellStyle name="Note 2 4 7 2 30" xfId="14366" xr:uid="{00000000-0005-0000-0000-00003E880000}"/>
    <cellStyle name="Note 2 4 7 2 30 2" xfId="28643" xr:uid="{00000000-0005-0000-0000-00003F880000}"/>
    <cellStyle name="Note 2 4 7 2 31" xfId="18517" xr:uid="{00000000-0005-0000-0000-000040880000}"/>
    <cellStyle name="Note 2 4 7 2 31 2" xfId="28984" xr:uid="{00000000-0005-0000-0000-000041880000}"/>
    <cellStyle name="Note 2 4 7 2 32" xfId="29572" xr:uid="{00000000-0005-0000-0000-000042880000}"/>
    <cellStyle name="Note 2 4 7 2 33" xfId="31214" xr:uid="{00000000-0005-0000-0000-000043880000}"/>
    <cellStyle name="Note 2 4 7 2 34" xfId="31482" xr:uid="{00000000-0005-0000-0000-000044880000}"/>
    <cellStyle name="Note 2 4 7 2 35" xfId="31822" xr:uid="{00000000-0005-0000-0000-000045880000}"/>
    <cellStyle name="Note 2 4 7 2 36" xfId="32044" xr:uid="{00000000-0005-0000-0000-000046880000}"/>
    <cellStyle name="Note 2 4 7 2 37" xfId="32385" xr:uid="{00000000-0005-0000-0000-000047880000}"/>
    <cellStyle name="Note 2 4 7 2 38" xfId="32726" xr:uid="{00000000-0005-0000-0000-000048880000}"/>
    <cellStyle name="Note 2 4 7 2 39" xfId="33031" xr:uid="{00000000-0005-0000-0000-000049880000}"/>
    <cellStyle name="Note 2 4 7 2 4" xfId="2372" xr:uid="{00000000-0005-0000-0000-00004A880000}"/>
    <cellStyle name="Note 2 4 7 2 4 2" xfId="6624" xr:uid="{00000000-0005-0000-0000-00004B880000}"/>
    <cellStyle name="Note 2 4 7 2 4 3" xfId="10873" xr:uid="{00000000-0005-0000-0000-00004C880000}"/>
    <cellStyle name="Note 2 4 7 2 4 4" xfId="15122" xr:uid="{00000000-0005-0000-0000-00004D880000}"/>
    <cellStyle name="Note 2 4 7 2 4 5" xfId="20040" xr:uid="{00000000-0005-0000-0000-00004E880000}"/>
    <cellStyle name="Note 2 4 7 2 4 6" xfId="53790" xr:uid="{00000000-0005-0000-0000-00004F880000}"/>
    <cellStyle name="Note 2 4 7 2 40" xfId="33636" xr:uid="{00000000-0005-0000-0000-000050880000}"/>
    <cellStyle name="Note 2 4 7 2 41" xfId="33982" xr:uid="{00000000-0005-0000-0000-000051880000}"/>
    <cellStyle name="Note 2 4 7 2 42" xfId="34216" xr:uid="{00000000-0005-0000-0000-000052880000}"/>
    <cellStyle name="Note 2 4 7 2 43" xfId="34429" xr:uid="{00000000-0005-0000-0000-000053880000}"/>
    <cellStyle name="Note 2 4 7 2 44" xfId="34775" xr:uid="{00000000-0005-0000-0000-000054880000}"/>
    <cellStyle name="Note 2 4 7 2 45" xfId="35121" xr:uid="{00000000-0005-0000-0000-000055880000}"/>
    <cellStyle name="Note 2 4 7 2 46" xfId="35468" xr:uid="{00000000-0005-0000-0000-000056880000}"/>
    <cellStyle name="Note 2 4 7 2 47" xfId="35815" xr:uid="{00000000-0005-0000-0000-000057880000}"/>
    <cellStyle name="Note 2 4 7 2 48" xfId="36161" xr:uid="{00000000-0005-0000-0000-000058880000}"/>
    <cellStyle name="Note 2 4 7 2 49" xfId="36507" xr:uid="{00000000-0005-0000-0000-000059880000}"/>
    <cellStyle name="Note 2 4 7 2 5" xfId="2521" xr:uid="{00000000-0005-0000-0000-00005A880000}"/>
    <cellStyle name="Note 2 4 7 2 5 2" xfId="6773" xr:uid="{00000000-0005-0000-0000-00005B880000}"/>
    <cellStyle name="Note 2 4 7 2 5 3" xfId="11022" xr:uid="{00000000-0005-0000-0000-00005C880000}"/>
    <cellStyle name="Note 2 4 7 2 5 4" xfId="15271" xr:uid="{00000000-0005-0000-0000-00005D880000}"/>
    <cellStyle name="Note 2 4 7 2 5 5" xfId="20386" xr:uid="{00000000-0005-0000-0000-00005E880000}"/>
    <cellStyle name="Note 2 4 7 2 5 6" xfId="53896" xr:uid="{00000000-0005-0000-0000-00005F880000}"/>
    <cellStyle name="Note 2 4 7 2 50" xfId="36853" xr:uid="{00000000-0005-0000-0000-000060880000}"/>
    <cellStyle name="Note 2 4 7 2 51" xfId="37199" xr:uid="{00000000-0005-0000-0000-000061880000}"/>
    <cellStyle name="Note 2 4 7 2 52" xfId="37545" xr:uid="{00000000-0005-0000-0000-000062880000}"/>
    <cellStyle name="Note 2 4 7 2 53" xfId="37820" xr:uid="{00000000-0005-0000-0000-000063880000}"/>
    <cellStyle name="Note 2 4 7 2 54" xfId="38167" xr:uid="{00000000-0005-0000-0000-000064880000}"/>
    <cellStyle name="Note 2 4 7 2 55" xfId="38513" xr:uid="{00000000-0005-0000-0000-000065880000}"/>
    <cellStyle name="Note 2 4 7 2 56" xfId="38859" xr:uid="{00000000-0005-0000-0000-000066880000}"/>
    <cellStyle name="Note 2 4 7 2 57" xfId="39205" xr:uid="{00000000-0005-0000-0000-000067880000}"/>
    <cellStyle name="Note 2 4 7 2 58" xfId="37749" xr:uid="{00000000-0005-0000-0000-000068880000}"/>
    <cellStyle name="Note 2 4 7 2 59" xfId="39599" xr:uid="{00000000-0005-0000-0000-000069880000}"/>
    <cellStyle name="Note 2 4 7 2 6" xfId="2671" xr:uid="{00000000-0005-0000-0000-00006A880000}"/>
    <cellStyle name="Note 2 4 7 2 6 2" xfId="6923" xr:uid="{00000000-0005-0000-0000-00006B880000}"/>
    <cellStyle name="Note 2 4 7 2 6 3" xfId="11172" xr:uid="{00000000-0005-0000-0000-00006C880000}"/>
    <cellStyle name="Note 2 4 7 2 6 4" xfId="15421" xr:uid="{00000000-0005-0000-0000-00006D880000}"/>
    <cellStyle name="Note 2 4 7 2 6 5" xfId="20850" xr:uid="{00000000-0005-0000-0000-00006E880000}"/>
    <cellStyle name="Note 2 4 7 2 6 6" xfId="54046" xr:uid="{00000000-0005-0000-0000-00006F880000}"/>
    <cellStyle name="Note 2 4 7 2 60" xfId="40033" xr:uid="{00000000-0005-0000-0000-000070880000}"/>
    <cellStyle name="Note 2 4 7 2 61" xfId="40374" xr:uid="{00000000-0005-0000-0000-000071880000}"/>
    <cellStyle name="Note 2 4 7 2 62" xfId="41288" xr:uid="{00000000-0005-0000-0000-000072880000}"/>
    <cellStyle name="Note 2 4 7 2 63" xfId="41506" xr:uid="{00000000-0005-0000-0000-000073880000}"/>
    <cellStyle name="Note 2 4 7 2 64" xfId="41087" xr:uid="{00000000-0005-0000-0000-000074880000}"/>
    <cellStyle name="Note 2 4 7 2 65" xfId="41941" xr:uid="{00000000-0005-0000-0000-000075880000}"/>
    <cellStyle name="Note 2 4 7 2 66" xfId="42287" xr:uid="{00000000-0005-0000-0000-000076880000}"/>
    <cellStyle name="Note 2 4 7 2 67" xfId="42615" xr:uid="{00000000-0005-0000-0000-000077880000}"/>
    <cellStyle name="Note 2 4 7 2 68" xfId="42868" xr:uid="{00000000-0005-0000-0000-000078880000}"/>
    <cellStyle name="Note 2 4 7 2 69" xfId="43209" xr:uid="{00000000-0005-0000-0000-000079880000}"/>
    <cellStyle name="Note 2 4 7 2 7" xfId="2826" xr:uid="{00000000-0005-0000-0000-00007A880000}"/>
    <cellStyle name="Note 2 4 7 2 7 2" xfId="7078" xr:uid="{00000000-0005-0000-0000-00007B880000}"/>
    <cellStyle name="Note 2 4 7 2 7 3" xfId="11327" xr:uid="{00000000-0005-0000-0000-00007C880000}"/>
    <cellStyle name="Note 2 4 7 2 7 4" xfId="15576" xr:uid="{00000000-0005-0000-0000-00007D880000}"/>
    <cellStyle name="Note 2 4 7 2 7 5" xfId="21079" xr:uid="{00000000-0005-0000-0000-00007E880000}"/>
    <cellStyle name="Note 2 4 7 2 7 6" xfId="53749" xr:uid="{00000000-0005-0000-0000-00007F880000}"/>
    <cellStyle name="Note 2 4 7 2 70" xfId="43550" xr:uid="{00000000-0005-0000-0000-000080880000}"/>
    <cellStyle name="Note 2 4 7 2 71" xfId="44081" xr:uid="{00000000-0005-0000-0000-000081880000}"/>
    <cellStyle name="Note 2 4 7 2 72" xfId="44341" xr:uid="{00000000-0005-0000-0000-000082880000}"/>
    <cellStyle name="Note 2 4 7 2 73" xfId="43941" xr:uid="{00000000-0005-0000-0000-000083880000}"/>
    <cellStyle name="Note 2 4 7 2 74" xfId="44749" xr:uid="{00000000-0005-0000-0000-000084880000}"/>
    <cellStyle name="Note 2 4 7 2 75" xfId="45064" xr:uid="{00000000-0005-0000-0000-000085880000}"/>
    <cellStyle name="Note 2 4 7 2 76" xfId="45152" xr:uid="{00000000-0005-0000-0000-000086880000}"/>
    <cellStyle name="Note 2 4 7 2 77" xfId="45073" xr:uid="{00000000-0005-0000-0000-000087880000}"/>
    <cellStyle name="Note 2 4 7 2 78" xfId="45880" xr:uid="{00000000-0005-0000-0000-000088880000}"/>
    <cellStyle name="Note 2 4 7 2 79" xfId="45897" xr:uid="{00000000-0005-0000-0000-000089880000}"/>
    <cellStyle name="Note 2 4 7 2 8" xfId="2976" xr:uid="{00000000-0005-0000-0000-00008A880000}"/>
    <cellStyle name="Note 2 4 7 2 8 2" xfId="7228" xr:uid="{00000000-0005-0000-0000-00008B880000}"/>
    <cellStyle name="Note 2 4 7 2 8 3" xfId="11477" xr:uid="{00000000-0005-0000-0000-00008C880000}"/>
    <cellStyle name="Note 2 4 7 2 8 4" xfId="15726" xr:uid="{00000000-0005-0000-0000-00008D880000}"/>
    <cellStyle name="Note 2 4 7 2 8 5" xfId="19597" xr:uid="{00000000-0005-0000-0000-00008E880000}"/>
    <cellStyle name="Note 2 4 7 2 8 6" xfId="54267" xr:uid="{00000000-0005-0000-0000-00008F880000}"/>
    <cellStyle name="Note 2 4 7 2 80" xfId="46128" xr:uid="{00000000-0005-0000-0000-000090880000}"/>
    <cellStyle name="Note 2 4 7 2 81" xfId="46460" xr:uid="{00000000-0005-0000-0000-000091880000}"/>
    <cellStyle name="Note 2 4 7 2 82" xfId="45883" xr:uid="{00000000-0005-0000-0000-000092880000}"/>
    <cellStyle name="Note 2 4 7 2 83" xfId="46951" xr:uid="{00000000-0005-0000-0000-000093880000}"/>
    <cellStyle name="Note 2 4 7 2 84" xfId="47296" xr:uid="{00000000-0005-0000-0000-000094880000}"/>
    <cellStyle name="Note 2 4 7 2 85" xfId="47607" xr:uid="{00000000-0005-0000-0000-000095880000}"/>
    <cellStyle name="Note 2 4 7 2 86" xfId="45847" xr:uid="{00000000-0005-0000-0000-000096880000}"/>
    <cellStyle name="Note 2 4 7 2 87" xfId="48057" xr:uid="{00000000-0005-0000-0000-000097880000}"/>
    <cellStyle name="Note 2 4 7 2 88" xfId="48762" xr:uid="{00000000-0005-0000-0000-000098880000}"/>
    <cellStyle name="Note 2 4 7 2 89" xfId="48910" xr:uid="{00000000-0005-0000-0000-000099880000}"/>
    <cellStyle name="Note 2 4 7 2 9" xfId="3126" xr:uid="{00000000-0005-0000-0000-00009A880000}"/>
    <cellStyle name="Note 2 4 7 2 9 2" xfId="7378" xr:uid="{00000000-0005-0000-0000-00009B880000}"/>
    <cellStyle name="Note 2 4 7 2 9 3" xfId="11627" xr:uid="{00000000-0005-0000-0000-00009C880000}"/>
    <cellStyle name="Note 2 4 7 2 9 4" xfId="15876" xr:uid="{00000000-0005-0000-0000-00009D880000}"/>
    <cellStyle name="Note 2 4 7 2 9 5" xfId="21767" xr:uid="{00000000-0005-0000-0000-00009E880000}"/>
    <cellStyle name="Note 2 4 7 2 9 6" xfId="54417" xr:uid="{00000000-0005-0000-0000-00009F880000}"/>
    <cellStyle name="Note 2 4 7 2 90" xfId="49256" xr:uid="{00000000-0005-0000-0000-0000A0880000}"/>
    <cellStyle name="Note 2 4 7 2 91" xfId="48636" xr:uid="{00000000-0005-0000-0000-0000A1880000}"/>
    <cellStyle name="Note 2 4 7 2 92" xfId="48783" xr:uid="{00000000-0005-0000-0000-0000A2880000}"/>
    <cellStyle name="Note 2 4 7 2 93" xfId="48806" xr:uid="{00000000-0005-0000-0000-0000A3880000}"/>
    <cellStyle name="Note 2 4 7 2 94" xfId="49923" xr:uid="{00000000-0005-0000-0000-0000A4880000}"/>
    <cellStyle name="Note 2 4 7 2 95" xfId="50073" xr:uid="{00000000-0005-0000-0000-0000A5880000}"/>
    <cellStyle name="Note 2 4 7 2 96" xfId="50222" xr:uid="{00000000-0005-0000-0000-0000A6880000}"/>
    <cellStyle name="Note 2 4 7 2 97" xfId="50372" xr:uid="{00000000-0005-0000-0000-0000A7880000}"/>
    <cellStyle name="Note 2 4 7 2 98" xfId="50521" xr:uid="{00000000-0005-0000-0000-0000A8880000}"/>
    <cellStyle name="Note 2 4 7 2 99" xfId="50670" xr:uid="{00000000-0005-0000-0000-0000A9880000}"/>
    <cellStyle name="Note 2 4 7 20" xfId="3221" xr:uid="{00000000-0005-0000-0000-0000AA880000}"/>
    <cellStyle name="Note 2 4 7 20 2" xfId="7473" xr:uid="{00000000-0005-0000-0000-0000AB880000}"/>
    <cellStyle name="Note 2 4 7 20 3" xfId="11722" xr:uid="{00000000-0005-0000-0000-0000AC880000}"/>
    <cellStyle name="Note 2 4 7 20 4" xfId="15971" xr:uid="{00000000-0005-0000-0000-0000AD880000}"/>
    <cellStyle name="Note 2 4 7 20 5" xfId="21427" xr:uid="{00000000-0005-0000-0000-0000AE880000}"/>
    <cellStyle name="Note 2 4 7 20 6" xfId="55793" xr:uid="{00000000-0005-0000-0000-0000AF880000}"/>
    <cellStyle name="Note 2 4 7 21" xfId="3370" xr:uid="{00000000-0005-0000-0000-0000B0880000}"/>
    <cellStyle name="Note 2 4 7 21 2" xfId="7622" xr:uid="{00000000-0005-0000-0000-0000B1880000}"/>
    <cellStyle name="Note 2 4 7 21 3" xfId="11871" xr:uid="{00000000-0005-0000-0000-0000B2880000}"/>
    <cellStyle name="Note 2 4 7 21 4" xfId="16120" xr:uid="{00000000-0005-0000-0000-0000B3880000}"/>
    <cellStyle name="Note 2 4 7 21 5" xfId="23825" xr:uid="{00000000-0005-0000-0000-0000B4880000}"/>
    <cellStyle name="Note 2 4 7 21 6" xfId="55945" xr:uid="{00000000-0005-0000-0000-0000B5880000}"/>
    <cellStyle name="Note 2 4 7 22" xfId="3520" xr:uid="{00000000-0005-0000-0000-0000B6880000}"/>
    <cellStyle name="Note 2 4 7 22 2" xfId="7772" xr:uid="{00000000-0005-0000-0000-0000B7880000}"/>
    <cellStyle name="Note 2 4 7 22 3" xfId="12021" xr:uid="{00000000-0005-0000-0000-0000B8880000}"/>
    <cellStyle name="Note 2 4 7 22 4" xfId="16270" xr:uid="{00000000-0005-0000-0000-0000B9880000}"/>
    <cellStyle name="Note 2 4 7 22 5" xfId="24175" xr:uid="{00000000-0005-0000-0000-0000BA880000}"/>
    <cellStyle name="Note 2 4 7 22 6" xfId="56097" xr:uid="{00000000-0005-0000-0000-0000BB880000}"/>
    <cellStyle name="Note 2 4 7 23" xfId="3670" xr:uid="{00000000-0005-0000-0000-0000BC880000}"/>
    <cellStyle name="Note 2 4 7 23 2" xfId="7922" xr:uid="{00000000-0005-0000-0000-0000BD880000}"/>
    <cellStyle name="Note 2 4 7 23 3" xfId="12171" xr:uid="{00000000-0005-0000-0000-0000BE880000}"/>
    <cellStyle name="Note 2 4 7 23 4" xfId="16420" xr:uid="{00000000-0005-0000-0000-0000BF880000}"/>
    <cellStyle name="Note 2 4 7 23 5" xfId="24521" xr:uid="{00000000-0005-0000-0000-0000C0880000}"/>
    <cellStyle name="Note 2 4 7 23 6" xfId="56246" xr:uid="{00000000-0005-0000-0000-0000C1880000}"/>
    <cellStyle name="Note 2 4 7 24" xfId="3819" xr:uid="{00000000-0005-0000-0000-0000C2880000}"/>
    <cellStyle name="Note 2 4 7 24 2" xfId="8071" xr:uid="{00000000-0005-0000-0000-0000C3880000}"/>
    <cellStyle name="Note 2 4 7 24 3" xfId="12320" xr:uid="{00000000-0005-0000-0000-0000C4880000}"/>
    <cellStyle name="Note 2 4 7 24 4" xfId="16569" xr:uid="{00000000-0005-0000-0000-0000C5880000}"/>
    <cellStyle name="Note 2 4 7 24 5" xfId="21986" xr:uid="{00000000-0005-0000-0000-0000C6880000}"/>
    <cellStyle name="Note 2 4 7 24 6" xfId="56402" xr:uid="{00000000-0005-0000-0000-0000C7880000}"/>
    <cellStyle name="Note 2 4 7 25" xfId="3968" xr:uid="{00000000-0005-0000-0000-0000C8880000}"/>
    <cellStyle name="Note 2 4 7 25 2" xfId="8220" xr:uid="{00000000-0005-0000-0000-0000C9880000}"/>
    <cellStyle name="Note 2 4 7 25 3" xfId="12469" xr:uid="{00000000-0005-0000-0000-0000CA880000}"/>
    <cellStyle name="Note 2 4 7 25 4" xfId="16718" xr:uid="{00000000-0005-0000-0000-0000CB880000}"/>
    <cellStyle name="Note 2 4 7 25 5" xfId="24763" xr:uid="{00000000-0005-0000-0000-0000CC880000}"/>
    <cellStyle name="Note 2 4 7 25 6" xfId="56552" xr:uid="{00000000-0005-0000-0000-0000CD880000}"/>
    <cellStyle name="Note 2 4 7 26" xfId="4168" xr:uid="{00000000-0005-0000-0000-0000CE880000}"/>
    <cellStyle name="Note 2 4 7 26 2" xfId="8420" xr:uid="{00000000-0005-0000-0000-0000CF880000}"/>
    <cellStyle name="Note 2 4 7 26 3" xfId="12669" xr:uid="{00000000-0005-0000-0000-0000D0880000}"/>
    <cellStyle name="Note 2 4 7 26 4" xfId="16918" xr:uid="{00000000-0005-0000-0000-0000D1880000}"/>
    <cellStyle name="Note 2 4 7 26 5" xfId="25482" xr:uid="{00000000-0005-0000-0000-0000D2880000}"/>
    <cellStyle name="Note 2 4 7 26 6" xfId="56599" xr:uid="{00000000-0005-0000-0000-0000D3880000}"/>
    <cellStyle name="Note 2 4 7 27" xfId="4319" xr:uid="{00000000-0005-0000-0000-0000D4880000}"/>
    <cellStyle name="Note 2 4 7 27 2" xfId="8571" xr:uid="{00000000-0005-0000-0000-0000D5880000}"/>
    <cellStyle name="Note 2 4 7 27 3" xfId="12820" xr:uid="{00000000-0005-0000-0000-0000D6880000}"/>
    <cellStyle name="Note 2 4 7 27 4" xfId="17069" xr:uid="{00000000-0005-0000-0000-0000D7880000}"/>
    <cellStyle name="Note 2 4 7 27 5" xfId="25828" xr:uid="{00000000-0005-0000-0000-0000D8880000}"/>
    <cellStyle name="Note 2 4 7 27 6" xfId="56653" xr:uid="{00000000-0005-0000-0000-0000D9880000}"/>
    <cellStyle name="Note 2 4 7 28" xfId="4108" xr:uid="{00000000-0005-0000-0000-0000DA880000}"/>
    <cellStyle name="Note 2 4 7 28 2" xfId="8360" xr:uid="{00000000-0005-0000-0000-0000DB880000}"/>
    <cellStyle name="Note 2 4 7 28 3" xfId="12609" xr:uid="{00000000-0005-0000-0000-0000DC880000}"/>
    <cellStyle name="Note 2 4 7 28 4" xfId="16858" xr:uid="{00000000-0005-0000-0000-0000DD880000}"/>
    <cellStyle name="Note 2 4 7 28 5" xfId="26174" xr:uid="{00000000-0005-0000-0000-0000DE880000}"/>
    <cellStyle name="Note 2 4 7 28 6" xfId="56812" xr:uid="{00000000-0005-0000-0000-0000DF880000}"/>
    <cellStyle name="Note 2 4 7 29" xfId="4691" xr:uid="{00000000-0005-0000-0000-0000E0880000}"/>
    <cellStyle name="Note 2 4 7 29 2" xfId="8943" xr:uid="{00000000-0005-0000-0000-0000E1880000}"/>
    <cellStyle name="Note 2 4 7 29 3" xfId="13192" xr:uid="{00000000-0005-0000-0000-0000E2880000}"/>
    <cellStyle name="Note 2 4 7 29 4" xfId="17441" xr:uid="{00000000-0005-0000-0000-0000E3880000}"/>
    <cellStyle name="Note 2 4 7 29 5" xfId="25291" xr:uid="{00000000-0005-0000-0000-0000E4880000}"/>
    <cellStyle name="Note 2 4 7 29 6" xfId="56962" xr:uid="{00000000-0005-0000-0000-0000E5880000}"/>
    <cellStyle name="Note 2 4 7 3" xfId="1663" xr:uid="{00000000-0005-0000-0000-0000E6880000}"/>
    <cellStyle name="Note 2 4 7 3 10" xfId="3323" xr:uid="{00000000-0005-0000-0000-0000E7880000}"/>
    <cellStyle name="Note 2 4 7 3 10 2" xfId="7575" xr:uid="{00000000-0005-0000-0000-0000E8880000}"/>
    <cellStyle name="Note 2 4 7 3 10 3" xfId="11824" xr:uid="{00000000-0005-0000-0000-0000E9880000}"/>
    <cellStyle name="Note 2 4 7 3 10 4" xfId="16073" xr:uid="{00000000-0005-0000-0000-0000EA880000}"/>
    <cellStyle name="Note 2 4 7 3 10 5" xfId="21818" xr:uid="{00000000-0005-0000-0000-0000EB880000}"/>
    <cellStyle name="Note 2 4 7 3 10 6" xfId="54615" xr:uid="{00000000-0005-0000-0000-0000EC880000}"/>
    <cellStyle name="Note 2 4 7 3 100" xfId="50868" xr:uid="{00000000-0005-0000-0000-0000ED880000}"/>
    <cellStyle name="Note 2 4 7 3 101" xfId="51017" xr:uid="{00000000-0005-0000-0000-0000EE880000}"/>
    <cellStyle name="Note 2 4 7 3 102" xfId="51182" xr:uid="{00000000-0005-0000-0000-0000EF880000}"/>
    <cellStyle name="Note 2 4 7 3 103" xfId="51338" xr:uid="{00000000-0005-0000-0000-0000F0880000}"/>
    <cellStyle name="Note 2 4 7 3 104" xfId="51488" xr:uid="{00000000-0005-0000-0000-0000F1880000}"/>
    <cellStyle name="Note 2 4 7 3 105" xfId="51638" xr:uid="{00000000-0005-0000-0000-0000F2880000}"/>
    <cellStyle name="Note 2 4 7 3 106" xfId="51788" xr:uid="{00000000-0005-0000-0000-0000F3880000}"/>
    <cellStyle name="Note 2 4 7 3 107" xfId="51943" xr:uid="{00000000-0005-0000-0000-0000F4880000}"/>
    <cellStyle name="Note 2 4 7 3 108" xfId="52098" xr:uid="{00000000-0005-0000-0000-0000F5880000}"/>
    <cellStyle name="Note 2 4 7 3 109" xfId="52248" xr:uid="{00000000-0005-0000-0000-0000F6880000}"/>
    <cellStyle name="Note 2 4 7 3 11" xfId="3472" xr:uid="{00000000-0005-0000-0000-0000F7880000}"/>
    <cellStyle name="Note 2 4 7 3 11 2" xfId="7724" xr:uid="{00000000-0005-0000-0000-0000F8880000}"/>
    <cellStyle name="Note 2 4 7 3 11 3" xfId="11973" xr:uid="{00000000-0005-0000-0000-0000F9880000}"/>
    <cellStyle name="Note 2 4 7 3 11 4" xfId="16222" xr:uid="{00000000-0005-0000-0000-0000FA880000}"/>
    <cellStyle name="Note 2 4 7 3 11 5" xfId="22262" xr:uid="{00000000-0005-0000-0000-0000FB880000}"/>
    <cellStyle name="Note 2 4 7 3 11 6" xfId="54764" xr:uid="{00000000-0005-0000-0000-0000FC880000}"/>
    <cellStyle name="Note 2 4 7 3 110" xfId="52501" xr:uid="{00000000-0005-0000-0000-0000FD880000}"/>
    <cellStyle name="Note 2 4 7 3 111" xfId="52651" xr:uid="{00000000-0005-0000-0000-0000FE880000}"/>
    <cellStyle name="Note 2 4 7 3 112" xfId="52800" xr:uid="{00000000-0005-0000-0000-0000FF880000}"/>
    <cellStyle name="Note 2 4 7 3 113" xfId="52950" xr:uid="{00000000-0005-0000-0000-000000890000}"/>
    <cellStyle name="Note 2 4 7 3 114" xfId="53107" xr:uid="{00000000-0005-0000-0000-000001890000}"/>
    <cellStyle name="Note 2 4 7 3 115" xfId="53412" xr:uid="{00000000-0005-0000-0000-000002890000}"/>
    <cellStyle name="Note 2 4 7 3 12" xfId="3622" xr:uid="{00000000-0005-0000-0000-000003890000}"/>
    <cellStyle name="Note 2 4 7 3 12 2" xfId="7874" xr:uid="{00000000-0005-0000-0000-000004890000}"/>
    <cellStyle name="Note 2 4 7 3 12 3" xfId="12123" xr:uid="{00000000-0005-0000-0000-000005890000}"/>
    <cellStyle name="Note 2 4 7 3 12 4" xfId="16372" xr:uid="{00000000-0005-0000-0000-000006890000}"/>
    <cellStyle name="Note 2 4 7 3 12 5" xfId="22608" xr:uid="{00000000-0005-0000-0000-000007890000}"/>
    <cellStyle name="Note 2 4 7 3 12 6" xfId="54919" xr:uid="{00000000-0005-0000-0000-000008890000}"/>
    <cellStyle name="Note 2 4 7 3 13" xfId="3772" xr:uid="{00000000-0005-0000-0000-000009890000}"/>
    <cellStyle name="Note 2 4 7 3 13 2" xfId="8024" xr:uid="{00000000-0005-0000-0000-00000A890000}"/>
    <cellStyle name="Note 2 4 7 3 13 3" xfId="12273" xr:uid="{00000000-0005-0000-0000-00000B890000}"/>
    <cellStyle name="Note 2 4 7 3 13 4" xfId="16522" xr:uid="{00000000-0005-0000-0000-00000C890000}"/>
    <cellStyle name="Note 2 4 7 3 13 5" xfId="22954" xr:uid="{00000000-0005-0000-0000-00000D890000}"/>
    <cellStyle name="Note 2 4 7 3 13 6" xfId="55074" xr:uid="{00000000-0005-0000-0000-00000E890000}"/>
    <cellStyle name="Note 2 4 7 3 14" xfId="3921" xr:uid="{00000000-0005-0000-0000-00000F890000}"/>
    <cellStyle name="Note 2 4 7 3 14 2" xfId="8173" xr:uid="{00000000-0005-0000-0000-000010890000}"/>
    <cellStyle name="Note 2 4 7 3 14 3" xfId="12422" xr:uid="{00000000-0005-0000-0000-000011890000}"/>
    <cellStyle name="Note 2 4 7 3 14 4" xfId="16671" xr:uid="{00000000-0005-0000-0000-000012890000}"/>
    <cellStyle name="Note 2 4 7 3 14 5" xfId="23301" xr:uid="{00000000-0005-0000-0000-000013890000}"/>
    <cellStyle name="Note 2 4 7 3 14 6" xfId="55225" xr:uid="{00000000-0005-0000-0000-000014890000}"/>
    <cellStyle name="Note 2 4 7 3 15" xfId="4070" xr:uid="{00000000-0005-0000-0000-000015890000}"/>
    <cellStyle name="Note 2 4 7 3 15 2" xfId="8322" xr:uid="{00000000-0005-0000-0000-000016890000}"/>
    <cellStyle name="Note 2 4 7 3 15 3" xfId="12571" xr:uid="{00000000-0005-0000-0000-000017890000}"/>
    <cellStyle name="Note 2 4 7 3 15 4" xfId="16820" xr:uid="{00000000-0005-0000-0000-000018890000}"/>
    <cellStyle name="Note 2 4 7 3 15 5" xfId="23576" xr:uid="{00000000-0005-0000-0000-000019890000}"/>
    <cellStyle name="Note 2 4 7 3 15 6" xfId="55374" xr:uid="{00000000-0005-0000-0000-00001A890000}"/>
    <cellStyle name="Note 2 4 7 3 16" xfId="4270" xr:uid="{00000000-0005-0000-0000-00001B890000}"/>
    <cellStyle name="Note 2 4 7 3 16 2" xfId="8522" xr:uid="{00000000-0005-0000-0000-00001C890000}"/>
    <cellStyle name="Note 2 4 7 3 16 3" xfId="12771" xr:uid="{00000000-0005-0000-0000-00001D890000}"/>
    <cellStyle name="Note 2 4 7 3 16 4" xfId="17020" xr:uid="{00000000-0005-0000-0000-00001E890000}"/>
    <cellStyle name="Note 2 4 7 3 16 5" xfId="23922" xr:uid="{00000000-0005-0000-0000-00001F890000}"/>
    <cellStyle name="Note 2 4 7 3 16 6" xfId="55524" xr:uid="{00000000-0005-0000-0000-000020890000}"/>
    <cellStyle name="Note 2 4 7 3 17" xfId="4421" xr:uid="{00000000-0005-0000-0000-000021890000}"/>
    <cellStyle name="Note 2 4 7 3 17 2" xfId="8673" xr:uid="{00000000-0005-0000-0000-000022890000}"/>
    <cellStyle name="Note 2 4 7 3 17 3" xfId="12922" xr:uid="{00000000-0005-0000-0000-000023890000}"/>
    <cellStyle name="Note 2 4 7 3 17 4" xfId="17171" xr:uid="{00000000-0005-0000-0000-000024890000}"/>
    <cellStyle name="Note 2 4 7 3 17 5" xfId="24272" xr:uid="{00000000-0005-0000-0000-000025890000}"/>
    <cellStyle name="Note 2 4 7 3 17 6" xfId="55673" xr:uid="{00000000-0005-0000-0000-000026890000}"/>
    <cellStyle name="Note 2 4 7 3 18" xfId="4524" xr:uid="{00000000-0005-0000-0000-000027890000}"/>
    <cellStyle name="Note 2 4 7 3 18 2" xfId="8776" xr:uid="{00000000-0005-0000-0000-000028890000}"/>
    <cellStyle name="Note 2 4 7 3 18 3" xfId="13025" xr:uid="{00000000-0005-0000-0000-000029890000}"/>
    <cellStyle name="Note 2 4 7 3 18 4" xfId="17274" xr:uid="{00000000-0005-0000-0000-00002A890000}"/>
    <cellStyle name="Note 2 4 7 3 18 5" xfId="24618" xr:uid="{00000000-0005-0000-0000-00002B890000}"/>
    <cellStyle name="Note 2 4 7 3 18 6" xfId="55895" xr:uid="{00000000-0005-0000-0000-00002C890000}"/>
    <cellStyle name="Note 2 4 7 3 19" xfId="4638" xr:uid="{00000000-0005-0000-0000-00002D890000}"/>
    <cellStyle name="Note 2 4 7 3 19 2" xfId="8890" xr:uid="{00000000-0005-0000-0000-00002E890000}"/>
    <cellStyle name="Note 2 4 7 3 19 3" xfId="13139" xr:uid="{00000000-0005-0000-0000-00002F890000}"/>
    <cellStyle name="Note 2 4 7 3 19 4" xfId="17388" xr:uid="{00000000-0005-0000-0000-000030890000}"/>
    <cellStyle name="Note 2 4 7 3 19 5" xfId="24893" xr:uid="{00000000-0005-0000-0000-000031890000}"/>
    <cellStyle name="Note 2 4 7 3 19 6" xfId="56047" xr:uid="{00000000-0005-0000-0000-000032890000}"/>
    <cellStyle name="Note 2 4 7 3 2" xfId="2118" xr:uid="{00000000-0005-0000-0000-000033890000}"/>
    <cellStyle name="Note 2 4 7 3 2 2" xfId="6370" xr:uid="{00000000-0005-0000-0000-000034890000}"/>
    <cellStyle name="Note 2 4 7 3 2 3" xfId="10619" xr:uid="{00000000-0005-0000-0000-000035890000}"/>
    <cellStyle name="Note 2 4 7 3 2 4" xfId="14868" xr:uid="{00000000-0005-0000-0000-000036890000}"/>
    <cellStyle name="Note 2 4 7 3 2 5" xfId="19299" xr:uid="{00000000-0005-0000-0000-000037890000}"/>
    <cellStyle name="Note 2 4 7 3 2 6" xfId="53567" xr:uid="{00000000-0005-0000-0000-000038890000}"/>
    <cellStyle name="Note 2 4 7 3 20" xfId="4793" xr:uid="{00000000-0005-0000-0000-000039890000}"/>
    <cellStyle name="Note 2 4 7 3 20 2" xfId="9045" xr:uid="{00000000-0005-0000-0000-00003A890000}"/>
    <cellStyle name="Note 2 4 7 3 20 3" xfId="13294" xr:uid="{00000000-0005-0000-0000-00003B890000}"/>
    <cellStyle name="Note 2 4 7 3 20 4" xfId="17543" xr:uid="{00000000-0005-0000-0000-00003C890000}"/>
    <cellStyle name="Note 2 4 7 3 20 5" xfId="25183" xr:uid="{00000000-0005-0000-0000-00003D890000}"/>
    <cellStyle name="Note 2 4 7 3 20 6" xfId="56199" xr:uid="{00000000-0005-0000-0000-00003E890000}"/>
    <cellStyle name="Note 2 4 7 3 21" xfId="4943" xr:uid="{00000000-0005-0000-0000-00003F890000}"/>
    <cellStyle name="Note 2 4 7 3 21 2" xfId="9195" xr:uid="{00000000-0005-0000-0000-000040890000}"/>
    <cellStyle name="Note 2 4 7 3 21 3" xfId="13444" xr:uid="{00000000-0005-0000-0000-000041890000}"/>
    <cellStyle name="Note 2 4 7 3 21 4" xfId="17693" xr:uid="{00000000-0005-0000-0000-000042890000}"/>
    <cellStyle name="Note 2 4 7 3 21 5" xfId="25579" xr:uid="{00000000-0005-0000-0000-000043890000}"/>
    <cellStyle name="Note 2 4 7 3 21 6" xfId="56348" xr:uid="{00000000-0005-0000-0000-000044890000}"/>
    <cellStyle name="Note 2 4 7 3 22" xfId="5135" xr:uid="{00000000-0005-0000-0000-000045890000}"/>
    <cellStyle name="Note 2 4 7 3 22 2" xfId="9387" xr:uid="{00000000-0005-0000-0000-000046890000}"/>
    <cellStyle name="Note 2 4 7 3 22 3" xfId="13636" xr:uid="{00000000-0005-0000-0000-000047890000}"/>
    <cellStyle name="Note 2 4 7 3 22 4" xfId="17885" xr:uid="{00000000-0005-0000-0000-000048890000}"/>
    <cellStyle name="Note 2 4 7 3 22 5" xfId="25925" xr:uid="{00000000-0005-0000-0000-000049890000}"/>
    <cellStyle name="Note 2 4 7 3 22 6" xfId="56504" xr:uid="{00000000-0005-0000-0000-00004A890000}"/>
    <cellStyle name="Note 2 4 7 3 23" xfId="5245" xr:uid="{00000000-0005-0000-0000-00004B890000}"/>
    <cellStyle name="Note 2 4 7 3 23 2" xfId="9497" xr:uid="{00000000-0005-0000-0000-00004C890000}"/>
    <cellStyle name="Note 2 4 7 3 23 3" xfId="13746" xr:uid="{00000000-0005-0000-0000-00004D890000}"/>
    <cellStyle name="Note 2 4 7 3 23 4" xfId="17995" xr:uid="{00000000-0005-0000-0000-00004E890000}"/>
    <cellStyle name="Note 2 4 7 3 23 5" xfId="26271" xr:uid="{00000000-0005-0000-0000-00004F890000}"/>
    <cellStyle name="Note 2 4 7 3 23 6" xfId="56755" xr:uid="{00000000-0005-0000-0000-000050890000}"/>
    <cellStyle name="Note 2 4 7 3 24" xfId="5357" xr:uid="{00000000-0005-0000-0000-000051890000}"/>
    <cellStyle name="Note 2 4 7 3 24 2" xfId="9609" xr:uid="{00000000-0005-0000-0000-000052890000}"/>
    <cellStyle name="Note 2 4 7 3 24 3" xfId="13858" xr:uid="{00000000-0005-0000-0000-000053890000}"/>
    <cellStyle name="Note 2 4 7 3 24 4" xfId="18107" xr:uid="{00000000-0005-0000-0000-000054890000}"/>
    <cellStyle name="Note 2 4 7 3 24 5" xfId="26816" xr:uid="{00000000-0005-0000-0000-000055890000}"/>
    <cellStyle name="Note 2 4 7 3 24 6" xfId="56914" xr:uid="{00000000-0005-0000-0000-000056890000}"/>
    <cellStyle name="Note 2 4 7 3 25" xfId="5508" xr:uid="{00000000-0005-0000-0000-000057890000}"/>
    <cellStyle name="Note 2 4 7 3 25 2" xfId="9760" xr:uid="{00000000-0005-0000-0000-000058890000}"/>
    <cellStyle name="Note 2 4 7 3 25 3" xfId="14009" xr:uid="{00000000-0005-0000-0000-000059890000}"/>
    <cellStyle name="Note 2 4 7 3 25 4" xfId="18258" xr:uid="{00000000-0005-0000-0000-00005A890000}"/>
    <cellStyle name="Note 2 4 7 3 25 5" xfId="27063" xr:uid="{00000000-0005-0000-0000-00005B890000}"/>
    <cellStyle name="Note 2 4 7 3 25 6" xfId="57064" xr:uid="{00000000-0005-0000-0000-00005C890000}"/>
    <cellStyle name="Note 2 4 7 3 26" xfId="5663" xr:uid="{00000000-0005-0000-0000-00005D890000}"/>
    <cellStyle name="Note 2 4 7 3 26 2" xfId="9915" xr:uid="{00000000-0005-0000-0000-00005E890000}"/>
    <cellStyle name="Note 2 4 7 3 26 3" xfId="14164" xr:uid="{00000000-0005-0000-0000-00005F890000}"/>
    <cellStyle name="Note 2 4 7 3 26 4" xfId="18413" xr:uid="{00000000-0005-0000-0000-000060890000}"/>
    <cellStyle name="Note 2 4 7 3 26 5" xfId="27324" xr:uid="{00000000-0005-0000-0000-000061890000}"/>
    <cellStyle name="Note 2 4 7 3 26 6" xfId="57182" xr:uid="{00000000-0005-0000-0000-000062890000}"/>
    <cellStyle name="Note 2 4 7 3 27" xfId="5915" xr:uid="{00000000-0005-0000-0000-000063890000}"/>
    <cellStyle name="Note 2 4 7 3 27 2" xfId="27667" xr:uid="{00000000-0005-0000-0000-000064890000}"/>
    <cellStyle name="Note 2 4 7 3 27 3" xfId="57332" xr:uid="{00000000-0005-0000-0000-000065890000}"/>
    <cellStyle name="Note 2 4 7 3 28" xfId="10164" xr:uid="{00000000-0005-0000-0000-000066890000}"/>
    <cellStyle name="Note 2 4 7 3 28 2" xfId="28008" xr:uid="{00000000-0005-0000-0000-000067890000}"/>
    <cellStyle name="Note 2 4 7 3 28 3" xfId="57481" xr:uid="{00000000-0005-0000-0000-000068890000}"/>
    <cellStyle name="Note 2 4 7 3 29" xfId="14414" xr:uid="{00000000-0005-0000-0000-000069890000}"/>
    <cellStyle name="Note 2 4 7 3 29 2" xfId="28349" xr:uid="{00000000-0005-0000-0000-00006A890000}"/>
    <cellStyle name="Note 2 4 7 3 29 3" xfId="57631" xr:uid="{00000000-0005-0000-0000-00006B890000}"/>
    <cellStyle name="Note 2 4 7 3 3" xfId="2270" xr:uid="{00000000-0005-0000-0000-00006C890000}"/>
    <cellStyle name="Note 2 4 7 3 3 2" xfId="6522" xr:uid="{00000000-0005-0000-0000-00006D890000}"/>
    <cellStyle name="Note 2 4 7 3 3 3" xfId="10771" xr:uid="{00000000-0005-0000-0000-00006E890000}"/>
    <cellStyle name="Note 2 4 7 3 3 4" xfId="15020" xr:uid="{00000000-0005-0000-0000-00006F890000}"/>
    <cellStyle name="Note 2 4 7 3 3 5" xfId="19642" xr:uid="{00000000-0005-0000-0000-000070890000}"/>
    <cellStyle name="Note 2 4 7 3 3 6" xfId="53716" xr:uid="{00000000-0005-0000-0000-000071890000}"/>
    <cellStyle name="Note 2 4 7 3 30" xfId="18673" xr:uid="{00000000-0005-0000-0000-000072890000}"/>
    <cellStyle name="Note 2 4 7 3 30 2" xfId="28690" xr:uid="{00000000-0005-0000-0000-000073890000}"/>
    <cellStyle name="Note 2 4 7 3 31" xfId="29031" xr:uid="{00000000-0005-0000-0000-000074890000}"/>
    <cellStyle name="Note 2 4 7 3 32" xfId="29327" xr:uid="{00000000-0005-0000-0000-000075890000}"/>
    <cellStyle name="Note 2 4 7 3 33" xfId="31184" xr:uid="{00000000-0005-0000-0000-000076890000}"/>
    <cellStyle name="Note 2 4 7 3 34" xfId="31529" xr:uid="{00000000-0005-0000-0000-000077890000}"/>
    <cellStyle name="Note 2 4 7 3 35" xfId="31869" xr:uid="{00000000-0005-0000-0000-000078890000}"/>
    <cellStyle name="Note 2 4 7 3 36" xfId="32091" xr:uid="{00000000-0005-0000-0000-000079890000}"/>
    <cellStyle name="Note 2 4 7 3 37" xfId="32432" xr:uid="{00000000-0005-0000-0000-00007A890000}"/>
    <cellStyle name="Note 2 4 7 3 38" xfId="32773" xr:uid="{00000000-0005-0000-0000-00007B890000}"/>
    <cellStyle name="Note 2 4 7 3 39" xfId="33340" xr:uid="{00000000-0005-0000-0000-00007C890000}"/>
    <cellStyle name="Note 2 4 7 3 4" xfId="2420" xr:uid="{00000000-0005-0000-0000-00007D890000}"/>
    <cellStyle name="Note 2 4 7 3 4 2" xfId="6672" xr:uid="{00000000-0005-0000-0000-00007E890000}"/>
    <cellStyle name="Note 2 4 7 3 4 3" xfId="10921" xr:uid="{00000000-0005-0000-0000-00007F890000}"/>
    <cellStyle name="Note 2 4 7 3 4 4" xfId="15170" xr:uid="{00000000-0005-0000-0000-000080890000}"/>
    <cellStyle name="Note 2 4 7 3 4 5" xfId="20087" xr:uid="{00000000-0005-0000-0000-000081890000}"/>
    <cellStyle name="Note 2 4 7 3 4 6" xfId="53838" xr:uid="{00000000-0005-0000-0000-000082890000}"/>
    <cellStyle name="Note 2 4 7 3 40" xfId="33683" xr:uid="{00000000-0005-0000-0000-000083890000}"/>
    <cellStyle name="Note 2 4 7 3 41" xfId="34029" xr:uid="{00000000-0005-0000-0000-000084890000}"/>
    <cellStyle name="Note 2 4 7 3 42" xfId="33200" xr:uid="{00000000-0005-0000-0000-000085890000}"/>
    <cellStyle name="Note 2 4 7 3 43" xfId="34476" xr:uid="{00000000-0005-0000-0000-000086890000}"/>
    <cellStyle name="Note 2 4 7 3 44" xfId="34822" xr:uid="{00000000-0005-0000-0000-000087890000}"/>
    <cellStyle name="Note 2 4 7 3 45" xfId="35168" xr:uid="{00000000-0005-0000-0000-000088890000}"/>
    <cellStyle name="Note 2 4 7 3 46" xfId="35515" xr:uid="{00000000-0005-0000-0000-000089890000}"/>
    <cellStyle name="Note 2 4 7 3 47" xfId="35862" xr:uid="{00000000-0005-0000-0000-00008A890000}"/>
    <cellStyle name="Note 2 4 7 3 48" xfId="36208" xr:uid="{00000000-0005-0000-0000-00008B890000}"/>
    <cellStyle name="Note 2 4 7 3 49" xfId="36554" xr:uid="{00000000-0005-0000-0000-00008C890000}"/>
    <cellStyle name="Note 2 4 7 3 5" xfId="2569" xr:uid="{00000000-0005-0000-0000-00008D890000}"/>
    <cellStyle name="Note 2 4 7 3 5 2" xfId="6821" xr:uid="{00000000-0005-0000-0000-00008E890000}"/>
    <cellStyle name="Note 2 4 7 3 5 3" xfId="11070" xr:uid="{00000000-0005-0000-0000-00008F890000}"/>
    <cellStyle name="Note 2 4 7 3 5 4" xfId="15319" xr:uid="{00000000-0005-0000-0000-000090890000}"/>
    <cellStyle name="Note 2 4 7 3 5 5" xfId="20433" xr:uid="{00000000-0005-0000-0000-000091890000}"/>
    <cellStyle name="Note 2 4 7 3 5 6" xfId="53944" xr:uid="{00000000-0005-0000-0000-000092890000}"/>
    <cellStyle name="Note 2 4 7 3 50" xfId="36900" xr:uid="{00000000-0005-0000-0000-000093890000}"/>
    <cellStyle name="Note 2 4 7 3 51" xfId="37246" xr:uid="{00000000-0005-0000-0000-000094890000}"/>
    <cellStyle name="Note 2 4 7 3 52" xfId="37592" xr:uid="{00000000-0005-0000-0000-000095890000}"/>
    <cellStyle name="Note 2 4 7 3 53" xfId="37867" xr:uid="{00000000-0005-0000-0000-000096890000}"/>
    <cellStyle name="Note 2 4 7 3 54" xfId="38214" xr:uid="{00000000-0005-0000-0000-000097890000}"/>
    <cellStyle name="Note 2 4 7 3 55" xfId="38560" xr:uid="{00000000-0005-0000-0000-000098890000}"/>
    <cellStyle name="Note 2 4 7 3 56" xfId="38906" xr:uid="{00000000-0005-0000-0000-000099890000}"/>
    <cellStyle name="Note 2 4 7 3 57" xfId="39252" xr:uid="{00000000-0005-0000-0000-00009A890000}"/>
    <cellStyle name="Note 2 4 7 3 58" xfId="39545" xr:uid="{00000000-0005-0000-0000-00009B890000}"/>
    <cellStyle name="Note 2 4 7 3 59" xfId="39827" xr:uid="{00000000-0005-0000-0000-00009C890000}"/>
    <cellStyle name="Note 2 4 7 3 6" xfId="2719" xr:uid="{00000000-0005-0000-0000-00009D890000}"/>
    <cellStyle name="Note 2 4 7 3 6 2" xfId="6971" xr:uid="{00000000-0005-0000-0000-00009E890000}"/>
    <cellStyle name="Note 2 4 7 3 6 3" xfId="11220" xr:uid="{00000000-0005-0000-0000-00009F890000}"/>
    <cellStyle name="Note 2 4 7 3 6 4" xfId="15469" xr:uid="{00000000-0005-0000-0000-0000A0890000}"/>
    <cellStyle name="Note 2 4 7 3 6 5" xfId="18807" xr:uid="{00000000-0005-0000-0000-0000A1890000}"/>
    <cellStyle name="Note 2 4 7 3 6 6" xfId="54094" xr:uid="{00000000-0005-0000-0000-0000A2890000}"/>
    <cellStyle name="Note 2 4 7 3 60" xfId="40080" xr:uid="{00000000-0005-0000-0000-0000A3890000}"/>
    <cellStyle name="Note 2 4 7 3 61" xfId="40421" xr:uid="{00000000-0005-0000-0000-0000A4890000}"/>
    <cellStyle name="Note 2 4 7 3 62" xfId="40790" xr:uid="{00000000-0005-0000-0000-0000A5890000}"/>
    <cellStyle name="Note 2 4 7 3 63" xfId="41550" xr:uid="{00000000-0005-0000-0000-0000A6890000}"/>
    <cellStyle name="Note 2 4 7 3 64" xfId="41554" xr:uid="{00000000-0005-0000-0000-0000A7890000}"/>
    <cellStyle name="Note 2 4 7 3 65" xfId="41988" xr:uid="{00000000-0005-0000-0000-0000A8890000}"/>
    <cellStyle name="Note 2 4 7 3 66" xfId="42334" xr:uid="{00000000-0005-0000-0000-0000A9890000}"/>
    <cellStyle name="Note 2 4 7 3 67" xfId="40915" xr:uid="{00000000-0005-0000-0000-0000AA890000}"/>
    <cellStyle name="Note 2 4 7 3 68" xfId="42915" xr:uid="{00000000-0005-0000-0000-0000AB890000}"/>
    <cellStyle name="Note 2 4 7 3 69" xfId="43256" xr:uid="{00000000-0005-0000-0000-0000AC890000}"/>
    <cellStyle name="Note 2 4 7 3 7" xfId="2874" xr:uid="{00000000-0005-0000-0000-0000AD890000}"/>
    <cellStyle name="Note 2 4 7 3 7 2" xfId="7126" xr:uid="{00000000-0005-0000-0000-0000AE890000}"/>
    <cellStyle name="Note 2 4 7 3 7 3" xfId="11375" xr:uid="{00000000-0005-0000-0000-0000AF890000}"/>
    <cellStyle name="Note 2 4 7 3 7 4" xfId="15624" xr:uid="{00000000-0005-0000-0000-0000B0890000}"/>
    <cellStyle name="Note 2 4 7 3 7 5" xfId="21126" xr:uid="{00000000-0005-0000-0000-0000B1890000}"/>
    <cellStyle name="Note 2 4 7 3 7 6" xfId="54212" xr:uid="{00000000-0005-0000-0000-0000B2890000}"/>
    <cellStyle name="Note 2 4 7 3 70" xfId="43597" xr:uid="{00000000-0005-0000-0000-0000B3890000}"/>
    <cellStyle name="Note 2 4 7 3 71" xfId="44128" xr:uid="{00000000-0005-0000-0000-0000B4890000}"/>
    <cellStyle name="Note 2 4 7 3 72" xfId="44380" xr:uid="{00000000-0005-0000-0000-0000B5890000}"/>
    <cellStyle name="Note 2 4 7 3 73" xfId="44384" xr:uid="{00000000-0005-0000-0000-0000B6890000}"/>
    <cellStyle name="Note 2 4 7 3 74" xfId="44796" xr:uid="{00000000-0005-0000-0000-0000B7890000}"/>
    <cellStyle name="Note 2 4 7 3 75" xfId="45097" xr:uid="{00000000-0005-0000-0000-0000B8890000}"/>
    <cellStyle name="Note 2 4 7 3 76" xfId="45091" xr:uid="{00000000-0005-0000-0000-0000B9890000}"/>
    <cellStyle name="Note 2 4 7 3 77" xfId="45074" xr:uid="{00000000-0005-0000-0000-0000BA890000}"/>
    <cellStyle name="Note 2 4 7 3 78" xfId="45907" xr:uid="{00000000-0005-0000-0000-0000BB890000}"/>
    <cellStyle name="Note 2 4 7 3 79" xfId="45870" xr:uid="{00000000-0005-0000-0000-0000BC890000}"/>
    <cellStyle name="Note 2 4 7 3 8" xfId="3024" xr:uid="{00000000-0005-0000-0000-0000BD890000}"/>
    <cellStyle name="Note 2 4 7 3 8 2" xfId="7276" xr:uid="{00000000-0005-0000-0000-0000BE890000}"/>
    <cellStyle name="Note 2 4 7 3 8 3" xfId="11525" xr:uid="{00000000-0005-0000-0000-0000BF890000}"/>
    <cellStyle name="Note 2 4 7 3 8 4" xfId="15774" xr:uid="{00000000-0005-0000-0000-0000C0890000}"/>
    <cellStyle name="Note 2 4 7 3 8 5" xfId="21418" xr:uid="{00000000-0005-0000-0000-0000C1890000}"/>
    <cellStyle name="Note 2 4 7 3 8 6" xfId="54315" xr:uid="{00000000-0005-0000-0000-0000C2890000}"/>
    <cellStyle name="Note 2 4 7 3 80" xfId="46175" xr:uid="{00000000-0005-0000-0000-0000C3890000}"/>
    <cellStyle name="Note 2 4 7 3 81" xfId="46496" xr:uid="{00000000-0005-0000-0000-0000C4890000}"/>
    <cellStyle name="Note 2 4 7 3 82" xfId="45564" xr:uid="{00000000-0005-0000-0000-0000C5890000}"/>
    <cellStyle name="Note 2 4 7 3 83" xfId="46998" xr:uid="{00000000-0005-0000-0000-0000C6890000}"/>
    <cellStyle name="Note 2 4 7 3 84" xfId="47343" xr:uid="{00000000-0005-0000-0000-0000C7890000}"/>
    <cellStyle name="Note 2 4 7 3 85" xfId="47638" xr:uid="{00000000-0005-0000-0000-0000C8890000}"/>
    <cellStyle name="Note 2 4 7 3 86" xfId="46380" xr:uid="{00000000-0005-0000-0000-0000C9890000}"/>
    <cellStyle name="Note 2 4 7 3 87" xfId="48104" xr:uid="{00000000-0005-0000-0000-0000CA890000}"/>
    <cellStyle name="Note 2 4 7 3 88" xfId="48790" xr:uid="{00000000-0005-0000-0000-0000CB890000}"/>
    <cellStyle name="Note 2 4 7 3 89" xfId="48957" xr:uid="{00000000-0005-0000-0000-0000CC890000}"/>
    <cellStyle name="Note 2 4 7 3 9" xfId="3174" xr:uid="{00000000-0005-0000-0000-0000CD890000}"/>
    <cellStyle name="Note 2 4 7 3 9 2" xfId="7426" xr:uid="{00000000-0005-0000-0000-0000CE890000}"/>
    <cellStyle name="Note 2 4 7 3 9 3" xfId="11675" xr:uid="{00000000-0005-0000-0000-0000CF890000}"/>
    <cellStyle name="Note 2 4 7 3 9 4" xfId="15924" xr:uid="{00000000-0005-0000-0000-0000D0890000}"/>
    <cellStyle name="Note 2 4 7 3 9 5" xfId="21814" xr:uid="{00000000-0005-0000-0000-0000D1890000}"/>
    <cellStyle name="Note 2 4 7 3 9 6" xfId="54465" xr:uid="{00000000-0005-0000-0000-0000D2890000}"/>
    <cellStyle name="Note 2 4 7 3 90" xfId="49303" xr:uid="{00000000-0005-0000-0000-0000D3890000}"/>
    <cellStyle name="Note 2 4 7 3 91" xfId="49307" xr:uid="{00000000-0005-0000-0000-0000D4890000}"/>
    <cellStyle name="Note 2 4 7 3 92" xfId="49360" xr:uid="{00000000-0005-0000-0000-0000D5890000}"/>
    <cellStyle name="Note 2 4 7 3 93" xfId="49740" xr:uid="{00000000-0005-0000-0000-0000D6890000}"/>
    <cellStyle name="Note 2 4 7 3 94" xfId="49971" xr:uid="{00000000-0005-0000-0000-0000D7890000}"/>
    <cellStyle name="Note 2 4 7 3 95" xfId="50121" xr:uid="{00000000-0005-0000-0000-0000D8890000}"/>
    <cellStyle name="Note 2 4 7 3 96" xfId="50270" xr:uid="{00000000-0005-0000-0000-0000D9890000}"/>
    <cellStyle name="Note 2 4 7 3 97" xfId="50420" xr:uid="{00000000-0005-0000-0000-0000DA890000}"/>
    <cellStyle name="Note 2 4 7 3 98" xfId="50569" xr:uid="{00000000-0005-0000-0000-0000DB890000}"/>
    <cellStyle name="Note 2 4 7 3 99" xfId="50718" xr:uid="{00000000-0005-0000-0000-0000DC890000}"/>
    <cellStyle name="Note 2 4 7 30" xfId="4841" xr:uid="{00000000-0005-0000-0000-0000DD890000}"/>
    <cellStyle name="Note 2 4 7 30 2" xfId="9093" xr:uid="{00000000-0005-0000-0000-0000DE890000}"/>
    <cellStyle name="Note 2 4 7 30 3" xfId="13342" xr:uid="{00000000-0005-0000-0000-0000DF890000}"/>
    <cellStyle name="Note 2 4 7 30 4" xfId="17591" xr:uid="{00000000-0005-0000-0000-0000E0890000}"/>
    <cellStyle name="Note 2 4 7 30 5" xfId="26759" xr:uid="{00000000-0005-0000-0000-0000E1890000}"/>
    <cellStyle name="Note 2 4 7 30 6" xfId="57113" xr:uid="{00000000-0005-0000-0000-0000E2890000}"/>
    <cellStyle name="Note 2 4 7 31" xfId="5033" xr:uid="{00000000-0005-0000-0000-0000E3890000}"/>
    <cellStyle name="Note 2 4 7 31 2" xfId="9285" xr:uid="{00000000-0005-0000-0000-0000E4890000}"/>
    <cellStyle name="Note 2 4 7 31 3" xfId="13534" xr:uid="{00000000-0005-0000-0000-0000E5890000}"/>
    <cellStyle name="Note 2 4 7 31 4" xfId="17783" xr:uid="{00000000-0005-0000-0000-0000E6890000}"/>
    <cellStyle name="Note 2 4 7 31 5" xfId="27227" xr:uid="{00000000-0005-0000-0000-0000E7890000}"/>
    <cellStyle name="Note 2 4 7 31 6" xfId="57151" xr:uid="{00000000-0005-0000-0000-0000E8890000}"/>
    <cellStyle name="Note 2 4 7 32" xfId="4998" xr:uid="{00000000-0005-0000-0000-0000E9890000}"/>
    <cellStyle name="Note 2 4 7 32 2" xfId="9250" xr:uid="{00000000-0005-0000-0000-0000EA890000}"/>
    <cellStyle name="Note 2 4 7 32 3" xfId="13499" xr:uid="{00000000-0005-0000-0000-0000EB890000}"/>
    <cellStyle name="Note 2 4 7 32 4" xfId="17748" xr:uid="{00000000-0005-0000-0000-0000EC890000}"/>
    <cellStyle name="Note 2 4 7 32 5" xfId="27570" xr:uid="{00000000-0005-0000-0000-0000ED890000}"/>
    <cellStyle name="Note 2 4 7 32 6" xfId="57230" xr:uid="{00000000-0005-0000-0000-0000EE890000}"/>
    <cellStyle name="Note 2 4 7 33" xfId="5406" xr:uid="{00000000-0005-0000-0000-0000EF890000}"/>
    <cellStyle name="Note 2 4 7 33 2" xfId="9658" xr:uid="{00000000-0005-0000-0000-0000F0890000}"/>
    <cellStyle name="Note 2 4 7 33 3" xfId="13907" xr:uid="{00000000-0005-0000-0000-0000F1890000}"/>
    <cellStyle name="Note 2 4 7 33 4" xfId="18156" xr:uid="{00000000-0005-0000-0000-0000F2890000}"/>
    <cellStyle name="Note 2 4 7 33 5" xfId="27911" xr:uid="{00000000-0005-0000-0000-0000F3890000}"/>
    <cellStyle name="Note 2 4 7 33 6" xfId="57379" xr:uid="{00000000-0005-0000-0000-0000F4890000}"/>
    <cellStyle name="Note 2 4 7 34" xfId="5561" xr:uid="{00000000-0005-0000-0000-0000F5890000}"/>
    <cellStyle name="Note 2 4 7 34 2" xfId="9813" xr:uid="{00000000-0005-0000-0000-0000F6890000}"/>
    <cellStyle name="Note 2 4 7 34 3" xfId="14062" xr:uid="{00000000-0005-0000-0000-0000F7890000}"/>
    <cellStyle name="Note 2 4 7 34 4" xfId="18311" xr:uid="{00000000-0005-0000-0000-0000F8890000}"/>
    <cellStyle name="Note 2 4 7 34 5" xfId="28252" xr:uid="{00000000-0005-0000-0000-0000F9890000}"/>
    <cellStyle name="Note 2 4 7 34 6" xfId="57529" xr:uid="{00000000-0005-0000-0000-0000FA890000}"/>
    <cellStyle name="Note 2 4 7 35" xfId="1461" xr:uid="{00000000-0005-0000-0000-0000FB890000}"/>
    <cellStyle name="Note 2 4 7 35 2" xfId="28593" xr:uid="{00000000-0005-0000-0000-0000FC890000}"/>
    <cellStyle name="Note 2 4 7 36" xfId="5713" xr:uid="{00000000-0005-0000-0000-0000FD890000}"/>
    <cellStyle name="Note 2 4 7 36 2" xfId="28934" xr:uid="{00000000-0005-0000-0000-0000FE890000}"/>
    <cellStyle name="Note 2 4 7 37" xfId="9962" xr:uid="{00000000-0005-0000-0000-0000FF890000}"/>
    <cellStyle name="Note 2 4 7 37 2" xfId="29541" xr:uid="{00000000-0005-0000-0000-0000008A0000}"/>
    <cellStyle name="Note 2 4 7 38" xfId="14212" xr:uid="{00000000-0005-0000-0000-0000018A0000}"/>
    <cellStyle name="Note 2 4 7 38 2" xfId="31023" xr:uid="{00000000-0005-0000-0000-0000028A0000}"/>
    <cellStyle name="Note 2 4 7 39" xfId="18468" xr:uid="{00000000-0005-0000-0000-0000038A0000}"/>
    <cellStyle name="Note 2 4 7 39 2" xfId="31432" xr:uid="{00000000-0005-0000-0000-0000048A0000}"/>
    <cellStyle name="Note 2 4 7 4" xfId="1710" xr:uid="{00000000-0005-0000-0000-0000058A0000}"/>
    <cellStyle name="Note 2 4 7 4 10" xfId="21643" xr:uid="{00000000-0005-0000-0000-0000068A0000}"/>
    <cellStyle name="Note 2 4 7 4 11" xfId="22314" xr:uid="{00000000-0005-0000-0000-0000078A0000}"/>
    <cellStyle name="Note 2 4 7 4 12" xfId="22660" xr:uid="{00000000-0005-0000-0000-0000088A0000}"/>
    <cellStyle name="Note 2 4 7 4 13" xfId="23006" xr:uid="{00000000-0005-0000-0000-0000098A0000}"/>
    <cellStyle name="Note 2 4 7 4 14" xfId="23353" xr:uid="{00000000-0005-0000-0000-00000A8A0000}"/>
    <cellStyle name="Note 2 4 7 4 15" xfId="23628" xr:uid="{00000000-0005-0000-0000-00000B8A0000}"/>
    <cellStyle name="Note 2 4 7 4 16" xfId="23974" xr:uid="{00000000-0005-0000-0000-00000C8A0000}"/>
    <cellStyle name="Note 2 4 7 4 17" xfId="24324" xr:uid="{00000000-0005-0000-0000-00000D8A0000}"/>
    <cellStyle name="Note 2 4 7 4 18" xfId="24670" xr:uid="{00000000-0005-0000-0000-00000E8A0000}"/>
    <cellStyle name="Note 2 4 7 4 19" xfId="24945" xr:uid="{00000000-0005-0000-0000-00000F8A0000}"/>
    <cellStyle name="Note 2 4 7 4 2" xfId="5962" xr:uid="{00000000-0005-0000-0000-0000108A0000}"/>
    <cellStyle name="Note 2 4 7 4 2 2" xfId="19351" xr:uid="{00000000-0005-0000-0000-0000118A0000}"/>
    <cellStyle name="Note 2 4 7 4 20" xfId="24770" xr:uid="{00000000-0005-0000-0000-0000128A0000}"/>
    <cellStyle name="Note 2 4 7 4 21" xfId="25631" xr:uid="{00000000-0005-0000-0000-0000138A0000}"/>
    <cellStyle name="Note 2 4 7 4 22" xfId="25977" xr:uid="{00000000-0005-0000-0000-0000148A0000}"/>
    <cellStyle name="Note 2 4 7 4 23" xfId="26323" xr:uid="{00000000-0005-0000-0000-0000158A0000}"/>
    <cellStyle name="Note 2 4 7 4 24" xfId="26868" xr:uid="{00000000-0005-0000-0000-0000168A0000}"/>
    <cellStyle name="Note 2 4 7 4 25" xfId="25386" xr:uid="{00000000-0005-0000-0000-0000178A0000}"/>
    <cellStyle name="Note 2 4 7 4 26" xfId="27376" xr:uid="{00000000-0005-0000-0000-0000188A0000}"/>
    <cellStyle name="Note 2 4 7 4 27" xfId="27719" xr:uid="{00000000-0005-0000-0000-0000198A0000}"/>
    <cellStyle name="Note 2 4 7 4 28" xfId="28060" xr:uid="{00000000-0005-0000-0000-00001A8A0000}"/>
    <cellStyle name="Note 2 4 7 4 29" xfId="28401" xr:uid="{00000000-0005-0000-0000-00001B8A0000}"/>
    <cellStyle name="Note 2 4 7 4 3" xfId="10211" xr:uid="{00000000-0005-0000-0000-00001C8A0000}"/>
    <cellStyle name="Note 2 4 7 4 3 2" xfId="18921" xr:uid="{00000000-0005-0000-0000-00001D8A0000}"/>
    <cellStyle name="Note 2 4 7 4 30" xfId="28742" xr:uid="{00000000-0005-0000-0000-00001E8A0000}"/>
    <cellStyle name="Note 2 4 7 4 31" xfId="29083" xr:uid="{00000000-0005-0000-0000-00001F8A0000}"/>
    <cellStyle name="Note 2 4 7 4 32" xfId="29520" xr:uid="{00000000-0005-0000-0000-0000208A0000}"/>
    <cellStyle name="Note 2 4 7 4 33" xfId="31062" xr:uid="{00000000-0005-0000-0000-0000218A0000}"/>
    <cellStyle name="Note 2 4 7 4 34" xfId="31581" xr:uid="{00000000-0005-0000-0000-0000228A0000}"/>
    <cellStyle name="Note 2 4 7 4 35" xfId="31921" xr:uid="{00000000-0005-0000-0000-0000238A0000}"/>
    <cellStyle name="Note 2 4 7 4 36" xfId="32143" xr:uid="{00000000-0005-0000-0000-0000248A0000}"/>
    <cellStyle name="Note 2 4 7 4 37" xfId="32484" xr:uid="{00000000-0005-0000-0000-0000258A0000}"/>
    <cellStyle name="Note 2 4 7 4 38" xfId="32825" xr:uid="{00000000-0005-0000-0000-0000268A0000}"/>
    <cellStyle name="Note 2 4 7 4 39" xfId="33465" xr:uid="{00000000-0005-0000-0000-0000278A0000}"/>
    <cellStyle name="Note 2 4 7 4 4" xfId="14461" xr:uid="{00000000-0005-0000-0000-0000288A0000}"/>
    <cellStyle name="Note 2 4 7 4 4 2" xfId="20139" xr:uid="{00000000-0005-0000-0000-0000298A0000}"/>
    <cellStyle name="Note 2 4 7 4 40" xfId="33735" xr:uid="{00000000-0005-0000-0000-00002A8A0000}"/>
    <cellStyle name="Note 2 4 7 4 41" xfId="34081" xr:uid="{00000000-0005-0000-0000-00002B8A0000}"/>
    <cellStyle name="Note 2 4 7 4 42" xfId="33045" xr:uid="{00000000-0005-0000-0000-00002C8A0000}"/>
    <cellStyle name="Note 2 4 7 4 43" xfId="34528" xr:uid="{00000000-0005-0000-0000-00002D8A0000}"/>
    <cellStyle name="Note 2 4 7 4 44" xfId="34874" xr:uid="{00000000-0005-0000-0000-00002E8A0000}"/>
    <cellStyle name="Note 2 4 7 4 45" xfId="35220" xr:uid="{00000000-0005-0000-0000-00002F8A0000}"/>
    <cellStyle name="Note 2 4 7 4 46" xfId="35567" xr:uid="{00000000-0005-0000-0000-0000308A0000}"/>
    <cellStyle name="Note 2 4 7 4 47" xfId="35914" xr:uid="{00000000-0005-0000-0000-0000318A0000}"/>
    <cellStyle name="Note 2 4 7 4 48" xfId="36260" xr:uid="{00000000-0005-0000-0000-0000328A0000}"/>
    <cellStyle name="Note 2 4 7 4 49" xfId="36606" xr:uid="{00000000-0005-0000-0000-0000338A0000}"/>
    <cellStyle name="Note 2 4 7 4 5" xfId="18571" xr:uid="{00000000-0005-0000-0000-0000348A0000}"/>
    <cellStyle name="Note 2 4 7 4 5 2" xfId="20485" xr:uid="{00000000-0005-0000-0000-0000358A0000}"/>
    <cellStyle name="Note 2 4 7 4 50" xfId="36952" xr:uid="{00000000-0005-0000-0000-0000368A0000}"/>
    <cellStyle name="Note 2 4 7 4 51" xfId="37298" xr:uid="{00000000-0005-0000-0000-0000378A0000}"/>
    <cellStyle name="Note 2 4 7 4 52" xfId="37644" xr:uid="{00000000-0005-0000-0000-0000388A0000}"/>
    <cellStyle name="Note 2 4 7 4 53" xfId="37919" xr:uid="{00000000-0005-0000-0000-0000398A0000}"/>
    <cellStyle name="Note 2 4 7 4 54" xfId="38266" xr:uid="{00000000-0005-0000-0000-00003A8A0000}"/>
    <cellStyle name="Note 2 4 7 4 55" xfId="38612" xr:uid="{00000000-0005-0000-0000-00003B8A0000}"/>
    <cellStyle name="Note 2 4 7 4 56" xfId="38958" xr:uid="{00000000-0005-0000-0000-00003C8A0000}"/>
    <cellStyle name="Note 2 4 7 4 57" xfId="39304" xr:uid="{00000000-0005-0000-0000-00003D8A0000}"/>
    <cellStyle name="Note 2 4 7 4 58" xfId="37742" xr:uid="{00000000-0005-0000-0000-00003E8A0000}"/>
    <cellStyle name="Note 2 4 7 4 59" xfId="39596" xr:uid="{00000000-0005-0000-0000-00003F8A0000}"/>
    <cellStyle name="Note 2 4 7 4 6" xfId="20788" xr:uid="{00000000-0005-0000-0000-0000408A0000}"/>
    <cellStyle name="Note 2 4 7 4 60" xfId="40132" xr:uid="{00000000-0005-0000-0000-0000418A0000}"/>
    <cellStyle name="Note 2 4 7 4 61" xfId="40473" xr:uid="{00000000-0005-0000-0000-0000428A0000}"/>
    <cellStyle name="Note 2 4 7 4 62" xfId="41227" xr:uid="{00000000-0005-0000-0000-0000438A0000}"/>
    <cellStyle name="Note 2 4 7 4 63" xfId="41601" xr:uid="{00000000-0005-0000-0000-0000448A0000}"/>
    <cellStyle name="Note 2 4 7 4 64" xfId="41102" xr:uid="{00000000-0005-0000-0000-0000458A0000}"/>
    <cellStyle name="Note 2 4 7 4 65" xfId="42040" xr:uid="{00000000-0005-0000-0000-0000468A0000}"/>
    <cellStyle name="Note 2 4 7 4 66" xfId="42386" xr:uid="{00000000-0005-0000-0000-0000478A0000}"/>
    <cellStyle name="Note 2 4 7 4 67" xfId="42552" xr:uid="{00000000-0005-0000-0000-0000488A0000}"/>
    <cellStyle name="Note 2 4 7 4 68" xfId="42967" xr:uid="{00000000-0005-0000-0000-0000498A0000}"/>
    <cellStyle name="Note 2 4 7 4 69" xfId="43308" xr:uid="{00000000-0005-0000-0000-00004A8A0000}"/>
    <cellStyle name="Note 2 4 7 4 7" xfId="21178" xr:uid="{00000000-0005-0000-0000-00004B8A0000}"/>
    <cellStyle name="Note 2 4 7 4 70" xfId="43649" xr:uid="{00000000-0005-0000-0000-00004C8A0000}"/>
    <cellStyle name="Note 2 4 7 4 71" xfId="44180" xr:uid="{00000000-0005-0000-0000-00004D8A0000}"/>
    <cellStyle name="Note 2 4 7 4 72" xfId="44427" xr:uid="{00000000-0005-0000-0000-00004E8A0000}"/>
    <cellStyle name="Note 2 4 7 4 73" xfId="43803" xr:uid="{00000000-0005-0000-0000-00004F8A0000}"/>
    <cellStyle name="Note 2 4 7 4 74" xfId="44848" xr:uid="{00000000-0005-0000-0000-0000508A0000}"/>
    <cellStyle name="Note 2 4 7 4 75" xfId="45137" xr:uid="{00000000-0005-0000-0000-0000518A0000}"/>
    <cellStyle name="Note 2 4 7 4 76" xfId="44374" xr:uid="{00000000-0005-0000-0000-0000528A0000}"/>
    <cellStyle name="Note 2 4 7 4 77" xfId="44481" xr:uid="{00000000-0005-0000-0000-0000538A0000}"/>
    <cellStyle name="Note 2 4 7 4 78" xfId="45567" xr:uid="{00000000-0005-0000-0000-0000548A0000}"/>
    <cellStyle name="Note 2 4 7 4 79" xfId="45774" xr:uid="{00000000-0005-0000-0000-0000558A0000}"/>
    <cellStyle name="Note 2 4 7 4 8" xfId="18949" xr:uid="{00000000-0005-0000-0000-0000568A0000}"/>
    <cellStyle name="Note 2 4 7 4 80" xfId="46227" xr:uid="{00000000-0005-0000-0000-0000578A0000}"/>
    <cellStyle name="Note 2 4 7 4 81" xfId="46539" xr:uid="{00000000-0005-0000-0000-0000588A0000}"/>
    <cellStyle name="Note 2 4 7 4 82" xfId="46705" xr:uid="{00000000-0005-0000-0000-0000598A0000}"/>
    <cellStyle name="Note 2 4 7 4 83" xfId="47050" xr:uid="{00000000-0005-0000-0000-00005A8A0000}"/>
    <cellStyle name="Note 2 4 7 4 84" xfId="47395" xr:uid="{00000000-0005-0000-0000-00005B8A0000}"/>
    <cellStyle name="Note 2 4 7 4 85" xfId="47672" xr:uid="{00000000-0005-0000-0000-00005C8A0000}"/>
    <cellStyle name="Note 2 4 7 4 86" xfId="47819" xr:uid="{00000000-0005-0000-0000-00005D8A0000}"/>
    <cellStyle name="Note 2 4 7 4 87" xfId="48156" xr:uid="{00000000-0005-0000-0000-00005E8A0000}"/>
    <cellStyle name="Note 2 4 7 4 88" xfId="48423" xr:uid="{00000000-0005-0000-0000-00005F8A0000}"/>
    <cellStyle name="Note 2 4 7 4 89" xfId="49009" xr:uid="{00000000-0005-0000-0000-0000608A0000}"/>
    <cellStyle name="Note 2 4 7 4 9" xfId="21866" xr:uid="{00000000-0005-0000-0000-0000618A0000}"/>
    <cellStyle name="Note 2 4 7 4 90" xfId="49352" xr:uid="{00000000-0005-0000-0000-0000628A0000}"/>
    <cellStyle name="Note 2 4 7 4 91" xfId="48594" xr:uid="{00000000-0005-0000-0000-0000638A0000}"/>
    <cellStyle name="Note 2 4 7 4 92" xfId="49334" xr:uid="{00000000-0005-0000-0000-0000648A0000}"/>
    <cellStyle name="Note 2 4 7 4 93" xfId="49469" xr:uid="{00000000-0005-0000-0000-0000658A0000}"/>
    <cellStyle name="Note 2 4 7 4 94" xfId="53039" xr:uid="{00000000-0005-0000-0000-0000668A0000}"/>
    <cellStyle name="Note 2 4 7 4 95" xfId="53310" xr:uid="{00000000-0005-0000-0000-0000678A0000}"/>
    <cellStyle name="Note 2 4 7 40" xfId="31772" xr:uid="{00000000-0005-0000-0000-0000688A0000}"/>
    <cellStyle name="Note 2 4 7 41" xfId="31215" xr:uid="{00000000-0005-0000-0000-0000698A0000}"/>
    <cellStyle name="Note 2 4 7 42" xfId="32335" xr:uid="{00000000-0005-0000-0000-00006A8A0000}"/>
    <cellStyle name="Note 2 4 7 43" xfId="32676" xr:uid="{00000000-0005-0000-0000-00006B8A0000}"/>
    <cellStyle name="Note 2 4 7 44" xfId="33013" xr:uid="{00000000-0005-0000-0000-00006C8A0000}"/>
    <cellStyle name="Note 2 4 7 45" xfId="33586" xr:uid="{00000000-0005-0000-0000-00006D8A0000}"/>
    <cellStyle name="Note 2 4 7 46" xfId="33932" xr:uid="{00000000-0005-0000-0000-00006E8A0000}"/>
    <cellStyle name="Note 2 4 7 47" xfId="33214" xr:uid="{00000000-0005-0000-0000-00006F8A0000}"/>
    <cellStyle name="Note 2 4 7 48" xfId="34379" xr:uid="{00000000-0005-0000-0000-0000708A0000}"/>
    <cellStyle name="Note 2 4 7 49" xfId="34725" xr:uid="{00000000-0005-0000-0000-0000718A0000}"/>
    <cellStyle name="Note 2 4 7 5" xfId="1757" xr:uid="{00000000-0005-0000-0000-0000728A0000}"/>
    <cellStyle name="Note 2 4 7 5 10" xfId="22021" xr:uid="{00000000-0005-0000-0000-0000738A0000}"/>
    <cellStyle name="Note 2 4 7 5 11" xfId="22367" xr:uid="{00000000-0005-0000-0000-0000748A0000}"/>
    <cellStyle name="Note 2 4 7 5 12" xfId="22713" xr:uid="{00000000-0005-0000-0000-0000758A0000}"/>
    <cellStyle name="Note 2 4 7 5 13" xfId="23059" xr:uid="{00000000-0005-0000-0000-0000768A0000}"/>
    <cellStyle name="Note 2 4 7 5 14" xfId="23406" xr:uid="{00000000-0005-0000-0000-0000778A0000}"/>
    <cellStyle name="Note 2 4 7 5 15" xfId="23681" xr:uid="{00000000-0005-0000-0000-0000788A0000}"/>
    <cellStyle name="Note 2 4 7 5 16" xfId="24027" xr:uid="{00000000-0005-0000-0000-0000798A0000}"/>
    <cellStyle name="Note 2 4 7 5 17" xfId="24377" xr:uid="{00000000-0005-0000-0000-00007A8A0000}"/>
    <cellStyle name="Note 2 4 7 5 18" xfId="24723" xr:uid="{00000000-0005-0000-0000-00007B8A0000}"/>
    <cellStyle name="Note 2 4 7 5 19" xfId="24998" xr:uid="{00000000-0005-0000-0000-00007C8A0000}"/>
    <cellStyle name="Note 2 4 7 5 2" xfId="6009" xr:uid="{00000000-0005-0000-0000-00007D8A0000}"/>
    <cellStyle name="Note 2 4 7 5 2 2" xfId="19404" xr:uid="{00000000-0005-0000-0000-00007E8A0000}"/>
    <cellStyle name="Note 2 4 7 5 20" xfId="25347" xr:uid="{00000000-0005-0000-0000-00007F8A0000}"/>
    <cellStyle name="Note 2 4 7 5 21" xfId="25684" xr:uid="{00000000-0005-0000-0000-0000808A0000}"/>
    <cellStyle name="Note 2 4 7 5 22" xfId="26030" xr:uid="{00000000-0005-0000-0000-0000818A0000}"/>
    <cellStyle name="Note 2 4 7 5 23" xfId="26376" xr:uid="{00000000-0005-0000-0000-0000828A0000}"/>
    <cellStyle name="Note 2 4 7 5 24" xfId="26921" xr:uid="{00000000-0005-0000-0000-0000838A0000}"/>
    <cellStyle name="Note 2 4 7 5 25" xfId="27133" xr:uid="{00000000-0005-0000-0000-0000848A0000}"/>
    <cellStyle name="Note 2 4 7 5 26" xfId="27429" xr:uid="{00000000-0005-0000-0000-0000858A0000}"/>
    <cellStyle name="Note 2 4 7 5 27" xfId="27772" xr:uid="{00000000-0005-0000-0000-0000868A0000}"/>
    <cellStyle name="Note 2 4 7 5 28" xfId="28113" xr:uid="{00000000-0005-0000-0000-0000878A0000}"/>
    <cellStyle name="Note 2 4 7 5 29" xfId="28454" xr:uid="{00000000-0005-0000-0000-0000888A0000}"/>
    <cellStyle name="Note 2 4 7 5 3" xfId="10258" xr:uid="{00000000-0005-0000-0000-0000898A0000}"/>
    <cellStyle name="Note 2 4 7 5 3 2" xfId="19846" xr:uid="{00000000-0005-0000-0000-00008A8A0000}"/>
    <cellStyle name="Note 2 4 7 5 30" xfId="28795" xr:uid="{00000000-0005-0000-0000-00008B8A0000}"/>
    <cellStyle name="Note 2 4 7 5 31" xfId="29136" xr:uid="{00000000-0005-0000-0000-00008C8A0000}"/>
    <cellStyle name="Note 2 4 7 5 32" xfId="29233" xr:uid="{00000000-0005-0000-0000-00008D8A0000}"/>
    <cellStyle name="Note 2 4 7 5 33" xfId="31175" xr:uid="{00000000-0005-0000-0000-00008E8A0000}"/>
    <cellStyle name="Note 2 4 7 5 34" xfId="31634" xr:uid="{00000000-0005-0000-0000-00008F8A0000}"/>
    <cellStyle name="Note 2 4 7 5 35" xfId="31974" xr:uid="{00000000-0005-0000-0000-0000908A0000}"/>
    <cellStyle name="Note 2 4 7 5 36" xfId="32196" xr:uid="{00000000-0005-0000-0000-0000918A0000}"/>
    <cellStyle name="Note 2 4 7 5 37" xfId="32537" xr:uid="{00000000-0005-0000-0000-0000928A0000}"/>
    <cellStyle name="Note 2 4 7 5 38" xfId="32878" xr:uid="{00000000-0005-0000-0000-0000938A0000}"/>
    <cellStyle name="Note 2 4 7 5 39" xfId="33148" xr:uid="{00000000-0005-0000-0000-0000948A0000}"/>
    <cellStyle name="Note 2 4 7 5 4" xfId="14508" xr:uid="{00000000-0005-0000-0000-0000958A0000}"/>
    <cellStyle name="Note 2 4 7 5 4 2" xfId="20192" xr:uid="{00000000-0005-0000-0000-0000968A0000}"/>
    <cellStyle name="Note 2 4 7 5 40" xfId="33788" xr:uid="{00000000-0005-0000-0000-0000978A0000}"/>
    <cellStyle name="Note 2 4 7 5 41" xfId="34134" xr:uid="{00000000-0005-0000-0000-0000988A0000}"/>
    <cellStyle name="Note 2 4 7 5 42" xfId="34243" xr:uid="{00000000-0005-0000-0000-0000998A0000}"/>
    <cellStyle name="Note 2 4 7 5 43" xfId="34581" xr:uid="{00000000-0005-0000-0000-00009A8A0000}"/>
    <cellStyle name="Note 2 4 7 5 44" xfId="34927" xr:uid="{00000000-0005-0000-0000-00009B8A0000}"/>
    <cellStyle name="Note 2 4 7 5 45" xfId="35273" xr:uid="{00000000-0005-0000-0000-00009C8A0000}"/>
    <cellStyle name="Note 2 4 7 5 46" xfId="35620" xr:uid="{00000000-0005-0000-0000-00009D8A0000}"/>
    <cellStyle name="Note 2 4 7 5 47" xfId="35967" xr:uid="{00000000-0005-0000-0000-00009E8A0000}"/>
    <cellStyle name="Note 2 4 7 5 48" xfId="36313" xr:uid="{00000000-0005-0000-0000-00009F8A0000}"/>
    <cellStyle name="Note 2 4 7 5 49" xfId="36659" xr:uid="{00000000-0005-0000-0000-0000A08A0000}"/>
    <cellStyle name="Note 2 4 7 5 5" xfId="20538" xr:uid="{00000000-0005-0000-0000-0000A18A0000}"/>
    <cellStyle name="Note 2 4 7 5 50" xfId="37005" xr:uid="{00000000-0005-0000-0000-0000A28A0000}"/>
    <cellStyle name="Note 2 4 7 5 51" xfId="37351" xr:uid="{00000000-0005-0000-0000-0000A38A0000}"/>
    <cellStyle name="Note 2 4 7 5 52" xfId="37697" xr:uid="{00000000-0005-0000-0000-0000A48A0000}"/>
    <cellStyle name="Note 2 4 7 5 53" xfId="37972" xr:uid="{00000000-0005-0000-0000-0000A58A0000}"/>
    <cellStyle name="Note 2 4 7 5 54" xfId="38319" xr:uid="{00000000-0005-0000-0000-0000A68A0000}"/>
    <cellStyle name="Note 2 4 7 5 55" xfId="38665" xr:uid="{00000000-0005-0000-0000-0000A78A0000}"/>
    <cellStyle name="Note 2 4 7 5 56" xfId="39011" xr:uid="{00000000-0005-0000-0000-0000A88A0000}"/>
    <cellStyle name="Note 2 4 7 5 57" xfId="39357" xr:uid="{00000000-0005-0000-0000-0000A98A0000}"/>
    <cellStyle name="Note 2 4 7 5 58" xfId="39704" xr:uid="{00000000-0005-0000-0000-0000AA8A0000}"/>
    <cellStyle name="Note 2 4 7 5 59" xfId="39890" xr:uid="{00000000-0005-0000-0000-0000AB8A0000}"/>
    <cellStyle name="Note 2 4 7 5 6" xfId="18876" xr:uid="{00000000-0005-0000-0000-0000AC8A0000}"/>
    <cellStyle name="Note 2 4 7 5 60" xfId="40185" xr:uid="{00000000-0005-0000-0000-0000AD8A0000}"/>
    <cellStyle name="Note 2 4 7 5 61" xfId="40526" xr:uid="{00000000-0005-0000-0000-0000AE8A0000}"/>
    <cellStyle name="Note 2 4 7 5 62" xfId="40613" xr:uid="{00000000-0005-0000-0000-0000AF8A0000}"/>
    <cellStyle name="Note 2 4 7 5 63" xfId="41649" xr:uid="{00000000-0005-0000-0000-0000B08A0000}"/>
    <cellStyle name="Note 2 4 7 5 64" xfId="41747" xr:uid="{00000000-0005-0000-0000-0000B18A0000}"/>
    <cellStyle name="Note 2 4 7 5 65" xfId="42093" xr:uid="{00000000-0005-0000-0000-0000B28A0000}"/>
    <cellStyle name="Note 2 4 7 5 66" xfId="42439" xr:uid="{00000000-0005-0000-0000-0000B38A0000}"/>
    <cellStyle name="Note 2 4 7 5 67" xfId="41728" xr:uid="{00000000-0005-0000-0000-0000B48A0000}"/>
    <cellStyle name="Note 2 4 7 5 68" xfId="43020" xr:uid="{00000000-0005-0000-0000-0000B58A0000}"/>
    <cellStyle name="Note 2 4 7 5 69" xfId="43361" xr:uid="{00000000-0005-0000-0000-0000B68A0000}"/>
    <cellStyle name="Note 2 4 7 5 7" xfId="21231" xr:uid="{00000000-0005-0000-0000-0000B78A0000}"/>
    <cellStyle name="Note 2 4 7 5 70" xfId="43702" xr:uid="{00000000-0005-0000-0000-0000B88A0000}"/>
    <cellStyle name="Note 2 4 7 5 71" xfId="44233" xr:uid="{00000000-0005-0000-0000-0000B98A0000}"/>
    <cellStyle name="Note 2 4 7 5 72" xfId="44471" xr:uid="{00000000-0005-0000-0000-0000BA8A0000}"/>
    <cellStyle name="Note 2 4 7 5 73" xfId="44558" xr:uid="{00000000-0005-0000-0000-0000BB8A0000}"/>
    <cellStyle name="Note 2 4 7 5 74" xfId="44901" xr:uid="{00000000-0005-0000-0000-0000BC8A0000}"/>
    <cellStyle name="Note 2 4 7 5 75" xfId="45176" xr:uid="{00000000-0005-0000-0000-0000BD8A0000}"/>
    <cellStyle name="Note 2 4 7 5 76" xfId="43813" xr:uid="{00000000-0005-0000-0000-0000BE8A0000}"/>
    <cellStyle name="Note 2 4 7 5 77" xfId="45322" xr:uid="{00000000-0005-0000-0000-0000BF8A0000}"/>
    <cellStyle name="Note 2 4 7 5 78" xfId="45707" xr:uid="{00000000-0005-0000-0000-0000C08A0000}"/>
    <cellStyle name="Note 2 4 7 5 79" xfId="45936" xr:uid="{00000000-0005-0000-0000-0000C18A0000}"/>
    <cellStyle name="Note 2 4 7 5 8" xfId="21582" xr:uid="{00000000-0005-0000-0000-0000C28A0000}"/>
    <cellStyle name="Note 2 4 7 5 80" xfId="46280" xr:uid="{00000000-0005-0000-0000-0000C38A0000}"/>
    <cellStyle name="Note 2 4 7 5 81" xfId="46586" xr:uid="{00000000-0005-0000-0000-0000C48A0000}"/>
    <cellStyle name="Note 2 4 7 5 82" xfId="46758" xr:uid="{00000000-0005-0000-0000-0000C58A0000}"/>
    <cellStyle name="Note 2 4 7 5 83" xfId="47103" xr:uid="{00000000-0005-0000-0000-0000C68A0000}"/>
    <cellStyle name="Note 2 4 7 5 84" xfId="47448" xr:uid="{00000000-0005-0000-0000-0000C78A0000}"/>
    <cellStyle name="Note 2 4 7 5 85" xfId="47708" xr:uid="{00000000-0005-0000-0000-0000C88A0000}"/>
    <cellStyle name="Note 2 4 7 5 86" xfId="47872" xr:uid="{00000000-0005-0000-0000-0000C98A0000}"/>
    <cellStyle name="Note 2 4 7 5 87" xfId="48209" xr:uid="{00000000-0005-0000-0000-0000CA8A0000}"/>
    <cellStyle name="Note 2 4 7 5 88" xfId="48574" xr:uid="{00000000-0005-0000-0000-0000CB8A0000}"/>
    <cellStyle name="Note 2 4 7 5 89" xfId="49062" xr:uid="{00000000-0005-0000-0000-0000CC8A0000}"/>
    <cellStyle name="Note 2 4 7 5 9" xfId="21919" xr:uid="{00000000-0005-0000-0000-0000CD8A0000}"/>
    <cellStyle name="Note 2 4 7 5 90" xfId="49404" xr:uid="{00000000-0005-0000-0000-0000CE8A0000}"/>
    <cellStyle name="Note 2 4 7 5 91" xfId="49504" xr:uid="{00000000-0005-0000-0000-0000CF8A0000}"/>
    <cellStyle name="Note 2 4 7 5 92" xfId="49606" xr:uid="{00000000-0005-0000-0000-0000D08A0000}"/>
    <cellStyle name="Note 2 4 7 5 93" xfId="49800" xr:uid="{00000000-0005-0000-0000-0000D18A0000}"/>
    <cellStyle name="Note 2 4 7 5 94" xfId="53076" xr:uid="{00000000-0005-0000-0000-0000D28A0000}"/>
    <cellStyle name="Note 2 4 7 5 95" xfId="19049" xr:uid="{00000000-0005-0000-0000-0000D38A0000}"/>
    <cellStyle name="Note 2 4 7 5 96" xfId="53465" xr:uid="{00000000-0005-0000-0000-0000D48A0000}"/>
    <cellStyle name="Note 2 4 7 50" xfId="35071" xr:uid="{00000000-0005-0000-0000-0000D58A0000}"/>
    <cellStyle name="Note 2 4 7 51" xfId="35418" xr:uid="{00000000-0005-0000-0000-0000D68A0000}"/>
    <cellStyle name="Note 2 4 7 52" xfId="35765" xr:uid="{00000000-0005-0000-0000-0000D78A0000}"/>
    <cellStyle name="Note 2 4 7 53" xfId="36111" xr:uid="{00000000-0005-0000-0000-0000D88A0000}"/>
    <cellStyle name="Note 2 4 7 54" xfId="36457" xr:uid="{00000000-0005-0000-0000-0000D98A0000}"/>
    <cellStyle name="Note 2 4 7 55" xfId="36803" xr:uid="{00000000-0005-0000-0000-0000DA8A0000}"/>
    <cellStyle name="Note 2 4 7 56" xfId="37149" xr:uid="{00000000-0005-0000-0000-0000DB8A0000}"/>
    <cellStyle name="Note 2 4 7 57" xfId="37495" xr:uid="{00000000-0005-0000-0000-0000DC8A0000}"/>
    <cellStyle name="Note 2 4 7 58" xfId="34220" xr:uid="{00000000-0005-0000-0000-0000DD8A0000}"/>
    <cellStyle name="Note 2 4 7 59" xfId="38117" xr:uid="{00000000-0005-0000-0000-0000DE8A0000}"/>
    <cellStyle name="Note 2 4 7 6" xfId="1805" xr:uid="{00000000-0005-0000-0000-0000DF8A0000}"/>
    <cellStyle name="Note 2 4 7 6 2" xfId="6057" xr:uid="{00000000-0005-0000-0000-0000E08A0000}"/>
    <cellStyle name="Note 2 4 7 6 3" xfId="10306" xr:uid="{00000000-0005-0000-0000-0000E18A0000}"/>
    <cellStyle name="Note 2 4 7 6 4" xfId="14556" xr:uid="{00000000-0005-0000-0000-0000E28A0000}"/>
    <cellStyle name="Note 2 4 7 6 5" xfId="18992" xr:uid="{00000000-0005-0000-0000-0000E38A0000}"/>
    <cellStyle name="Note 2 4 7 6 6" xfId="53614" xr:uid="{00000000-0005-0000-0000-0000E48A0000}"/>
    <cellStyle name="Note 2 4 7 60" xfId="38463" xr:uid="{00000000-0005-0000-0000-0000E58A0000}"/>
    <cellStyle name="Note 2 4 7 61" xfId="38809" xr:uid="{00000000-0005-0000-0000-0000E68A0000}"/>
    <cellStyle name="Note 2 4 7 62" xfId="39155" xr:uid="{00000000-0005-0000-0000-0000E78A0000}"/>
    <cellStyle name="Note 2 4 7 63" xfId="34231" xr:uid="{00000000-0005-0000-0000-0000E88A0000}"/>
    <cellStyle name="Note 2 4 7 64" xfId="39734" xr:uid="{00000000-0005-0000-0000-0000E98A0000}"/>
    <cellStyle name="Note 2 4 7 65" xfId="39983" xr:uid="{00000000-0005-0000-0000-0000EA8A0000}"/>
    <cellStyle name="Note 2 4 7 66" xfId="40324" xr:uid="{00000000-0005-0000-0000-0000EB8A0000}"/>
    <cellStyle name="Note 2 4 7 67" xfId="41253" xr:uid="{00000000-0005-0000-0000-0000EC8A0000}"/>
    <cellStyle name="Note 2 4 7 68" xfId="41457" xr:uid="{00000000-0005-0000-0000-0000ED8A0000}"/>
    <cellStyle name="Note 2 4 7 69" xfId="41710" xr:uid="{00000000-0005-0000-0000-0000EE8A0000}"/>
    <cellStyle name="Note 2 4 7 7" xfId="1852" xr:uid="{00000000-0005-0000-0000-0000EF8A0000}"/>
    <cellStyle name="Note 2 4 7 7 2" xfId="6104" xr:uid="{00000000-0005-0000-0000-0000F08A0000}"/>
    <cellStyle name="Note 2 4 7 7 3" xfId="10353" xr:uid="{00000000-0005-0000-0000-0000F18A0000}"/>
    <cellStyle name="Note 2 4 7 7 4" xfId="14603" xr:uid="{00000000-0005-0000-0000-0000F28A0000}"/>
    <cellStyle name="Note 2 4 7 7 5" xfId="19202" xr:uid="{00000000-0005-0000-0000-0000F38A0000}"/>
    <cellStyle name="Note 2 4 7 7 6" xfId="53243" xr:uid="{00000000-0005-0000-0000-0000F48A0000}"/>
    <cellStyle name="Note 2 4 7 70" xfId="41891" xr:uid="{00000000-0005-0000-0000-0000F58A0000}"/>
    <cellStyle name="Note 2 4 7 71" xfId="42237" xr:uid="{00000000-0005-0000-0000-0000F68A0000}"/>
    <cellStyle name="Note 2 4 7 72" xfId="41586" xr:uid="{00000000-0005-0000-0000-0000F78A0000}"/>
    <cellStyle name="Note 2 4 7 73" xfId="42818" xr:uid="{00000000-0005-0000-0000-0000F88A0000}"/>
    <cellStyle name="Note 2 4 7 74" xfId="43159" xr:uid="{00000000-0005-0000-0000-0000F98A0000}"/>
    <cellStyle name="Note 2 4 7 75" xfId="43500" xr:uid="{00000000-0005-0000-0000-0000FA8A0000}"/>
    <cellStyle name="Note 2 4 7 76" xfId="44031" xr:uid="{00000000-0005-0000-0000-0000FB8A0000}"/>
    <cellStyle name="Note 2 4 7 77" xfId="43846" xr:uid="{00000000-0005-0000-0000-0000FC8A0000}"/>
    <cellStyle name="Note 2 4 7 78" xfId="44522" xr:uid="{00000000-0005-0000-0000-0000FD8A0000}"/>
    <cellStyle name="Note 2 4 7 79" xfId="44699" xr:uid="{00000000-0005-0000-0000-0000FE8A0000}"/>
    <cellStyle name="Note 2 4 7 8" xfId="1899" xr:uid="{00000000-0005-0000-0000-0000FF8A0000}"/>
    <cellStyle name="Note 2 4 7 8 2" xfId="6151" xr:uid="{00000000-0005-0000-0000-0000008B0000}"/>
    <cellStyle name="Note 2 4 7 8 3" xfId="10400" xr:uid="{00000000-0005-0000-0000-0000018B0000}"/>
    <cellStyle name="Note 2 4 7 8 4" xfId="14650" xr:uid="{00000000-0005-0000-0000-0000028B0000}"/>
    <cellStyle name="Note 2 4 7 8 5" xfId="19721" xr:uid="{00000000-0005-0000-0000-0000038B0000}"/>
    <cellStyle name="Note 2 4 7 8 6" xfId="53992" xr:uid="{00000000-0005-0000-0000-0000048B0000}"/>
    <cellStyle name="Note 2 4 7 80" xfId="45027" xr:uid="{00000000-0005-0000-0000-0000058B0000}"/>
    <cellStyle name="Note 2 4 7 81" xfId="45124" xr:uid="{00000000-0005-0000-0000-0000068B0000}"/>
    <cellStyle name="Note 2 4 7 82" xfId="45187" xr:uid="{00000000-0005-0000-0000-0000078B0000}"/>
    <cellStyle name="Note 2 4 7 83" xfId="45571" xr:uid="{00000000-0005-0000-0000-0000088B0000}"/>
    <cellStyle name="Note 2 4 7 84" xfId="45444" xr:uid="{00000000-0005-0000-0000-0000098B0000}"/>
    <cellStyle name="Note 2 4 7 85" xfId="46078" xr:uid="{00000000-0005-0000-0000-00000A8B0000}"/>
    <cellStyle name="Note 2 4 7 86" xfId="46417" xr:uid="{00000000-0005-0000-0000-00000B8B0000}"/>
    <cellStyle name="Note 2 4 7 87" xfId="46396" xr:uid="{00000000-0005-0000-0000-00000C8B0000}"/>
    <cellStyle name="Note 2 4 7 88" xfId="46901" xr:uid="{00000000-0005-0000-0000-00000D8B0000}"/>
    <cellStyle name="Note 2 4 7 89" xfId="47246" xr:uid="{00000000-0005-0000-0000-00000E8B0000}"/>
    <cellStyle name="Note 2 4 7 9" xfId="1576" xr:uid="{00000000-0005-0000-0000-00000F8B0000}"/>
    <cellStyle name="Note 2 4 7 9 2" xfId="5828" xr:uid="{00000000-0005-0000-0000-0000108B0000}"/>
    <cellStyle name="Note 2 4 7 9 3" xfId="10077" xr:uid="{00000000-0005-0000-0000-0000118B0000}"/>
    <cellStyle name="Note 2 4 7 9 4" xfId="14327" xr:uid="{00000000-0005-0000-0000-0000128B0000}"/>
    <cellStyle name="Note 2 4 7 9 5" xfId="19990" xr:uid="{00000000-0005-0000-0000-0000138B0000}"/>
    <cellStyle name="Note 2 4 7 9 6" xfId="54141" xr:uid="{00000000-0005-0000-0000-0000148B0000}"/>
    <cellStyle name="Note 2 4 7 90" xfId="47575" xr:uid="{00000000-0005-0000-0000-0000158B0000}"/>
    <cellStyle name="Note 2 4 7 91" xfId="47559" xr:uid="{00000000-0005-0000-0000-0000168B0000}"/>
    <cellStyle name="Note 2 4 7 92" xfId="48007" xr:uid="{00000000-0005-0000-0000-0000178B0000}"/>
    <cellStyle name="Note 2 4 7 93" xfId="48427" xr:uid="{00000000-0005-0000-0000-0000188B0000}"/>
    <cellStyle name="Note 2 4 7 94" xfId="48860" xr:uid="{00000000-0005-0000-0000-0000198B0000}"/>
    <cellStyle name="Note 2 4 7 95" xfId="49206" xr:uid="{00000000-0005-0000-0000-00001A8B0000}"/>
    <cellStyle name="Note 2 4 7 96" xfId="49468" xr:uid="{00000000-0005-0000-0000-00001B8B0000}"/>
    <cellStyle name="Note 2 4 7 97" xfId="49569" xr:uid="{00000000-0005-0000-0000-00001C8B0000}"/>
    <cellStyle name="Note 2 4 7 98" xfId="49382" xr:uid="{00000000-0005-0000-0000-00001D8B0000}"/>
    <cellStyle name="Note 2 4 7 99" xfId="49869" xr:uid="{00000000-0005-0000-0000-00001E8B0000}"/>
    <cellStyle name="Note 2 4 70" xfId="30667" xr:uid="{00000000-0005-0000-0000-00001F8B0000}"/>
    <cellStyle name="Note 2 4 71" xfId="30674" xr:uid="{00000000-0005-0000-0000-0000208B0000}"/>
    <cellStyle name="Note 2 4 72" xfId="30539" xr:uid="{00000000-0005-0000-0000-0000218B0000}"/>
    <cellStyle name="Note 2 4 73" xfId="30691" xr:uid="{00000000-0005-0000-0000-0000228B0000}"/>
    <cellStyle name="Note 2 4 74" xfId="30629" xr:uid="{00000000-0005-0000-0000-0000238B0000}"/>
    <cellStyle name="Note 2 4 75" xfId="30703" xr:uid="{00000000-0005-0000-0000-0000248B0000}"/>
    <cellStyle name="Note 2 4 76" xfId="30709" xr:uid="{00000000-0005-0000-0000-0000258B0000}"/>
    <cellStyle name="Note 2 4 77" xfId="30716" xr:uid="{00000000-0005-0000-0000-0000268B0000}"/>
    <cellStyle name="Note 2 4 78" xfId="30721" xr:uid="{00000000-0005-0000-0000-0000278B0000}"/>
    <cellStyle name="Note 2 4 79" xfId="30570" xr:uid="{00000000-0005-0000-0000-0000288B0000}"/>
    <cellStyle name="Note 2 4 8" xfId="869" xr:uid="{00000000-0005-0000-0000-0000298B0000}"/>
    <cellStyle name="Note 2 4 8 10" xfId="1933" xr:uid="{00000000-0005-0000-0000-00002A8B0000}"/>
    <cellStyle name="Note 2 4 8 10 2" xfId="6185" xr:uid="{00000000-0005-0000-0000-00002B8B0000}"/>
    <cellStyle name="Note 2 4 8 10 3" xfId="10434" xr:uid="{00000000-0005-0000-0000-00002C8B0000}"/>
    <cellStyle name="Note 2 4 8 10 4" xfId="14684" xr:uid="{00000000-0005-0000-0000-00002D8B0000}"/>
    <cellStyle name="Note 2 4 8 10 5" xfId="20322" xr:uid="{00000000-0005-0000-0000-00002E8B0000}"/>
    <cellStyle name="Note 2 4 8 10 6" xfId="53187" xr:uid="{00000000-0005-0000-0000-00002F8B0000}"/>
    <cellStyle name="Note 2 4 8 100" xfId="50005" xr:uid="{00000000-0005-0000-0000-0000308B0000}"/>
    <cellStyle name="Note 2 4 8 101" xfId="50154" xr:uid="{00000000-0005-0000-0000-0000318B0000}"/>
    <cellStyle name="Note 2 4 8 102" xfId="50304" xr:uid="{00000000-0005-0000-0000-0000328B0000}"/>
    <cellStyle name="Note 2 4 8 103" xfId="50453" xr:uid="{00000000-0005-0000-0000-0000338B0000}"/>
    <cellStyle name="Note 2 4 8 104" xfId="50602" xr:uid="{00000000-0005-0000-0000-0000348B0000}"/>
    <cellStyle name="Note 2 4 8 105" xfId="50752" xr:uid="{00000000-0005-0000-0000-0000358B0000}"/>
    <cellStyle name="Note 2 4 8 106" xfId="50901" xr:uid="{00000000-0005-0000-0000-0000368B0000}"/>
    <cellStyle name="Note 2 4 8 107" xfId="51066" xr:uid="{00000000-0005-0000-0000-0000378B0000}"/>
    <cellStyle name="Note 2 4 8 108" xfId="51222" xr:uid="{00000000-0005-0000-0000-0000388B0000}"/>
    <cellStyle name="Note 2 4 8 109" xfId="51372" xr:uid="{00000000-0005-0000-0000-0000398B0000}"/>
    <cellStyle name="Note 2 4 8 11" xfId="1501" xr:uid="{00000000-0005-0000-0000-00003A8B0000}"/>
    <cellStyle name="Note 2 4 8 11 2" xfId="5753" xr:uid="{00000000-0005-0000-0000-00003B8B0000}"/>
    <cellStyle name="Note 2 4 8 11 3" xfId="10002" xr:uid="{00000000-0005-0000-0000-00003C8B0000}"/>
    <cellStyle name="Note 2 4 8 11 4" xfId="14252" xr:uid="{00000000-0005-0000-0000-00003D8B0000}"/>
    <cellStyle name="Note 2 4 8 11 5" xfId="20893" xr:uid="{00000000-0005-0000-0000-00003E8B0000}"/>
    <cellStyle name="Note 2 4 8 11 6" xfId="54349" xr:uid="{00000000-0005-0000-0000-00003F8B0000}"/>
    <cellStyle name="Note 2 4 8 110" xfId="51522" xr:uid="{00000000-0005-0000-0000-0000408B0000}"/>
    <cellStyle name="Note 2 4 8 111" xfId="51672" xr:uid="{00000000-0005-0000-0000-0000418B0000}"/>
    <cellStyle name="Note 2 4 8 112" xfId="51827" xr:uid="{00000000-0005-0000-0000-0000428B0000}"/>
    <cellStyle name="Note 2 4 8 113" xfId="51982" xr:uid="{00000000-0005-0000-0000-0000438B0000}"/>
    <cellStyle name="Note 2 4 8 114" xfId="52132" xr:uid="{00000000-0005-0000-0000-0000448B0000}"/>
    <cellStyle name="Note 2 4 8 115" xfId="52282" xr:uid="{00000000-0005-0000-0000-0000458B0000}"/>
    <cellStyle name="Note 2 4 8 116" xfId="52330" xr:uid="{00000000-0005-0000-0000-0000468B0000}"/>
    <cellStyle name="Note 2 4 8 117" xfId="52385" xr:uid="{00000000-0005-0000-0000-0000478B0000}"/>
    <cellStyle name="Note 2 4 8 118" xfId="52535" xr:uid="{00000000-0005-0000-0000-0000488B0000}"/>
    <cellStyle name="Note 2 4 8 119" xfId="52684" xr:uid="{00000000-0005-0000-0000-0000498B0000}"/>
    <cellStyle name="Note 2 4 8 12" xfId="2002" xr:uid="{00000000-0005-0000-0000-00004A8B0000}"/>
    <cellStyle name="Note 2 4 8 12 2" xfId="6254" xr:uid="{00000000-0005-0000-0000-00004B8B0000}"/>
    <cellStyle name="Note 2 4 8 12 3" xfId="10503" xr:uid="{00000000-0005-0000-0000-00004C8B0000}"/>
    <cellStyle name="Note 2 4 8 12 4" xfId="14752" xr:uid="{00000000-0005-0000-0000-00004D8B0000}"/>
    <cellStyle name="Note 2 4 8 12 5" xfId="21015" xr:uid="{00000000-0005-0000-0000-00004E8B0000}"/>
    <cellStyle name="Note 2 4 8 12 6" xfId="54499" xr:uid="{00000000-0005-0000-0000-00004F8B0000}"/>
    <cellStyle name="Note 2 4 8 120" xfId="52834" xr:uid="{00000000-0005-0000-0000-0000508B0000}"/>
    <cellStyle name="Note 2 4 8 121" xfId="53045" xr:uid="{00000000-0005-0000-0000-0000518B0000}"/>
    <cellStyle name="Note 2 4 8 122" xfId="18707" xr:uid="{00000000-0005-0000-0000-0000528B0000}"/>
    <cellStyle name="Note 2 4 8 123" xfId="53126" xr:uid="{00000000-0005-0000-0000-0000538B0000}"/>
    <cellStyle name="Note 2 4 8 13" xfId="2154" xr:uid="{00000000-0005-0000-0000-0000548B0000}"/>
    <cellStyle name="Note 2 4 8 13 2" xfId="6406" xr:uid="{00000000-0005-0000-0000-0000558B0000}"/>
    <cellStyle name="Note 2 4 8 13 3" xfId="10655" xr:uid="{00000000-0005-0000-0000-0000568B0000}"/>
    <cellStyle name="Note 2 4 8 13 4" xfId="14904" xr:uid="{00000000-0005-0000-0000-0000578B0000}"/>
    <cellStyle name="Note 2 4 8 13 5" xfId="20700" xr:uid="{00000000-0005-0000-0000-0000588B0000}"/>
    <cellStyle name="Note 2 4 8 13 6" xfId="54648" xr:uid="{00000000-0005-0000-0000-0000598B0000}"/>
    <cellStyle name="Note 2 4 8 14" xfId="2304" xr:uid="{00000000-0005-0000-0000-00005A8B0000}"/>
    <cellStyle name="Note 2 4 8 14 2" xfId="6556" xr:uid="{00000000-0005-0000-0000-00005B8B0000}"/>
    <cellStyle name="Note 2 4 8 14 3" xfId="10805" xr:uid="{00000000-0005-0000-0000-00005C8B0000}"/>
    <cellStyle name="Note 2 4 8 14 4" xfId="15054" xr:uid="{00000000-0005-0000-0000-00005D8B0000}"/>
    <cellStyle name="Note 2 4 8 14 5" xfId="21703" xr:uid="{00000000-0005-0000-0000-00005E8B0000}"/>
    <cellStyle name="Note 2 4 8 14 6" xfId="54803" xr:uid="{00000000-0005-0000-0000-00005F8B0000}"/>
    <cellStyle name="Note 2 4 8 15" xfId="2453" xr:uid="{00000000-0005-0000-0000-0000608B0000}"/>
    <cellStyle name="Note 2 4 8 15 2" xfId="6705" xr:uid="{00000000-0005-0000-0000-0000618B0000}"/>
    <cellStyle name="Note 2 4 8 15 3" xfId="10954" xr:uid="{00000000-0005-0000-0000-0000628B0000}"/>
    <cellStyle name="Note 2 4 8 15 4" xfId="15203" xr:uid="{00000000-0005-0000-0000-0000638B0000}"/>
    <cellStyle name="Note 2 4 8 15 5" xfId="21735" xr:uid="{00000000-0005-0000-0000-0000648B0000}"/>
    <cellStyle name="Note 2 4 8 15 6" xfId="54958" xr:uid="{00000000-0005-0000-0000-0000658B0000}"/>
    <cellStyle name="Note 2 4 8 16" xfId="2603" xr:uid="{00000000-0005-0000-0000-0000668B0000}"/>
    <cellStyle name="Note 2 4 8 16 2" xfId="6855" xr:uid="{00000000-0005-0000-0000-0000678B0000}"/>
    <cellStyle name="Note 2 4 8 16 3" xfId="11104" xr:uid="{00000000-0005-0000-0000-0000688B0000}"/>
    <cellStyle name="Note 2 4 8 16 4" xfId="15353" xr:uid="{00000000-0005-0000-0000-0000698B0000}"/>
    <cellStyle name="Note 2 4 8 16 5" xfId="22151" xr:uid="{00000000-0005-0000-0000-00006A8B0000}"/>
    <cellStyle name="Note 2 4 8 16 6" xfId="55109" xr:uid="{00000000-0005-0000-0000-00006B8B0000}"/>
    <cellStyle name="Note 2 4 8 17" xfId="2758" xr:uid="{00000000-0005-0000-0000-00006C8B0000}"/>
    <cellStyle name="Note 2 4 8 17 2" xfId="7010" xr:uid="{00000000-0005-0000-0000-00006D8B0000}"/>
    <cellStyle name="Note 2 4 8 17 3" xfId="11259" xr:uid="{00000000-0005-0000-0000-00006E8B0000}"/>
    <cellStyle name="Note 2 4 8 17 4" xfId="15508" xr:uid="{00000000-0005-0000-0000-00006F8B0000}"/>
    <cellStyle name="Note 2 4 8 17 5" xfId="22497" xr:uid="{00000000-0005-0000-0000-0000708B0000}"/>
    <cellStyle name="Note 2 4 8 17 6" xfId="55258" xr:uid="{00000000-0005-0000-0000-0000718B0000}"/>
    <cellStyle name="Note 2 4 8 18" xfId="2908" xr:uid="{00000000-0005-0000-0000-0000728B0000}"/>
    <cellStyle name="Note 2 4 8 18 2" xfId="7160" xr:uid="{00000000-0005-0000-0000-0000738B0000}"/>
    <cellStyle name="Note 2 4 8 18 3" xfId="11409" xr:uid="{00000000-0005-0000-0000-0000748B0000}"/>
    <cellStyle name="Note 2 4 8 18 4" xfId="15658" xr:uid="{00000000-0005-0000-0000-0000758B0000}"/>
    <cellStyle name="Note 2 4 8 18 5" xfId="22843" xr:uid="{00000000-0005-0000-0000-0000768B0000}"/>
    <cellStyle name="Note 2 4 8 18 6" xfId="55408" xr:uid="{00000000-0005-0000-0000-0000778B0000}"/>
    <cellStyle name="Note 2 4 8 19" xfId="3058" xr:uid="{00000000-0005-0000-0000-0000788B0000}"/>
    <cellStyle name="Note 2 4 8 19 2" xfId="7310" xr:uid="{00000000-0005-0000-0000-0000798B0000}"/>
    <cellStyle name="Note 2 4 8 19 3" xfId="11559" xr:uid="{00000000-0005-0000-0000-00007A8B0000}"/>
    <cellStyle name="Note 2 4 8 19 4" xfId="15808" xr:uid="{00000000-0005-0000-0000-00007B8B0000}"/>
    <cellStyle name="Note 2 4 8 19 5" xfId="23190" xr:uid="{00000000-0005-0000-0000-00007C8B0000}"/>
    <cellStyle name="Note 2 4 8 19 6" xfId="55557" xr:uid="{00000000-0005-0000-0000-00007D8B0000}"/>
    <cellStyle name="Note 2 4 8 2" xfId="870" xr:uid="{00000000-0005-0000-0000-00007E8B0000}"/>
    <cellStyle name="Note 2 4 8 2 10" xfId="3261" xr:uid="{00000000-0005-0000-0000-00007F8B0000}"/>
    <cellStyle name="Note 2 4 8 2 10 2" xfId="7513" xr:uid="{00000000-0005-0000-0000-0000808B0000}"/>
    <cellStyle name="Note 2 4 8 2 10 3" xfId="11762" xr:uid="{00000000-0005-0000-0000-0000818B0000}"/>
    <cellStyle name="Note 2 4 8 2 10 4" xfId="16011" xr:uid="{00000000-0005-0000-0000-0000828B0000}"/>
    <cellStyle name="Note 2 4 8 2 10 5" xfId="21505" xr:uid="{00000000-0005-0000-0000-0000838B0000}"/>
    <cellStyle name="Note 2 4 8 2 10 6" xfId="54553" xr:uid="{00000000-0005-0000-0000-0000848B0000}"/>
    <cellStyle name="Note 2 4 8 2 100" xfId="50806" xr:uid="{00000000-0005-0000-0000-0000858B0000}"/>
    <cellStyle name="Note 2 4 8 2 101" xfId="50955" xr:uid="{00000000-0005-0000-0000-0000868B0000}"/>
    <cellStyle name="Note 2 4 8 2 102" xfId="51120" xr:uid="{00000000-0005-0000-0000-0000878B0000}"/>
    <cellStyle name="Note 2 4 8 2 103" xfId="51276" xr:uid="{00000000-0005-0000-0000-0000888B0000}"/>
    <cellStyle name="Note 2 4 8 2 104" xfId="51426" xr:uid="{00000000-0005-0000-0000-0000898B0000}"/>
    <cellStyle name="Note 2 4 8 2 105" xfId="51576" xr:uid="{00000000-0005-0000-0000-00008A8B0000}"/>
    <cellStyle name="Note 2 4 8 2 106" xfId="51726" xr:uid="{00000000-0005-0000-0000-00008B8B0000}"/>
    <cellStyle name="Note 2 4 8 2 107" xfId="51881" xr:uid="{00000000-0005-0000-0000-00008C8B0000}"/>
    <cellStyle name="Note 2 4 8 2 108" xfId="52036" xr:uid="{00000000-0005-0000-0000-00008D8B0000}"/>
    <cellStyle name="Note 2 4 8 2 109" xfId="52186" xr:uid="{00000000-0005-0000-0000-00008E8B0000}"/>
    <cellStyle name="Note 2 4 8 2 11" xfId="3410" xr:uid="{00000000-0005-0000-0000-00008F8B0000}"/>
    <cellStyle name="Note 2 4 8 2 11 2" xfId="7662" xr:uid="{00000000-0005-0000-0000-0000908B0000}"/>
    <cellStyle name="Note 2 4 8 2 11 3" xfId="11911" xr:uid="{00000000-0005-0000-0000-0000918B0000}"/>
    <cellStyle name="Note 2 4 8 2 11 4" xfId="16160" xr:uid="{00000000-0005-0000-0000-0000928B0000}"/>
    <cellStyle name="Note 2 4 8 2 11 5" xfId="22201" xr:uid="{00000000-0005-0000-0000-0000938B0000}"/>
    <cellStyle name="Note 2 4 8 2 11 6" xfId="54702" xr:uid="{00000000-0005-0000-0000-0000948B0000}"/>
    <cellStyle name="Note 2 4 8 2 110" xfId="52439" xr:uid="{00000000-0005-0000-0000-0000958B0000}"/>
    <cellStyle name="Note 2 4 8 2 111" xfId="52589" xr:uid="{00000000-0005-0000-0000-0000968B0000}"/>
    <cellStyle name="Note 2 4 8 2 112" xfId="52738" xr:uid="{00000000-0005-0000-0000-0000978B0000}"/>
    <cellStyle name="Note 2 4 8 2 113" xfId="52888" xr:uid="{00000000-0005-0000-0000-0000988B0000}"/>
    <cellStyle name="Note 2 4 8 2 114" xfId="53022" xr:uid="{00000000-0005-0000-0000-0000998B0000}"/>
    <cellStyle name="Note 2 4 8 2 115" xfId="53350" xr:uid="{00000000-0005-0000-0000-00009A8B0000}"/>
    <cellStyle name="Note 2 4 8 2 12" xfId="3560" xr:uid="{00000000-0005-0000-0000-00009B8B0000}"/>
    <cellStyle name="Note 2 4 8 2 12 2" xfId="7812" xr:uid="{00000000-0005-0000-0000-00009C8B0000}"/>
    <cellStyle name="Note 2 4 8 2 12 3" xfId="12061" xr:uid="{00000000-0005-0000-0000-00009D8B0000}"/>
    <cellStyle name="Note 2 4 8 2 12 4" xfId="16310" xr:uid="{00000000-0005-0000-0000-00009E8B0000}"/>
    <cellStyle name="Note 2 4 8 2 12 5" xfId="22547" xr:uid="{00000000-0005-0000-0000-00009F8B0000}"/>
    <cellStyle name="Note 2 4 8 2 12 6" xfId="54857" xr:uid="{00000000-0005-0000-0000-0000A08B0000}"/>
    <cellStyle name="Note 2 4 8 2 13" xfId="3710" xr:uid="{00000000-0005-0000-0000-0000A18B0000}"/>
    <cellStyle name="Note 2 4 8 2 13 2" xfId="7962" xr:uid="{00000000-0005-0000-0000-0000A28B0000}"/>
    <cellStyle name="Note 2 4 8 2 13 3" xfId="12211" xr:uid="{00000000-0005-0000-0000-0000A38B0000}"/>
    <cellStyle name="Note 2 4 8 2 13 4" xfId="16460" xr:uid="{00000000-0005-0000-0000-0000A48B0000}"/>
    <cellStyle name="Note 2 4 8 2 13 5" xfId="22893" xr:uid="{00000000-0005-0000-0000-0000A58B0000}"/>
    <cellStyle name="Note 2 4 8 2 13 6" xfId="55012" xr:uid="{00000000-0005-0000-0000-0000A68B0000}"/>
    <cellStyle name="Note 2 4 8 2 14" xfId="3859" xr:uid="{00000000-0005-0000-0000-0000A78B0000}"/>
    <cellStyle name="Note 2 4 8 2 14 2" xfId="8111" xr:uid="{00000000-0005-0000-0000-0000A88B0000}"/>
    <cellStyle name="Note 2 4 8 2 14 3" xfId="12360" xr:uid="{00000000-0005-0000-0000-0000A98B0000}"/>
    <cellStyle name="Note 2 4 8 2 14 4" xfId="16609" xr:uid="{00000000-0005-0000-0000-0000AA8B0000}"/>
    <cellStyle name="Note 2 4 8 2 14 5" xfId="23240" xr:uid="{00000000-0005-0000-0000-0000AB8B0000}"/>
    <cellStyle name="Note 2 4 8 2 14 6" xfId="55163" xr:uid="{00000000-0005-0000-0000-0000AC8B0000}"/>
    <cellStyle name="Note 2 4 8 2 15" xfId="4008" xr:uid="{00000000-0005-0000-0000-0000AD8B0000}"/>
    <cellStyle name="Note 2 4 8 2 15 2" xfId="8260" xr:uid="{00000000-0005-0000-0000-0000AE8B0000}"/>
    <cellStyle name="Note 2 4 8 2 15 3" xfId="12509" xr:uid="{00000000-0005-0000-0000-0000AF8B0000}"/>
    <cellStyle name="Note 2 4 8 2 15 4" xfId="16758" xr:uid="{00000000-0005-0000-0000-0000B08B0000}"/>
    <cellStyle name="Note 2 4 8 2 15 5" xfId="23515" xr:uid="{00000000-0005-0000-0000-0000B18B0000}"/>
    <cellStyle name="Note 2 4 8 2 15 6" xfId="55312" xr:uid="{00000000-0005-0000-0000-0000B28B0000}"/>
    <cellStyle name="Note 2 4 8 2 16" xfId="4208" xr:uid="{00000000-0005-0000-0000-0000B38B0000}"/>
    <cellStyle name="Note 2 4 8 2 16 2" xfId="8460" xr:uid="{00000000-0005-0000-0000-0000B48B0000}"/>
    <cellStyle name="Note 2 4 8 2 16 3" xfId="12709" xr:uid="{00000000-0005-0000-0000-0000B58B0000}"/>
    <cellStyle name="Note 2 4 8 2 16 4" xfId="16958" xr:uid="{00000000-0005-0000-0000-0000B68B0000}"/>
    <cellStyle name="Note 2 4 8 2 16 5" xfId="23861" xr:uid="{00000000-0005-0000-0000-0000B78B0000}"/>
    <cellStyle name="Note 2 4 8 2 16 6" xfId="55462" xr:uid="{00000000-0005-0000-0000-0000B88B0000}"/>
    <cellStyle name="Note 2 4 8 2 17" xfId="4359" xr:uid="{00000000-0005-0000-0000-0000B98B0000}"/>
    <cellStyle name="Note 2 4 8 2 17 2" xfId="8611" xr:uid="{00000000-0005-0000-0000-0000BA8B0000}"/>
    <cellStyle name="Note 2 4 8 2 17 3" xfId="12860" xr:uid="{00000000-0005-0000-0000-0000BB8B0000}"/>
    <cellStyle name="Note 2 4 8 2 17 4" xfId="17109" xr:uid="{00000000-0005-0000-0000-0000BC8B0000}"/>
    <cellStyle name="Note 2 4 8 2 17 5" xfId="24211" xr:uid="{00000000-0005-0000-0000-0000BD8B0000}"/>
    <cellStyle name="Note 2 4 8 2 17 6" xfId="55611" xr:uid="{00000000-0005-0000-0000-0000BE8B0000}"/>
    <cellStyle name="Note 2 4 8 2 18" xfId="4462" xr:uid="{00000000-0005-0000-0000-0000BF8B0000}"/>
    <cellStyle name="Note 2 4 8 2 18 2" xfId="8714" xr:uid="{00000000-0005-0000-0000-0000C08B0000}"/>
    <cellStyle name="Note 2 4 8 2 18 3" xfId="12963" xr:uid="{00000000-0005-0000-0000-0000C18B0000}"/>
    <cellStyle name="Note 2 4 8 2 18 4" xfId="17212" xr:uid="{00000000-0005-0000-0000-0000C28B0000}"/>
    <cellStyle name="Note 2 4 8 2 18 5" xfId="24557" xr:uid="{00000000-0005-0000-0000-0000C38B0000}"/>
    <cellStyle name="Note 2 4 8 2 18 6" xfId="55833" xr:uid="{00000000-0005-0000-0000-0000C48B0000}"/>
    <cellStyle name="Note 2 4 8 2 19" xfId="4576" xr:uid="{00000000-0005-0000-0000-0000C58B0000}"/>
    <cellStyle name="Note 2 4 8 2 19 2" xfId="8828" xr:uid="{00000000-0005-0000-0000-0000C68B0000}"/>
    <cellStyle name="Note 2 4 8 2 19 3" xfId="13077" xr:uid="{00000000-0005-0000-0000-0000C78B0000}"/>
    <cellStyle name="Note 2 4 8 2 19 4" xfId="17326" xr:uid="{00000000-0005-0000-0000-0000C88B0000}"/>
    <cellStyle name="Note 2 4 8 2 19 5" xfId="24832" xr:uid="{00000000-0005-0000-0000-0000C98B0000}"/>
    <cellStyle name="Note 2 4 8 2 19 6" xfId="55985" xr:uid="{00000000-0005-0000-0000-0000CA8B0000}"/>
    <cellStyle name="Note 2 4 8 2 2" xfId="2056" xr:uid="{00000000-0005-0000-0000-0000CB8B0000}"/>
    <cellStyle name="Note 2 4 8 2 2 2" xfId="6308" xr:uid="{00000000-0005-0000-0000-0000CC8B0000}"/>
    <cellStyle name="Note 2 4 8 2 2 3" xfId="10557" xr:uid="{00000000-0005-0000-0000-0000CD8B0000}"/>
    <cellStyle name="Note 2 4 8 2 2 4" xfId="14806" xr:uid="{00000000-0005-0000-0000-0000CE8B0000}"/>
    <cellStyle name="Note 2 4 8 2 2 5" xfId="18611" xr:uid="{00000000-0005-0000-0000-0000CF8B0000}"/>
    <cellStyle name="Note 2 4 8 2 2 6" xfId="19238" xr:uid="{00000000-0005-0000-0000-0000D08B0000}"/>
    <cellStyle name="Note 2 4 8 2 2 7" xfId="53505" xr:uid="{00000000-0005-0000-0000-0000D18B0000}"/>
    <cellStyle name="Note 2 4 8 2 20" xfId="4731" xr:uid="{00000000-0005-0000-0000-0000D28B0000}"/>
    <cellStyle name="Note 2 4 8 2 20 2" xfId="8983" xr:uid="{00000000-0005-0000-0000-0000D38B0000}"/>
    <cellStyle name="Note 2 4 8 2 20 3" xfId="13232" xr:uid="{00000000-0005-0000-0000-0000D48B0000}"/>
    <cellStyle name="Note 2 4 8 2 20 4" xfId="17481" xr:uid="{00000000-0005-0000-0000-0000D58B0000}"/>
    <cellStyle name="Note 2 4 8 2 20 5" xfId="24775" xr:uid="{00000000-0005-0000-0000-0000D68B0000}"/>
    <cellStyle name="Note 2 4 8 2 20 6" xfId="56137" xr:uid="{00000000-0005-0000-0000-0000D78B0000}"/>
    <cellStyle name="Note 2 4 8 2 21" xfId="4881" xr:uid="{00000000-0005-0000-0000-0000D88B0000}"/>
    <cellStyle name="Note 2 4 8 2 21 2" xfId="9133" xr:uid="{00000000-0005-0000-0000-0000D98B0000}"/>
    <cellStyle name="Note 2 4 8 2 21 3" xfId="13382" xr:uid="{00000000-0005-0000-0000-0000DA8B0000}"/>
    <cellStyle name="Note 2 4 8 2 21 4" xfId="17631" xr:uid="{00000000-0005-0000-0000-0000DB8B0000}"/>
    <cellStyle name="Note 2 4 8 2 21 5" xfId="25518" xr:uid="{00000000-0005-0000-0000-0000DC8B0000}"/>
    <cellStyle name="Note 2 4 8 2 21 6" xfId="56286" xr:uid="{00000000-0005-0000-0000-0000DD8B0000}"/>
    <cellStyle name="Note 2 4 8 2 22" xfId="5073" xr:uid="{00000000-0005-0000-0000-0000DE8B0000}"/>
    <cellStyle name="Note 2 4 8 2 22 2" xfId="9325" xr:uid="{00000000-0005-0000-0000-0000DF8B0000}"/>
    <cellStyle name="Note 2 4 8 2 22 3" xfId="13574" xr:uid="{00000000-0005-0000-0000-0000E08B0000}"/>
    <cellStyle name="Note 2 4 8 2 22 4" xfId="17823" xr:uid="{00000000-0005-0000-0000-0000E18B0000}"/>
    <cellStyle name="Note 2 4 8 2 22 5" xfId="25864" xr:uid="{00000000-0005-0000-0000-0000E28B0000}"/>
    <cellStyle name="Note 2 4 8 2 22 6" xfId="56442" xr:uid="{00000000-0005-0000-0000-0000E38B0000}"/>
    <cellStyle name="Note 2 4 8 2 23" xfId="5183" xr:uid="{00000000-0005-0000-0000-0000E48B0000}"/>
    <cellStyle name="Note 2 4 8 2 23 2" xfId="9435" xr:uid="{00000000-0005-0000-0000-0000E58B0000}"/>
    <cellStyle name="Note 2 4 8 2 23 3" xfId="13684" xr:uid="{00000000-0005-0000-0000-0000E68B0000}"/>
    <cellStyle name="Note 2 4 8 2 23 4" xfId="17933" xr:uid="{00000000-0005-0000-0000-0000E78B0000}"/>
    <cellStyle name="Note 2 4 8 2 23 5" xfId="26210" xr:uid="{00000000-0005-0000-0000-0000E88B0000}"/>
    <cellStyle name="Note 2 4 8 2 23 6" xfId="56693" xr:uid="{00000000-0005-0000-0000-0000E98B0000}"/>
    <cellStyle name="Note 2 4 8 2 24" xfId="5295" xr:uid="{00000000-0005-0000-0000-0000EA8B0000}"/>
    <cellStyle name="Note 2 4 8 2 24 2" xfId="9547" xr:uid="{00000000-0005-0000-0000-0000EB8B0000}"/>
    <cellStyle name="Note 2 4 8 2 24 3" xfId="13796" xr:uid="{00000000-0005-0000-0000-0000EC8B0000}"/>
    <cellStyle name="Note 2 4 8 2 24 4" xfId="18045" xr:uid="{00000000-0005-0000-0000-0000ED8B0000}"/>
    <cellStyle name="Note 2 4 8 2 24 5" xfId="25234" xr:uid="{00000000-0005-0000-0000-0000EE8B0000}"/>
    <cellStyle name="Note 2 4 8 2 24 6" xfId="56852" xr:uid="{00000000-0005-0000-0000-0000EF8B0000}"/>
    <cellStyle name="Note 2 4 8 2 25" xfId="5446" xr:uid="{00000000-0005-0000-0000-0000F08B0000}"/>
    <cellStyle name="Note 2 4 8 2 25 2" xfId="9698" xr:uid="{00000000-0005-0000-0000-0000F18B0000}"/>
    <cellStyle name="Note 2 4 8 2 25 3" xfId="13947" xr:uid="{00000000-0005-0000-0000-0000F28B0000}"/>
    <cellStyle name="Note 2 4 8 2 25 4" xfId="18196" xr:uid="{00000000-0005-0000-0000-0000F38B0000}"/>
    <cellStyle name="Note 2 4 8 2 25 5" xfId="26771" xr:uid="{00000000-0005-0000-0000-0000F48B0000}"/>
    <cellStyle name="Note 2 4 8 2 25 6" xfId="57002" xr:uid="{00000000-0005-0000-0000-0000F58B0000}"/>
    <cellStyle name="Note 2 4 8 2 26" xfId="5601" xr:uid="{00000000-0005-0000-0000-0000F68B0000}"/>
    <cellStyle name="Note 2 4 8 2 26 2" xfId="9853" xr:uid="{00000000-0005-0000-0000-0000F78B0000}"/>
    <cellStyle name="Note 2 4 8 2 26 3" xfId="14102" xr:uid="{00000000-0005-0000-0000-0000F88B0000}"/>
    <cellStyle name="Note 2 4 8 2 26 4" xfId="18351" xr:uid="{00000000-0005-0000-0000-0000F98B0000}"/>
    <cellStyle name="Note 2 4 8 2 26 5" xfId="27263" xr:uid="{00000000-0005-0000-0000-0000FA8B0000}"/>
    <cellStyle name="Note 2 4 8 2 26 6" xfId="56079" xr:uid="{00000000-0005-0000-0000-0000FB8B0000}"/>
    <cellStyle name="Note 2 4 8 2 27" xfId="1601" xr:uid="{00000000-0005-0000-0000-0000FC8B0000}"/>
    <cellStyle name="Note 2 4 8 2 27 2" xfId="27606" xr:uid="{00000000-0005-0000-0000-0000FD8B0000}"/>
    <cellStyle name="Note 2 4 8 2 27 3" xfId="57270" xr:uid="{00000000-0005-0000-0000-0000FE8B0000}"/>
    <cellStyle name="Note 2 4 8 2 28" xfId="5853" xr:uid="{00000000-0005-0000-0000-0000FF8B0000}"/>
    <cellStyle name="Note 2 4 8 2 28 2" xfId="27947" xr:uid="{00000000-0005-0000-0000-0000008C0000}"/>
    <cellStyle name="Note 2 4 8 2 28 3" xfId="57419" xr:uid="{00000000-0005-0000-0000-0000018C0000}"/>
    <cellStyle name="Note 2 4 8 2 29" xfId="10102" xr:uid="{00000000-0005-0000-0000-0000028C0000}"/>
    <cellStyle name="Note 2 4 8 2 29 2" xfId="28288" xr:uid="{00000000-0005-0000-0000-0000038C0000}"/>
    <cellStyle name="Note 2 4 8 2 29 3" xfId="57569" xr:uid="{00000000-0005-0000-0000-0000048C0000}"/>
    <cellStyle name="Note 2 4 8 2 3" xfId="2208" xr:uid="{00000000-0005-0000-0000-0000058C0000}"/>
    <cellStyle name="Note 2 4 8 2 3 2" xfId="6460" xr:uid="{00000000-0005-0000-0000-0000068C0000}"/>
    <cellStyle name="Note 2 4 8 2 3 3" xfId="10709" xr:uid="{00000000-0005-0000-0000-0000078C0000}"/>
    <cellStyle name="Note 2 4 8 2 3 4" xfId="14958" xr:uid="{00000000-0005-0000-0000-0000088C0000}"/>
    <cellStyle name="Note 2 4 8 2 3 5" xfId="18819" xr:uid="{00000000-0005-0000-0000-0000098C0000}"/>
    <cellStyle name="Note 2 4 8 2 3 6" xfId="53654" xr:uid="{00000000-0005-0000-0000-00000A8C0000}"/>
    <cellStyle name="Note 2 4 8 2 30" xfId="14352" xr:uid="{00000000-0005-0000-0000-00000B8C0000}"/>
    <cellStyle name="Note 2 4 8 2 30 2" xfId="28629" xr:uid="{00000000-0005-0000-0000-00000C8C0000}"/>
    <cellStyle name="Note 2 4 8 2 31" xfId="18503" xr:uid="{00000000-0005-0000-0000-00000D8C0000}"/>
    <cellStyle name="Note 2 4 8 2 31 2" xfId="28970" xr:uid="{00000000-0005-0000-0000-00000E8C0000}"/>
    <cellStyle name="Note 2 4 8 2 32" xfId="29579" xr:uid="{00000000-0005-0000-0000-00000F8C0000}"/>
    <cellStyle name="Note 2 4 8 2 33" xfId="31310" xr:uid="{00000000-0005-0000-0000-0000108C0000}"/>
    <cellStyle name="Note 2 4 8 2 34" xfId="31468" xr:uid="{00000000-0005-0000-0000-0000118C0000}"/>
    <cellStyle name="Note 2 4 8 2 35" xfId="31808" xr:uid="{00000000-0005-0000-0000-0000128C0000}"/>
    <cellStyle name="Note 2 4 8 2 36" xfId="32030" xr:uid="{00000000-0005-0000-0000-0000138C0000}"/>
    <cellStyle name="Note 2 4 8 2 37" xfId="32371" xr:uid="{00000000-0005-0000-0000-0000148C0000}"/>
    <cellStyle name="Note 2 4 8 2 38" xfId="32712" xr:uid="{00000000-0005-0000-0000-0000158C0000}"/>
    <cellStyle name="Note 2 4 8 2 39" xfId="33198" xr:uid="{00000000-0005-0000-0000-0000168C0000}"/>
    <cellStyle name="Note 2 4 8 2 4" xfId="2358" xr:uid="{00000000-0005-0000-0000-0000178C0000}"/>
    <cellStyle name="Note 2 4 8 2 4 2" xfId="6610" xr:uid="{00000000-0005-0000-0000-0000188C0000}"/>
    <cellStyle name="Note 2 4 8 2 4 3" xfId="10859" xr:uid="{00000000-0005-0000-0000-0000198C0000}"/>
    <cellStyle name="Note 2 4 8 2 4 4" xfId="15108" xr:uid="{00000000-0005-0000-0000-00001A8C0000}"/>
    <cellStyle name="Note 2 4 8 2 4 5" xfId="20026" xr:uid="{00000000-0005-0000-0000-00001B8C0000}"/>
    <cellStyle name="Note 2 4 8 2 4 6" xfId="53776" xr:uid="{00000000-0005-0000-0000-00001C8C0000}"/>
    <cellStyle name="Note 2 4 8 2 40" xfId="33622" xr:uid="{00000000-0005-0000-0000-00001D8C0000}"/>
    <cellStyle name="Note 2 4 8 2 41" xfId="33968" xr:uid="{00000000-0005-0000-0000-00001E8C0000}"/>
    <cellStyle name="Note 2 4 8 2 42" xfId="34056" xr:uid="{00000000-0005-0000-0000-00001F8C0000}"/>
    <cellStyle name="Note 2 4 8 2 43" xfId="34415" xr:uid="{00000000-0005-0000-0000-0000208C0000}"/>
    <cellStyle name="Note 2 4 8 2 44" xfId="34761" xr:uid="{00000000-0005-0000-0000-0000218C0000}"/>
    <cellStyle name="Note 2 4 8 2 45" xfId="35107" xr:uid="{00000000-0005-0000-0000-0000228C0000}"/>
    <cellStyle name="Note 2 4 8 2 46" xfId="35454" xr:uid="{00000000-0005-0000-0000-0000238C0000}"/>
    <cellStyle name="Note 2 4 8 2 47" xfId="35801" xr:uid="{00000000-0005-0000-0000-0000248C0000}"/>
    <cellStyle name="Note 2 4 8 2 48" xfId="36147" xr:uid="{00000000-0005-0000-0000-0000258C0000}"/>
    <cellStyle name="Note 2 4 8 2 49" xfId="36493" xr:uid="{00000000-0005-0000-0000-0000268C0000}"/>
    <cellStyle name="Note 2 4 8 2 5" xfId="2507" xr:uid="{00000000-0005-0000-0000-0000278C0000}"/>
    <cellStyle name="Note 2 4 8 2 5 2" xfId="6759" xr:uid="{00000000-0005-0000-0000-0000288C0000}"/>
    <cellStyle name="Note 2 4 8 2 5 3" xfId="11008" xr:uid="{00000000-0005-0000-0000-0000298C0000}"/>
    <cellStyle name="Note 2 4 8 2 5 4" xfId="15257" xr:uid="{00000000-0005-0000-0000-00002A8C0000}"/>
    <cellStyle name="Note 2 4 8 2 5 5" xfId="20372" xr:uid="{00000000-0005-0000-0000-00002B8C0000}"/>
    <cellStyle name="Note 2 4 8 2 5 6" xfId="53882" xr:uid="{00000000-0005-0000-0000-00002C8C0000}"/>
    <cellStyle name="Note 2 4 8 2 50" xfId="36839" xr:uid="{00000000-0005-0000-0000-00002D8C0000}"/>
    <cellStyle name="Note 2 4 8 2 51" xfId="37185" xr:uid="{00000000-0005-0000-0000-00002E8C0000}"/>
    <cellStyle name="Note 2 4 8 2 52" xfId="37531" xr:uid="{00000000-0005-0000-0000-00002F8C0000}"/>
    <cellStyle name="Note 2 4 8 2 53" xfId="37806" xr:uid="{00000000-0005-0000-0000-0000308C0000}"/>
    <cellStyle name="Note 2 4 8 2 54" xfId="38153" xr:uid="{00000000-0005-0000-0000-0000318C0000}"/>
    <cellStyle name="Note 2 4 8 2 55" xfId="38499" xr:uid="{00000000-0005-0000-0000-0000328C0000}"/>
    <cellStyle name="Note 2 4 8 2 56" xfId="38845" xr:uid="{00000000-0005-0000-0000-0000338C0000}"/>
    <cellStyle name="Note 2 4 8 2 57" xfId="39191" xr:uid="{00000000-0005-0000-0000-0000348C0000}"/>
    <cellStyle name="Note 2 4 8 2 58" xfId="35711" xr:uid="{00000000-0005-0000-0000-0000358C0000}"/>
    <cellStyle name="Note 2 4 8 2 59" xfId="39745" xr:uid="{00000000-0005-0000-0000-0000368C0000}"/>
    <cellStyle name="Note 2 4 8 2 6" xfId="2657" xr:uid="{00000000-0005-0000-0000-0000378C0000}"/>
    <cellStyle name="Note 2 4 8 2 6 2" xfId="6909" xr:uid="{00000000-0005-0000-0000-0000388C0000}"/>
    <cellStyle name="Note 2 4 8 2 6 3" xfId="11158" xr:uid="{00000000-0005-0000-0000-0000398C0000}"/>
    <cellStyle name="Note 2 4 8 2 6 4" xfId="15407" xr:uid="{00000000-0005-0000-0000-00003A8C0000}"/>
    <cellStyle name="Note 2 4 8 2 6 5" xfId="20858" xr:uid="{00000000-0005-0000-0000-00003B8C0000}"/>
    <cellStyle name="Note 2 4 8 2 6 6" xfId="54032" xr:uid="{00000000-0005-0000-0000-00003C8C0000}"/>
    <cellStyle name="Note 2 4 8 2 60" xfId="40019" xr:uid="{00000000-0005-0000-0000-00003D8C0000}"/>
    <cellStyle name="Note 2 4 8 2 61" xfId="40360" xr:uid="{00000000-0005-0000-0000-00003E8C0000}"/>
    <cellStyle name="Note 2 4 8 2 62" xfId="41296" xr:uid="{00000000-0005-0000-0000-00003F8C0000}"/>
    <cellStyle name="Note 2 4 8 2 63" xfId="41492" xr:uid="{00000000-0005-0000-0000-0000408C0000}"/>
    <cellStyle name="Note 2 4 8 2 64" xfId="40904" xr:uid="{00000000-0005-0000-0000-0000418C0000}"/>
    <cellStyle name="Note 2 4 8 2 65" xfId="41927" xr:uid="{00000000-0005-0000-0000-0000428C0000}"/>
    <cellStyle name="Note 2 4 8 2 66" xfId="42273" xr:uid="{00000000-0005-0000-0000-0000438C0000}"/>
    <cellStyle name="Note 2 4 8 2 67" xfId="42600" xr:uid="{00000000-0005-0000-0000-0000448C0000}"/>
    <cellStyle name="Note 2 4 8 2 68" xfId="42854" xr:uid="{00000000-0005-0000-0000-0000458C0000}"/>
    <cellStyle name="Note 2 4 8 2 69" xfId="43195" xr:uid="{00000000-0005-0000-0000-0000468C0000}"/>
    <cellStyle name="Note 2 4 8 2 7" xfId="2812" xr:uid="{00000000-0005-0000-0000-0000478C0000}"/>
    <cellStyle name="Note 2 4 8 2 7 2" xfId="7064" xr:uid="{00000000-0005-0000-0000-0000488C0000}"/>
    <cellStyle name="Note 2 4 8 2 7 3" xfId="11313" xr:uid="{00000000-0005-0000-0000-0000498C0000}"/>
    <cellStyle name="Note 2 4 8 2 7 4" xfId="15562" xr:uid="{00000000-0005-0000-0000-00004A8C0000}"/>
    <cellStyle name="Note 2 4 8 2 7 5" xfId="21065" xr:uid="{00000000-0005-0000-0000-00004B8C0000}"/>
    <cellStyle name="Note 2 4 8 2 7 6" xfId="53439" xr:uid="{00000000-0005-0000-0000-00004C8C0000}"/>
    <cellStyle name="Note 2 4 8 2 70" xfId="43536" xr:uid="{00000000-0005-0000-0000-00004D8C0000}"/>
    <cellStyle name="Note 2 4 8 2 71" xfId="44067" xr:uid="{00000000-0005-0000-0000-00004E8C0000}"/>
    <cellStyle name="Note 2 4 8 2 72" xfId="44329" xr:uid="{00000000-0005-0000-0000-00004F8C0000}"/>
    <cellStyle name="Note 2 4 8 2 73" xfId="44268" xr:uid="{00000000-0005-0000-0000-0000508C0000}"/>
    <cellStyle name="Note 2 4 8 2 74" xfId="44735" xr:uid="{00000000-0005-0000-0000-0000518C0000}"/>
    <cellStyle name="Note 2 4 8 2 75" xfId="45053" xr:uid="{00000000-0005-0000-0000-0000528C0000}"/>
    <cellStyle name="Note 2 4 8 2 76" xfId="45158" xr:uid="{00000000-0005-0000-0000-0000538C0000}"/>
    <cellStyle name="Note 2 4 8 2 77" xfId="45059" xr:uid="{00000000-0005-0000-0000-0000548C0000}"/>
    <cellStyle name="Note 2 4 8 2 78" xfId="45513" xr:uid="{00000000-0005-0000-0000-0000558C0000}"/>
    <cellStyle name="Note 2 4 8 2 79" xfId="45632" xr:uid="{00000000-0005-0000-0000-0000568C0000}"/>
    <cellStyle name="Note 2 4 8 2 8" xfId="2962" xr:uid="{00000000-0005-0000-0000-0000578C0000}"/>
    <cellStyle name="Note 2 4 8 2 8 2" xfId="7214" xr:uid="{00000000-0005-0000-0000-0000588C0000}"/>
    <cellStyle name="Note 2 4 8 2 8 3" xfId="11463" xr:uid="{00000000-0005-0000-0000-0000598C0000}"/>
    <cellStyle name="Note 2 4 8 2 8 4" xfId="15712" xr:uid="{00000000-0005-0000-0000-00005A8C0000}"/>
    <cellStyle name="Note 2 4 8 2 8 5" xfId="20699" xr:uid="{00000000-0005-0000-0000-00005B8C0000}"/>
    <cellStyle name="Note 2 4 8 2 8 6" xfId="54253" xr:uid="{00000000-0005-0000-0000-00005C8C0000}"/>
    <cellStyle name="Note 2 4 8 2 80" xfId="46114" xr:uid="{00000000-0005-0000-0000-00005D8C0000}"/>
    <cellStyle name="Note 2 4 8 2 81" xfId="46447" xr:uid="{00000000-0005-0000-0000-00005E8C0000}"/>
    <cellStyle name="Note 2 4 8 2 82" xfId="46565" xr:uid="{00000000-0005-0000-0000-00005F8C0000}"/>
    <cellStyle name="Note 2 4 8 2 83" xfId="46937" xr:uid="{00000000-0005-0000-0000-0000608C0000}"/>
    <cellStyle name="Note 2 4 8 2 84" xfId="47282" xr:uid="{00000000-0005-0000-0000-0000618C0000}"/>
    <cellStyle name="Note 2 4 8 2 85" xfId="47597" xr:uid="{00000000-0005-0000-0000-0000628C0000}"/>
    <cellStyle name="Note 2 4 8 2 86" xfId="47691" xr:uid="{00000000-0005-0000-0000-0000638C0000}"/>
    <cellStyle name="Note 2 4 8 2 87" xfId="48043" xr:uid="{00000000-0005-0000-0000-0000648C0000}"/>
    <cellStyle name="Note 2 4 8 2 88" xfId="48365" xr:uid="{00000000-0005-0000-0000-0000658C0000}"/>
    <cellStyle name="Note 2 4 8 2 89" xfId="48896" xr:uid="{00000000-0005-0000-0000-0000668C0000}"/>
    <cellStyle name="Note 2 4 8 2 9" xfId="3112" xr:uid="{00000000-0005-0000-0000-0000678C0000}"/>
    <cellStyle name="Note 2 4 8 2 9 2" xfId="7364" xr:uid="{00000000-0005-0000-0000-0000688C0000}"/>
    <cellStyle name="Note 2 4 8 2 9 3" xfId="11613" xr:uid="{00000000-0005-0000-0000-0000698C0000}"/>
    <cellStyle name="Note 2 4 8 2 9 4" xfId="15862" xr:uid="{00000000-0005-0000-0000-00006A8C0000}"/>
    <cellStyle name="Note 2 4 8 2 9 5" xfId="21753" xr:uid="{00000000-0005-0000-0000-00006B8C0000}"/>
    <cellStyle name="Note 2 4 8 2 9 6" xfId="54403" xr:uid="{00000000-0005-0000-0000-00006C8C0000}"/>
    <cellStyle name="Note 2 4 8 2 90" xfId="49242" xr:uid="{00000000-0005-0000-0000-00006D8C0000}"/>
    <cellStyle name="Note 2 4 8 2 91" xfId="48569" xr:uid="{00000000-0005-0000-0000-00006E8C0000}"/>
    <cellStyle name="Note 2 4 8 2 92" xfId="49179" xr:uid="{00000000-0005-0000-0000-00006F8C0000}"/>
    <cellStyle name="Note 2 4 8 2 93" xfId="49505" xr:uid="{00000000-0005-0000-0000-0000708C0000}"/>
    <cellStyle name="Note 2 4 8 2 94" xfId="49909" xr:uid="{00000000-0005-0000-0000-0000718C0000}"/>
    <cellStyle name="Note 2 4 8 2 95" xfId="50059" xr:uid="{00000000-0005-0000-0000-0000728C0000}"/>
    <cellStyle name="Note 2 4 8 2 96" xfId="50208" xr:uid="{00000000-0005-0000-0000-0000738C0000}"/>
    <cellStyle name="Note 2 4 8 2 97" xfId="50358" xr:uid="{00000000-0005-0000-0000-0000748C0000}"/>
    <cellStyle name="Note 2 4 8 2 98" xfId="50507" xr:uid="{00000000-0005-0000-0000-0000758C0000}"/>
    <cellStyle name="Note 2 4 8 2 99" xfId="50656" xr:uid="{00000000-0005-0000-0000-0000768C0000}"/>
    <cellStyle name="Note 2 4 8 20" xfId="3207" xr:uid="{00000000-0005-0000-0000-0000778C0000}"/>
    <cellStyle name="Note 2 4 8 20 2" xfId="7459" xr:uid="{00000000-0005-0000-0000-0000788C0000}"/>
    <cellStyle name="Note 2 4 8 20 3" xfId="11708" xr:uid="{00000000-0005-0000-0000-0000798C0000}"/>
    <cellStyle name="Note 2 4 8 20 4" xfId="15957" xr:uid="{00000000-0005-0000-0000-00007A8C0000}"/>
    <cellStyle name="Note 2 4 8 20 5" xfId="21666" xr:uid="{00000000-0005-0000-0000-00007B8C0000}"/>
    <cellStyle name="Note 2 4 8 20 6" xfId="55779" xr:uid="{00000000-0005-0000-0000-00007C8C0000}"/>
    <cellStyle name="Note 2 4 8 21" xfId="3356" xr:uid="{00000000-0005-0000-0000-00007D8C0000}"/>
    <cellStyle name="Note 2 4 8 21 2" xfId="7608" xr:uid="{00000000-0005-0000-0000-00007E8C0000}"/>
    <cellStyle name="Note 2 4 8 21 3" xfId="11857" xr:uid="{00000000-0005-0000-0000-00007F8C0000}"/>
    <cellStyle name="Note 2 4 8 21 4" xfId="16106" xr:uid="{00000000-0005-0000-0000-0000808C0000}"/>
    <cellStyle name="Note 2 4 8 21 5" xfId="23811" xr:uid="{00000000-0005-0000-0000-0000818C0000}"/>
    <cellStyle name="Note 2 4 8 21 6" xfId="55931" xr:uid="{00000000-0005-0000-0000-0000828C0000}"/>
    <cellStyle name="Note 2 4 8 22" xfId="3506" xr:uid="{00000000-0005-0000-0000-0000838C0000}"/>
    <cellStyle name="Note 2 4 8 22 2" xfId="7758" xr:uid="{00000000-0005-0000-0000-0000848C0000}"/>
    <cellStyle name="Note 2 4 8 22 3" xfId="12007" xr:uid="{00000000-0005-0000-0000-0000858C0000}"/>
    <cellStyle name="Note 2 4 8 22 4" xfId="16256" xr:uid="{00000000-0005-0000-0000-0000868C0000}"/>
    <cellStyle name="Note 2 4 8 22 5" xfId="24161" xr:uid="{00000000-0005-0000-0000-0000878C0000}"/>
    <cellStyle name="Note 2 4 8 22 6" xfId="56083" xr:uid="{00000000-0005-0000-0000-0000888C0000}"/>
    <cellStyle name="Note 2 4 8 23" xfId="3656" xr:uid="{00000000-0005-0000-0000-0000898C0000}"/>
    <cellStyle name="Note 2 4 8 23 2" xfId="7908" xr:uid="{00000000-0005-0000-0000-00008A8C0000}"/>
    <cellStyle name="Note 2 4 8 23 3" xfId="12157" xr:uid="{00000000-0005-0000-0000-00008B8C0000}"/>
    <cellStyle name="Note 2 4 8 23 4" xfId="16406" xr:uid="{00000000-0005-0000-0000-00008C8C0000}"/>
    <cellStyle name="Note 2 4 8 23 5" xfId="24507" xr:uid="{00000000-0005-0000-0000-00008D8C0000}"/>
    <cellStyle name="Note 2 4 8 23 6" xfId="56232" xr:uid="{00000000-0005-0000-0000-00008E8C0000}"/>
    <cellStyle name="Note 2 4 8 24" xfId="3805" xr:uid="{00000000-0005-0000-0000-00008F8C0000}"/>
    <cellStyle name="Note 2 4 8 24 2" xfId="8057" xr:uid="{00000000-0005-0000-0000-0000908C0000}"/>
    <cellStyle name="Note 2 4 8 24 3" xfId="12306" xr:uid="{00000000-0005-0000-0000-0000918C0000}"/>
    <cellStyle name="Note 2 4 8 24 4" xfId="16555" xr:uid="{00000000-0005-0000-0000-0000928C0000}"/>
    <cellStyle name="Note 2 4 8 24 5" xfId="21799" xr:uid="{00000000-0005-0000-0000-0000938C0000}"/>
    <cellStyle name="Note 2 4 8 24 6" xfId="56388" xr:uid="{00000000-0005-0000-0000-0000948C0000}"/>
    <cellStyle name="Note 2 4 8 25" xfId="3954" xr:uid="{00000000-0005-0000-0000-0000958C0000}"/>
    <cellStyle name="Note 2 4 8 25 2" xfId="8206" xr:uid="{00000000-0005-0000-0000-0000968C0000}"/>
    <cellStyle name="Note 2 4 8 25 3" xfId="12455" xr:uid="{00000000-0005-0000-0000-0000978C0000}"/>
    <cellStyle name="Note 2 4 8 25 4" xfId="16704" xr:uid="{00000000-0005-0000-0000-0000988C0000}"/>
    <cellStyle name="Note 2 4 8 25 5" xfId="24752" xr:uid="{00000000-0005-0000-0000-0000998C0000}"/>
    <cellStyle name="Note 2 4 8 25 6" xfId="56538" xr:uid="{00000000-0005-0000-0000-00009A8C0000}"/>
    <cellStyle name="Note 2 4 8 26" xfId="4154" xr:uid="{00000000-0005-0000-0000-00009B8C0000}"/>
    <cellStyle name="Note 2 4 8 26 2" xfId="8406" xr:uid="{00000000-0005-0000-0000-00009C8C0000}"/>
    <cellStyle name="Note 2 4 8 26 3" xfId="12655" xr:uid="{00000000-0005-0000-0000-00009D8C0000}"/>
    <cellStyle name="Note 2 4 8 26 4" xfId="16904" xr:uid="{00000000-0005-0000-0000-00009E8C0000}"/>
    <cellStyle name="Note 2 4 8 26 5" xfId="25468" xr:uid="{00000000-0005-0000-0000-00009F8C0000}"/>
    <cellStyle name="Note 2 4 8 26 6" xfId="56585" xr:uid="{00000000-0005-0000-0000-0000A08C0000}"/>
    <cellStyle name="Note 2 4 8 27" xfId="4305" xr:uid="{00000000-0005-0000-0000-0000A18C0000}"/>
    <cellStyle name="Note 2 4 8 27 2" xfId="8557" xr:uid="{00000000-0005-0000-0000-0000A28C0000}"/>
    <cellStyle name="Note 2 4 8 27 3" xfId="12806" xr:uid="{00000000-0005-0000-0000-0000A38C0000}"/>
    <cellStyle name="Note 2 4 8 27 4" xfId="17055" xr:uid="{00000000-0005-0000-0000-0000A48C0000}"/>
    <cellStyle name="Note 2 4 8 27 5" xfId="25814" xr:uid="{00000000-0005-0000-0000-0000A58C0000}"/>
    <cellStyle name="Note 2 4 8 27 6" xfId="56639" xr:uid="{00000000-0005-0000-0000-0000A68C0000}"/>
    <cellStyle name="Note 2 4 8 28" xfId="4138" xr:uid="{00000000-0005-0000-0000-0000A78C0000}"/>
    <cellStyle name="Note 2 4 8 28 2" xfId="8390" xr:uid="{00000000-0005-0000-0000-0000A88C0000}"/>
    <cellStyle name="Note 2 4 8 28 3" xfId="12639" xr:uid="{00000000-0005-0000-0000-0000A98C0000}"/>
    <cellStyle name="Note 2 4 8 28 4" xfId="16888" xr:uid="{00000000-0005-0000-0000-0000AA8C0000}"/>
    <cellStyle name="Note 2 4 8 28 5" xfId="26160" xr:uid="{00000000-0005-0000-0000-0000AB8C0000}"/>
    <cellStyle name="Note 2 4 8 28 6" xfId="56798" xr:uid="{00000000-0005-0000-0000-0000AC8C0000}"/>
    <cellStyle name="Note 2 4 8 29" xfId="4677" xr:uid="{00000000-0005-0000-0000-0000AD8C0000}"/>
    <cellStyle name="Note 2 4 8 29 2" xfId="8929" xr:uid="{00000000-0005-0000-0000-0000AE8C0000}"/>
    <cellStyle name="Note 2 4 8 29 3" xfId="13178" xr:uid="{00000000-0005-0000-0000-0000AF8C0000}"/>
    <cellStyle name="Note 2 4 8 29 4" xfId="17427" xr:uid="{00000000-0005-0000-0000-0000B08C0000}"/>
    <cellStyle name="Note 2 4 8 29 5" xfId="25166" xr:uid="{00000000-0005-0000-0000-0000B18C0000}"/>
    <cellStyle name="Note 2 4 8 29 6" xfId="56948" xr:uid="{00000000-0005-0000-0000-0000B28C0000}"/>
    <cellStyle name="Note 2 4 8 3" xfId="1649" xr:uid="{00000000-0005-0000-0000-0000B38C0000}"/>
    <cellStyle name="Note 2 4 8 3 10" xfId="3309" xr:uid="{00000000-0005-0000-0000-0000B48C0000}"/>
    <cellStyle name="Note 2 4 8 3 10 2" xfId="7561" xr:uid="{00000000-0005-0000-0000-0000B58C0000}"/>
    <cellStyle name="Note 2 4 8 3 10 3" xfId="11810" xr:uid="{00000000-0005-0000-0000-0000B68C0000}"/>
    <cellStyle name="Note 2 4 8 3 10 4" xfId="16059" xr:uid="{00000000-0005-0000-0000-0000B78C0000}"/>
    <cellStyle name="Note 2 4 8 3 10 5" xfId="21764" xr:uid="{00000000-0005-0000-0000-0000B88C0000}"/>
    <cellStyle name="Note 2 4 8 3 10 6" xfId="54601" xr:uid="{00000000-0005-0000-0000-0000B98C0000}"/>
    <cellStyle name="Note 2 4 8 3 100" xfId="50854" xr:uid="{00000000-0005-0000-0000-0000BA8C0000}"/>
    <cellStyle name="Note 2 4 8 3 101" xfId="51003" xr:uid="{00000000-0005-0000-0000-0000BB8C0000}"/>
    <cellStyle name="Note 2 4 8 3 102" xfId="51168" xr:uid="{00000000-0005-0000-0000-0000BC8C0000}"/>
    <cellStyle name="Note 2 4 8 3 103" xfId="51324" xr:uid="{00000000-0005-0000-0000-0000BD8C0000}"/>
    <cellStyle name="Note 2 4 8 3 104" xfId="51474" xr:uid="{00000000-0005-0000-0000-0000BE8C0000}"/>
    <cellStyle name="Note 2 4 8 3 105" xfId="51624" xr:uid="{00000000-0005-0000-0000-0000BF8C0000}"/>
    <cellStyle name="Note 2 4 8 3 106" xfId="51774" xr:uid="{00000000-0005-0000-0000-0000C08C0000}"/>
    <cellStyle name="Note 2 4 8 3 107" xfId="51929" xr:uid="{00000000-0005-0000-0000-0000C18C0000}"/>
    <cellStyle name="Note 2 4 8 3 108" xfId="52084" xr:uid="{00000000-0005-0000-0000-0000C28C0000}"/>
    <cellStyle name="Note 2 4 8 3 109" xfId="52234" xr:uid="{00000000-0005-0000-0000-0000C38C0000}"/>
    <cellStyle name="Note 2 4 8 3 11" xfId="3458" xr:uid="{00000000-0005-0000-0000-0000C48C0000}"/>
    <cellStyle name="Note 2 4 8 3 11 2" xfId="7710" xr:uid="{00000000-0005-0000-0000-0000C58C0000}"/>
    <cellStyle name="Note 2 4 8 3 11 3" xfId="11959" xr:uid="{00000000-0005-0000-0000-0000C68C0000}"/>
    <cellStyle name="Note 2 4 8 3 11 4" xfId="16208" xr:uid="{00000000-0005-0000-0000-0000C78C0000}"/>
    <cellStyle name="Note 2 4 8 3 11 5" xfId="22248" xr:uid="{00000000-0005-0000-0000-0000C88C0000}"/>
    <cellStyle name="Note 2 4 8 3 11 6" xfId="54750" xr:uid="{00000000-0005-0000-0000-0000C98C0000}"/>
    <cellStyle name="Note 2 4 8 3 110" xfId="52487" xr:uid="{00000000-0005-0000-0000-0000CA8C0000}"/>
    <cellStyle name="Note 2 4 8 3 111" xfId="52637" xr:uid="{00000000-0005-0000-0000-0000CB8C0000}"/>
    <cellStyle name="Note 2 4 8 3 112" xfId="52786" xr:uid="{00000000-0005-0000-0000-0000CC8C0000}"/>
    <cellStyle name="Note 2 4 8 3 113" xfId="52936" xr:uid="{00000000-0005-0000-0000-0000CD8C0000}"/>
    <cellStyle name="Note 2 4 8 3 114" xfId="53085" xr:uid="{00000000-0005-0000-0000-0000CE8C0000}"/>
    <cellStyle name="Note 2 4 8 3 115" xfId="53398" xr:uid="{00000000-0005-0000-0000-0000CF8C0000}"/>
    <cellStyle name="Note 2 4 8 3 12" xfId="3608" xr:uid="{00000000-0005-0000-0000-0000D08C0000}"/>
    <cellStyle name="Note 2 4 8 3 12 2" xfId="7860" xr:uid="{00000000-0005-0000-0000-0000D18C0000}"/>
    <cellStyle name="Note 2 4 8 3 12 3" xfId="12109" xr:uid="{00000000-0005-0000-0000-0000D28C0000}"/>
    <cellStyle name="Note 2 4 8 3 12 4" xfId="16358" xr:uid="{00000000-0005-0000-0000-0000D38C0000}"/>
    <cellStyle name="Note 2 4 8 3 12 5" xfId="22594" xr:uid="{00000000-0005-0000-0000-0000D48C0000}"/>
    <cellStyle name="Note 2 4 8 3 12 6" xfId="54905" xr:uid="{00000000-0005-0000-0000-0000D58C0000}"/>
    <cellStyle name="Note 2 4 8 3 13" xfId="3758" xr:uid="{00000000-0005-0000-0000-0000D68C0000}"/>
    <cellStyle name="Note 2 4 8 3 13 2" xfId="8010" xr:uid="{00000000-0005-0000-0000-0000D78C0000}"/>
    <cellStyle name="Note 2 4 8 3 13 3" xfId="12259" xr:uid="{00000000-0005-0000-0000-0000D88C0000}"/>
    <cellStyle name="Note 2 4 8 3 13 4" xfId="16508" xr:uid="{00000000-0005-0000-0000-0000D98C0000}"/>
    <cellStyle name="Note 2 4 8 3 13 5" xfId="22940" xr:uid="{00000000-0005-0000-0000-0000DA8C0000}"/>
    <cellStyle name="Note 2 4 8 3 13 6" xfId="55060" xr:uid="{00000000-0005-0000-0000-0000DB8C0000}"/>
    <cellStyle name="Note 2 4 8 3 14" xfId="3907" xr:uid="{00000000-0005-0000-0000-0000DC8C0000}"/>
    <cellStyle name="Note 2 4 8 3 14 2" xfId="8159" xr:uid="{00000000-0005-0000-0000-0000DD8C0000}"/>
    <cellStyle name="Note 2 4 8 3 14 3" xfId="12408" xr:uid="{00000000-0005-0000-0000-0000DE8C0000}"/>
    <cellStyle name="Note 2 4 8 3 14 4" xfId="16657" xr:uid="{00000000-0005-0000-0000-0000DF8C0000}"/>
    <cellStyle name="Note 2 4 8 3 14 5" xfId="23287" xr:uid="{00000000-0005-0000-0000-0000E08C0000}"/>
    <cellStyle name="Note 2 4 8 3 14 6" xfId="55211" xr:uid="{00000000-0005-0000-0000-0000E18C0000}"/>
    <cellStyle name="Note 2 4 8 3 15" xfId="4056" xr:uid="{00000000-0005-0000-0000-0000E28C0000}"/>
    <cellStyle name="Note 2 4 8 3 15 2" xfId="8308" xr:uid="{00000000-0005-0000-0000-0000E38C0000}"/>
    <cellStyle name="Note 2 4 8 3 15 3" xfId="12557" xr:uid="{00000000-0005-0000-0000-0000E48C0000}"/>
    <cellStyle name="Note 2 4 8 3 15 4" xfId="16806" xr:uid="{00000000-0005-0000-0000-0000E58C0000}"/>
    <cellStyle name="Note 2 4 8 3 15 5" xfId="23562" xr:uid="{00000000-0005-0000-0000-0000E68C0000}"/>
    <cellStyle name="Note 2 4 8 3 15 6" xfId="55360" xr:uid="{00000000-0005-0000-0000-0000E78C0000}"/>
    <cellStyle name="Note 2 4 8 3 16" xfId="4256" xr:uid="{00000000-0005-0000-0000-0000E88C0000}"/>
    <cellStyle name="Note 2 4 8 3 16 2" xfId="8508" xr:uid="{00000000-0005-0000-0000-0000E98C0000}"/>
    <cellStyle name="Note 2 4 8 3 16 3" xfId="12757" xr:uid="{00000000-0005-0000-0000-0000EA8C0000}"/>
    <cellStyle name="Note 2 4 8 3 16 4" xfId="17006" xr:uid="{00000000-0005-0000-0000-0000EB8C0000}"/>
    <cellStyle name="Note 2 4 8 3 16 5" xfId="23908" xr:uid="{00000000-0005-0000-0000-0000EC8C0000}"/>
    <cellStyle name="Note 2 4 8 3 16 6" xfId="55510" xr:uid="{00000000-0005-0000-0000-0000ED8C0000}"/>
    <cellStyle name="Note 2 4 8 3 17" xfId="4407" xr:uid="{00000000-0005-0000-0000-0000EE8C0000}"/>
    <cellStyle name="Note 2 4 8 3 17 2" xfId="8659" xr:uid="{00000000-0005-0000-0000-0000EF8C0000}"/>
    <cellStyle name="Note 2 4 8 3 17 3" xfId="12908" xr:uid="{00000000-0005-0000-0000-0000F08C0000}"/>
    <cellStyle name="Note 2 4 8 3 17 4" xfId="17157" xr:uid="{00000000-0005-0000-0000-0000F18C0000}"/>
    <cellStyle name="Note 2 4 8 3 17 5" xfId="24258" xr:uid="{00000000-0005-0000-0000-0000F28C0000}"/>
    <cellStyle name="Note 2 4 8 3 17 6" xfId="55659" xr:uid="{00000000-0005-0000-0000-0000F38C0000}"/>
    <cellStyle name="Note 2 4 8 3 18" xfId="4510" xr:uid="{00000000-0005-0000-0000-0000F48C0000}"/>
    <cellStyle name="Note 2 4 8 3 18 2" xfId="8762" xr:uid="{00000000-0005-0000-0000-0000F58C0000}"/>
    <cellStyle name="Note 2 4 8 3 18 3" xfId="13011" xr:uid="{00000000-0005-0000-0000-0000F68C0000}"/>
    <cellStyle name="Note 2 4 8 3 18 4" xfId="17260" xr:uid="{00000000-0005-0000-0000-0000F78C0000}"/>
    <cellStyle name="Note 2 4 8 3 18 5" xfId="24604" xr:uid="{00000000-0005-0000-0000-0000F88C0000}"/>
    <cellStyle name="Note 2 4 8 3 18 6" xfId="55881" xr:uid="{00000000-0005-0000-0000-0000F98C0000}"/>
    <cellStyle name="Note 2 4 8 3 19" xfId="4624" xr:uid="{00000000-0005-0000-0000-0000FA8C0000}"/>
    <cellStyle name="Note 2 4 8 3 19 2" xfId="8876" xr:uid="{00000000-0005-0000-0000-0000FB8C0000}"/>
    <cellStyle name="Note 2 4 8 3 19 3" xfId="13125" xr:uid="{00000000-0005-0000-0000-0000FC8C0000}"/>
    <cellStyle name="Note 2 4 8 3 19 4" xfId="17374" xr:uid="{00000000-0005-0000-0000-0000FD8C0000}"/>
    <cellStyle name="Note 2 4 8 3 19 5" xfId="24879" xr:uid="{00000000-0005-0000-0000-0000FE8C0000}"/>
    <cellStyle name="Note 2 4 8 3 19 6" xfId="56033" xr:uid="{00000000-0005-0000-0000-0000FF8C0000}"/>
    <cellStyle name="Note 2 4 8 3 2" xfId="2104" xr:uid="{00000000-0005-0000-0000-0000008D0000}"/>
    <cellStyle name="Note 2 4 8 3 2 2" xfId="6356" xr:uid="{00000000-0005-0000-0000-0000018D0000}"/>
    <cellStyle name="Note 2 4 8 3 2 3" xfId="10605" xr:uid="{00000000-0005-0000-0000-0000028D0000}"/>
    <cellStyle name="Note 2 4 8 3 2 4" xfId="14854" xr:uid="{00000000-0005-0000-0000-0000038D0000}"/>
    <cellStyle name="Note 2 4 8 3 2 5" xfId="19285" xr:uid="{00000000-0005-0000-0000-0000048D0000}"/>
    <cellStyle name="Note 2 4 8 3 2 6" xfId="53553" xr:uid="{00000000-0005-0000-0000-0000058D0000}"/>
    <cellStyle name="Note 2 4 8 3 20" xfId="4779" xr:uid="{00000000-0005-0000-0000-0000068D0000}"/>
    <cellStyle name="Note 2 4 8 3 20 2" xfId="9031" xr:uid="{00000000-0005-0000-0000-0000078D0000}"/>
    <cellStyle name="Note 2 4 8 3 20 3" xfId="13280" xr:uid="{00000000-0005-0000-0000-0000088D0000}"/>
    <cellStyle name="Note 2 4 8 3 20 4" xfId="17529" xr:uid="{00000000-0005-0000-0000-0000098D0000}"/>
    <cellStyle name="Note 2 4 8 3 20 5" xfId="25151" xr:uid="{00000000-0005-0000-0000-00000A8D0000}"/>
    <cellStyle name="Note 2 4 8 3 20 6" xfId="56185" xr:uid="{00000000-0005-0000-0000-00000B8D0000}"/>
    <cellStyle name="Note 2 4 8 3 21" xfId="4929" xr:uid="{00000000-0005-0000-0000-00000C8D0000}"/>
    <cellStyle name="Note 2 4 8 3 21 2" xfId="9181" xr:uid="{00000000-0005-0000-0000-00000D8D0000}"/>
    <cellStyle name="Note 2 4 8 3 21 3" xfId="13430" xr:uid="{00000000-0005-0000-0000-00000E8D0000}"/>
    <cellStyle name="Note 2 4 8 3 21 4" xfId="17679" xr:uid="{00000000-0005-0000-0000-00000F8D0000}"/>
    <cellStyle name="Note 2 4 8 3 21 5" xfId="25565" xr:uid="{00000000-0005-0000-0000-0000108D0000}"/>
    <cellStyle name="Note 2 4 8 3 21 6" xfId="56334" xr:uid="{00000000-0005-0000-0000-0000118D0000}"/>
    <cellStyle name="Note 2 4 8 3 22" xfId="5121" xr:uid="{00000000-0005-0000-0000-0000128D0000}"/>
    <cellStyle name="Note 2 4 8 3 22 2" xfId="9373" xr:uid="{00000000-0005-0000-0000-0000138D0000}"/>
    <cellStyle name="Note 2 4 8 3 22 3" xfId="13622" xr:uid="{00000000-0005-0000-0000-0000148D0000}"/>
    <cellStyle name="Note 2 4 8 3 22 4" xfId="17871" xr:uid="{00000000-0005-0000-0000-0000158D0000}"/>
    <cellStyle name="Note 2 4 8 3 22 5" xfId="25911" xr:uid="{00000000-0005-0000-0000-0000168D0000}"/>
    <cellStyle name="Note 2 4 8 3 22 6" xfId="56490" xr:uid="{00000000-0005-0000-0000-0000178D0000}"/>
    <cellStyle name="Note 2 4 8 3 23" xfId="5231" xr:uid="{00000000-0005-0000-0000-0000188D0000}"/>
    <cellStyle name="Note 2 4 8 3 23 2" xfId="9483" xr:uid="{00000000-0005-0000-0000-0000198D0000}"/>
    <cellStyle name="Note 2 4 8 3 23 3" xfId="13732" xr:uid="{00000000-0005-0000-0000-00001A8D0000}"/>
    <cellStyle name="Note 2 4 8 3 23 4" xfId="17981" xr:uid="{00000000-0005-0000-0000-00001B8D0000}"/>
    <cellStyle name="Note 2 4 8 3 23 5" xfId="26257" xr:uid="{00000000-0005-0000-0000-00001C8D0000}"/>
    <cellStyle name="Note 2 4 8 3 23 6" xfId="56741" xr:uid="{00000000-0005-0000-0000-00001D8D0000}"/>
    <cellStyle name="Note 2 4 8 3 24" xfId="5343" xr:uid="{00000000-0005-0000-0000-00001E8D0000}"/>
    <cellStyle name="Note 2 4 8 3 24 2" xfId="9595" xr:uid="{00000000-0005-0000-0000-00001F8D0000}"/>
    <cellStyle name="Note 2 4 8 3 24 3" xfId="13844" xr:uid="{00000000-0005-0000-0000-0000208D0000}"/>
    <cellStyle name="Note 2 4 8 3 24 4" xfId="18093" xr:uid="{00000000-0005-0000-0000-0000218D0000}"/>
    <cellStyle name="Note 2 4 8 3 24 5" xfId="25281" xr:uid="{00000000-0005-0000-0000-0000228D0000}"/>
    <cellStyle name="Note 2 4 8 3 24 6" xfId="56900" xr:uid="{00000000-0005-0000-0000-0000238D0000}"/>
    <cellStyle name="Note 2 4 8 3 25" xfId="5494" xr:uid="{00000000-0005-0000-0000-0000248D0000}"/>
    <cellStyle name="Note 2 4 8 3 25 2" xfId="9746" xr:uid="{00000000-0005-0000-0000-0000258D0000}"/>
    <cellStyle name="Note 2 4 8 3 25 3" xfId="13995" xr:uid="{00000000-0005-0000-0000-0000268D0000}"/>
    <cellStyle name="Note 2 4 8 3 25 4" xfId="18244" xr:uid="{00000000-0005-0000-0000-0000278D0000}"/>
    <cellStyle name="Note 2 4 8 3 25 5" xfId="27045" xr:uid="{00000000-0005-0000-0000-0000288D0000}"/>
    <cellStyle name="Note 2 4 8 3 25 6" xfId="57050" xr:uid="{00000000-0005-0000-0000-0000298D0000}"/>
    <cellStyle name="Note 2 4 8 3 26" xfId="5649" xr:uid="{00000000-0005-0000-0000-00002A8D0000}"/>
    <cellStyle name="Note 2 4 8 3 26 2" xfId="9901" xr:uid="{00000000-0005-0000-0000-00002B8D0000}"/>
    <cellStyle name="Note 2 4 8 3 26 3" xfId="14150" xr:uid="{00000000-0005-0000-0000-00002C8D0000}"/>
    <cellStyle name="Note 2 4 8 3 26 4" xfId="18399" xr:uid="{00000000-0005-0000-0000-00002D8D0000}"/>
    <cellStyle name="Note 2 4 8 3 26 5" xfId="27310" xr:uid="{00000000-0005-0000-0000-00002E8D0000}"/>
    <cellStyle name="Note 2 4 8 3 26 6" xfId="57168" xr:uid="{00000000-0005-0000-0000-00002F8D0000}"/>
    <cellStyle name="Note 2 4 8 3 27" xfId="5901" xr:uid="{00000000-0005-0000-0000-0000308D0000}"/>
    <cellStyle name="Note 2 4 8 3 27 2" xfId="27653" xr:uid="{00000000-0005-0000-0000-0000318D0000}"/>
    <cellStyle name="Note 2 4 8 3 27 3" xfId="57318" xr:uid="{00000000-0005-0000-0000-0000328D0000}"/>
    <cellStyle name="Note 2 4 8 3 28" xfId="10150" xr:uid="{00000000-0005-0000-0000-0000338D0000}"/>
    <cellStyle name="Note 2 4 8 3 28 2" xfId="27994" xr:uid="{00000000-0005-0000-0000-0000348D0000}"/>
    <cellStyle name="Note 2 4 8 3 28 3" xfId="57467" xr:uid="{00000000-0005-0000-0000-0000358D0000}"/>
    <cellStyle name="Note 2 4 8 3 29" xfId="14400" xr:uid="{00000000-0005-0000-0000-0000368D0000}"/>
    <cellStyle name="Note 2 4 8 3 29 2" xfId="28335" xr:uid="{00000000-0005-0000-0000-0000378D0000}"/>
    <cellStyle name="Note 2 4 8 3 29 3" xfId="57617" xr:uid="{00000000-0005-0000-0000-0000388D0000}"/>
    <cellStyle name="Note 2 4 8 3 3" xfId="2256" xr:uid="{00000000-0005-0000-0000-0000398D0000}"/>
    <cellStyle name="Note 2 4 8 3 3 2" xfId="6508" xr:uid="{00000000-0005-0000-0000-00003A8D0000}"/>
    <cellStyle name="Note 2 4 8 3 3 3" xfId="10757" xr:uid="{00000000-0005-0000-0000-00003B8D0000}"/>
    <cellStyle name="Note 2 4 8 3 3 4" xfId="15006" xr:uid="{00000000-0005-0000-0000-00003C8D0000}"/>
    <cellStyle name="Note 2 4 8 3 3 5" xfId="19503" xr:uid="{00000000-0005-0000-0000-00003D8D0000}"/>
    <cellStyle name="Note 2 4 8 3 3 6" xfId="53702" xr:uid="{00000000-0005-0000-0000-00003E8D0000}"/>
    <cellStyle name="Note 2 4 8 3 30" xfId="18659" xr:uid="{00000000-0005-0000-0000-00003F8D0000}"/>
    <cellStyle name="Note 2 4 8 3 30 2" xfId="28676" xr:uid="{00000000-0005-0000-0000-0000408D0000}"/>
    <cellStyle name="Note 2 4 8 3 31" xfId="29017" xr:uid="{00000000-0005-0000-0000-0000418D0000}"/>
    <cellStyle name="Note 2 4 8 3 32" xfId="29642" xr:uid="{00000000-0005-0000-0000-0000428D0000}"/>
    <cellStyle name="Note 2 4 8 3 33" xfId="31069" xr:uid="{00000000-0005-0000-0000-0000438D0000}"/>
    <cellStyle name="Note 2 4 8 3 34" xfId="31515" xr:uid="{00000000-0005-0000-0000-0000448D0000}"/>
    <cellStyle name="Note 2 4 8 3 35" xfId="31855" xr:uid="{00000000-0005-0000-0000-0000458D0000}"/>
    <cellStyle name="Note 2 4 8 3 36" xfId="32077" xr:uid="{00000000-0005-0000-0000-0000468D0000}"/>
    <cellStyle name="Note 2 4 8 3 37" xfId="32418" xr:uid="{00000000-0005-0000-0000-0000478D0000}"/>
    <cellStyle name="Note 2 4 8 3 38" xfId="32759" xr:uid="{00000000-0005-0000-0000-0000488D0000}"/>
    <cellStyle name="Note 2 4 8 3 39" xfId="33462" xr:uid="{00000000-0005-0000-0000-0000498D0000}"/>
    <cellStyle name="Note 2 4 8 3 4" xfId="2406" xr:uid="{00000000-0005-0000-0000-00004A8D0000}"/>
    <cellStyle name="Note 2 4 8 3 4 2" xfId="6658" xr:uid="{00000000-0005-0000-0000-00004B8D0000}"/>
    <cellStyle name="Note 2 4 8 3 4 3" xfId="10907" xr:uid="{00000000-0005-0000-0000-00004C8D0000}"/>
    <cellStyle name="Note 2 4 8 3 4 4" xfId="15156" xr:uid="{00000000-0005-0000-0000-00004D8D0000}"/>
    <cellStyle name="Note 2 4 8 3 4 5" xfId="20073" xr:uid="{00000000-0005-0000-0000-00004E8D0000}"/>
    <cellStyle name="Note 2 4 8 3 4 6" xfId="53824" xr:uid="{00000000-0005-0000-0000-00004F8D0000}"/>
    <cellStyle name="Note 2 4 8 3 40" xfId="33669" xr:uid="{00000000-0005-0000-0000-0000508D0000}"/>
    <cellStyle name="Note 2 4 8 3 41" xfId="34015" xr:uid="{00000000-0005-0000-0000-0000518D0000}"/>
    <cellStyle name="Note 2 4 8 3 42" xfId="33039" xr:uid="{00000000-0005-0000-0000-0000528D0000}"/>
    <cellStyle name="Note 2 4 8 3 43" xfId="34462" xr:uid="{00000000-0005-0000-0000-0000538D0000}"/>
    <cellStyle name="Note 2 4 8 3 44" xfId="34808" xr:uid="{00000000-0005-0000-0000-0000548D0000}"/>
    <cellStyle name="Note 2 4 8 3 45" xfId="35154" xr:uid="{00000000-0005-0000-0000-0000558D0000}"/>
    <cellStyle name="Note 2 4 8 3 46" xfId="35501" xr:uid="{00000000-0005-0000-0000-0000568D0000}"/>
    <cellStyle name="Note 2 4 8 3 47" xfId="35848" xr:uid="{00000000-0005-0000-0000-0000578D0000}"/>
    <cellStyle name="Note 2 4 8 3 48" xfId="36194" xr:uid="{00000000-0005-0000-0000-0000588D0000}"/>
    <cellStyle name="Note 2 4 8 3 49" xfId="36540" xr:uid="{00000000-0005-0000-0000-0000598D0000}"/>
    <cellStyle name="Note 2 4 8 3 5" xfId="2555" xr:uid="{00000000-0005-0000-0000-00005A8D0000}"/>
    <cellStyle name="Note 2 4 8 3 5 2" xfId="6807" xr:uid="{00000000-0005-0000-0000-00005B8D0000}"/>
    <cellStyle name="Note 2 4 8 3 5 3" xfId="11056" xr:uid="{00000000-0005-0000-0000-00005C8D0000}"/>
    <cellStyle name="Note 2 4 8 3 5 4" xfId="15305" xr:uid="{00000000-0005-0000-0000-00005D8D0000}"/>
    <cellStyle name="Note 2 4 8 3 5 5" xfId="20419" xr:uid="{00000000-0005-0000-0000-00005E8D0000}"/>
    <cellStyle name="Note 2 4 8 3 5 6" xfId="53930" xr:uid="{00000000-0005-0000-0000-00005F8D0000}"/>
    <cellStyle name="Note 2 4 8 3 50" xfId="36886" xr:uid="{00000000-0005-0000-0000-0000608D0000}"/>
    <cellStyle name="Note 2 4 8 3 51" xfId="37232" xr:uid="{00000000-0005-0000-0000-0000618D0000}"/>
    <cellStyle name="Note 2 4 8 3 52" xfId="37578" xr:uid="{00000000-0005-0000-0000-0000628D0000}"/>
    <cellStyle name="Note 2 4 8 3 53" xfId="37853" xr:uid="{00000000-0005-0000-0000-0000638D0000}"/>
    <cellStyle name="Note 2 4 8 3 54" xfId="38200" xr:uid="{00000000-0005-0000-0000-0000648D0000}"/>
    <cellStyle name="Note 2 4 8 3 55" xfId="38546" xr:uid="{00000000-0005-0000-0000-0000658D0000}"/>
    <cellStyle name="Note 2 4 8 3 56" xfId="38892" xr:uid="{00000000-0005-0000-0000-0000668D0000}"/>
    <cellStyle name="Note 2 4 8 3 57" xfId="39238" xr:uid="{00000000-0005-0000-0000-0000678D0000}"/>
    <cellStyle name="Note 2 4 8 3 58" xfId="39513" xr:uid="{00000000-0005-0000-0000-0000688D0000}"/>
    <cellStyle name="Note 2 4 8 3 59" xfId="39811" xr:uid="{00000000-0005-0000-0000-0000698D0000}"/>
    <cellStyle name="Note 2 4 8 3 6" xfId="2705" xr:uid="{00000000-0005-0000-0000-00006A8D0000}"/>
    <cellStyle name="Note 2 4 8 3 6 2" xfId="6957" xr:uid="{00000000-0005-0000-0000-00006B8D0000}"/>
    <cellStyle name="Note 2 4 8 3 6 3" xfId="11206" xr:uid="{00000000-0005-0000-0000-00006C8D0000}"/>
    <cellStyle name="Note 2 4 8 3 6 4" xfId="15455" xr:uid="{00000000-0005-0000-0000-00006D8D0000}"/>
    <cellStyle name="Note 2 4 8 3 6 5" xfId="20649" xr:uid="{00000000-0005-0000-0000-00006E8D0000}"/>
    <cellStyle name="Note 2 4 8 3 6 6" xfId="54080" xr:uid="{00000000-0005-0000-0000-00006F8D0000}"/>
    <cellStyle name="Note 2 4 8 3 60" xfId="40066" xr:uid="{00000000-0005-0000-0000-0000708D0000}"/>
    <cellStyle name="Note 2 4 8 3 61" xfId="40407" xr:uid="{00000000-0005-0000-0000-0000718D0000}"/>
    <cellStyle name="Note 2 4 8 3 62" xfId="40859" xr:uid="{00000000-0005-0000-0000-0000728D0000}"/>
    <cellStyle name="Note 2 4 8 3 63" xfId="41536" xr:uid="{00000000-0005-0000-0000-0000738D0000}"/>
    <cellStyle name="Note 2 4 8 3 64" xfId="41503" xr:uid="{00000000-0005-0000-0000-0000748D0000}"/>
    <cellStyle name="Note 2 4 8 3 65" xfId="41974" xr:uid="{00000000-0005-0000-0000-0000758D0000}"/>
    <cellStyle name="Note 2 4 8 3 66" xfId="42320" xr:uid="{00000000-0005-0000-0000-0000768D0000}"/>
    <cellStyle name="Note 2 4 8 3 67" xfId="41442" xr:uid="{00000000-0005-0000-0000-0000778D0000}"/>
    <cellStyle name="Note 2 4 8 3 68" xfId="42901" xr:uid="{00000000-0005-0000-0000-0000788D0000}"/>
    <cellStyle name="Note 2 4 8 3 69" xfId="43242" xr:uid="{00000000-0005-0000-0000-0000798D0000}"/>
    <cellStyle name="Note 2 4 8 3 7" xfId="2860" xr:uid="{00000000-0005-0000-0000-00007A8D0000}"/>
    <cellStyle name="Note 2 4 8 3 7 2" xfId="7112" xr:uid="{00000000-0005-0000-0000-00007B8D0000}"/>
    <cellStyle name="Note 2 4 8 3 7 3" xfId="11361" xr:uid="{00000000-0005-0000-0000-00007C8D0000}"/>
    <cellStyle name="Note 2 4 8 3 7 4" xfId="15610" xr:uid="{00000000-0005-0000-0000-00007D8D0000}"/>
    <cellStyle name="Note 2 4 8 3 7 5" xfId="21112" xr:uid="{00000000-0005-0000-0000-00007E8D0000}"/>
    <cellStyle name="Note 2 4 8 3 7 6" xfId="54198" xr:uid="{00000000-0005-0000-0000-00007F8D0000}"/>
    <cellStyle name="Note 2 4 8 3 70" xfId="43583" xr:uid="{00000000-0005-0000-0000-0000808D0000}"/>
    <cellStyle name="Note 2 4 8 3 71" xfId="44114" xr:uid="{00000000-0005-0000-0000-0000818D0000}"/>
    <cellStyle name="Note 2 4 8 3 72" xfId="44367" xr:uid="{00000000-0005-0000-0000-0000828D0000}"/>
    <cellStyle name="Note 2 4 8 3 73" xfId="44338" xr:uid="{00000000-0005-0000-0000-0000838D0000}"/>
    <cellStyle name="Note 2 4 8 3 74" xfId="44782" xr:uid="{00000000-0005-0000-0000-0000848D0000}"/>
    <cellStyle name="Note 2 4 8 3 75" xfId="45085" xr:uid="{00000000-0005-0000-0000-0000858D0000}"/>
    <cellStyle name="Note 2 4 8 3 76" xfId="45265" xr:uid="{00000000-0005-0000-0000-0000868D0000}"/>
    <cellStyle name="Note 2 4 8 3 77" xfId="45051" xr:uid="{00000000-0005-0000-0000-0000878D0000}"/>
    <cellStyle name="Note 2 4 8 3 78" xfId="45759" xr:uid="{00000000-0005-0000-0000-0000888D0000}"/>
    <cellStyle name="Note 2 4 8 3 79" xfId="45509" xr:uid="{00000000-0005-0000-0000-0000898D0000}"/>
    <cellStyle name="Note 2 4 8 3 8" xfId="3010" xr:uid="{00000000-0005-0000-0000-00008A8D0000}"/>
    <cellStyle name="Note 2 4 8 3 8 2" xfId="7262" xr:uid="{00000000-0005-0000-0000-00008B8D0000}"/>
    <cellStyle name="Note 2 4 8 3 8 3" xfId="11511" xr:uid="{00000000-0005-0000-0000-00008C8D0000}"/>
    <cellStyle name="Note 2 4 8 3 8 4" xfId="15760" xr:uid="{00000000-0005-0000-0000-00008D8D0000}"/>
    <cellStyle name="Note 2 4 8 3 8 5" xfId="21386" xr:uid="{00000000-0005-0000-0000-00008E8D0000}"/>
    <cellStyle name="Note 2 4 8 3 8 6" xfId="54301" xr:uid="{00000000-0005-0000-0000-00008F8D0000}"/>
    <cellStyle name="Note 2 4 8 3 80" xfId="46161" xr:uid="{00000000-0005-0000-0000-0000908D0000}"/>
    <cellStyle name="Note 2 4 8 3 81" xfId="46483" xr:uid="{00000000-0005-0000-0000-0000918D0000}"/>
    <cellStyle name="Note 2 4 8 3 82" xfId="45866" xr:uid="{00000000-0005-0000-0000-0000928D0000}"/>
    <cellStyle name="Note 2 4 8 3 83" xfId="46984" xr:uid="{00000000-0005-0000-0000-0000938D0000}"/>
    <cellStyle name="Note 2 4 8 3 84" xfId="47329" xr:uid="{00000000-0005-0000-0000-0000948D0000}"/>
    <cellStyle name="Note 2 4 8 3 85" xfId="47628" xr:uid="{00000000-0005-0000-0000-0000958D0000}"/>
    <cellStyle name="Note 2 4 8 3 86" xfId="45706" xr:uid="{00000000-0005-0000-0000-0000968D0000}"/>
    <cellStyle name="Note 2 4 8 3 87" xfId="48090" xr:uid="{00000000-0005-0000-0000-0000978D0000}"/>
    <cellStyle name="Note 2 4 8 3 88" xfId="48631" xr:uid="{00000000-0005-0000-0000-0000988D0000}"/>
    <cellStyle name="Note 2 4 8 3 89" xfId="48943" xr:uid="{00000000-0005-0000-0000-0000998D0000}"/>
    <cellStyle name="Note 2 4 8 3 9" xfId="3160" xr:uid="{00000000-0005-0000-0000-00009A8D0000}"/>
    <cellStyle name="Note 2 4 8 3 9 2" xfId="7412" xr:uid="{00000000-0005-0000-0000-00009B8D0000}"/>
    <cellStyle name="Note 2 4 8 3 9 3" xfId="11661" xr:uid="{00000000-0005-0000-0000-00009C8D0000}"/>
    <cellStyle name="Note 2 4 8 3 9 4" xfId="15910" xr:uid="{00000000-0005-0000-0000-00009D8D0000}"/>
    <cellStyle name="Note 2 4 8 3 9 5" xfId="21800" xr:uid="{00000000-0005-0000-0000-00009E8D0000}"/>
    <cellStyle name="Note 2 4 8 3 9 6" xfId="54451" xr:uid="{00000000-0005-0000-0000-00009F8D0000}"/>
    <cellStyle name="Note 2 4 8 3 90" xfId="49289" xr:uid="{00000000-0005-0000-0000-0000A08D0000}"/>
    <cellStyle name="Note 2 4 8 3 91" xfId="49253" xr:uid="{00000000-0005-0000-0000-0000A18D0000}"/>
    <cellStyle name="Note 2 4 8 3 92" xfId="48663" xr:uid="{00000000-0005-0000-0000-0000A28D0000}"/>
    <cellStyle name="Note 2 4 8 3 93" xfId="49725" xr:uid="{00000000-0005-0000-0000-0000A38D0000}"/>
    <cellStyle name="Note 2 4 8 3 94" xfId="49957" xr:uid="{00000000-0005-0000-0000-0000A48D0000}"/>
    <cellStyle name="Note 2 4 8 3 95" xfId="50107" xr:uid="{00000000-0005-0000-0000-0000A58D0000}"/>
    <cellStyle name="Note 2 4 8 3 96" xfId="50256" xr:uid="{00000000-0005-0000-0000-0000A68D0000}"/>
    <cellStyle name="Note 2 4 8 3 97" xfId="50406" xr:uid="{00000000-0005-0000-0000-0000A78D0000}"/>
    <cellStyle name="Note 2 4 8 3 98" xfId="50555" xr:uid="{00000000-0005-0000-0000-0000A88D0000}"/>
    <cellStyle name="Note 2 4 8 3 99" xfId="50704" xr:uid="{00000000-0005-0000-0000-0000A98D0000}"/>
    <cellStyle name="Note 2 4 8 30" xfId="4827" xr:uid="{00000000-0005-0000-0000-0000AA8D0000}"/>
    <cellStyle name="Note 2 4 8 30 2" xfId="9079" xr:uid="{00000000-0005-0000-0000-0000AB8D0000}"/>
    <cellStyle name="Note 2 4 8 30 3" xfId="13328" xr:uid="{00000000-0005-0000-0000-0000AC8D0000}"/>
    <cellStyle name="Note 2 4 8 30 4" xfId="17577" xr:uid="{00000000-0005-0000-0000-0000AD8D0000}"/>
    <cellStyle name="Note 2 4 8 30 5" xfId="26749" xr:uid="{00000000-0005-0000-0000-0000AE8D0000}"/>
    <cellStyle name="Note 2 4 8 30 6" xfId="57099" xr:uid="{00000000-0005-0000-0000-0000AF8D0000}"/>
    <cellStyle name="Note 2 4 8 31" xfId="5019" xr:uid="{00000000-0005-0000-0000-0000B08D0000}"/>
    <cellStyle name="Note 2 4 8 31 2" xfId="9271" xr:uid="{00000000-0005-0000-0000-0000B18D0000}"/>
    <cellStyle name="Note 2 4 8 31 3" xfId="13520" xr:uid="{00000000-0005-0000-0000-0000B28D0000}"/>
    <cellStyle name="Note 2 4 8 31 4" xfId="17769" xr:uid="{00000000-0005-0000-0000-0000B38D0000}"/>
    <cellStyle name="Note 2 4 8 31 5" xfId="27213" xr:uid="{00000000-0005-0000-0000-0000B48D0000}"/>
    <cellStyle name="Note 2 4 8 31 6" xfId="55716" xr:uid="{00000000-0005-0000-0000-0000B58D0000}"/>
    <cellStyle name="Note 2 4 8 32" xfId="4969" xr:uid="{00000000-0005-0000-0000-0000B68D0000}"/>
    <cellStyle name="Note 2 4 8 32 2" xfId="9221" xr:uid="{00000000-0005-0000-0000-0000B78D0000}"/>
    <cellStyle name="Note 2 4 8 32 3" xfId="13470" xr:uid="{00000000-0005-0000-0000-0000B88D0000}"/>
    <cellStyle name="Note 2 4 8 32 4" xfId="17719" xr:uid="{00000000-0005-0000-0000-0000B98D0000}"/>
    <cellStyle name="Note 2 4 8 32 5" xfId="27556" xr:uid="{00000000-0005-0000-0000-0000BA8D0000}"/>
    <cellStyle name="Note 2 4 8 32 6" xfId="57216" xr:uid="{00000000-0005-0000-0000-0000BB8D0000}"/>
    <cellStyle name="Note 2 4 8 33" xfId="5392" xr:uid="{00000000-0005-0000-0000-0000BC8D0000}"/>
    <cellStyle name="Note 2 4 8 33 2" xfId="9644" xr:uid="{00000000-0005-0000-0000-0000BD8D0000}"/>
    <cellStyle name="Note 2 4 8 33 3" xfId="13893" xr:uid="{00000000-0005-0000-0000-0000BE8D0000}"/>
    <cellStyle name="Note 2 4 8 33 4" xfId="18142" xr:uid="{00000000-0005-0000-0000-0000BF8D0000}"/>
    <cellStyle name="Note 2 4 8 33 5" xfId="27897" xr:uid="{00000000-0005-0000-0000-0000C08D0000}"/>
    <cellStyle name="Note 2 4 8 33 6" xfId="57365" xr:uid="{00000000-0005-0000-0000-0000C18D0000}"/>
    <cellStyle name="Note 2 4 8 34" xfId="5547" xr:uid="{00000000-0005-0000-0000-0000C28D0000}"/>
    <cellStyle name="Note 2 4 8 34 2" xfId="9799" xr:uid="{00000000-0005-0000-0000-0000C38D0000}"/>
    <cellStyle name="Note 2 4 8 34 3" xfId="14048" xr:uid="{00000000-0005-0000-0000-0000C48D0000}"/>
    <cellStyle name="Note 2 4 8 34 4" xfId="18297" xr:uid="{00000000-0005-0000-0000-0000C58D0000}"/>
    <cellStyle name="Note 2 4 8 34 5" xfId="28238" xr:uid="{00000000-0005-0000-0000-0000C68D0000}"/>
    <cellStyle name="Note 2 4 8 34 6" xfId="57515" xr:uid="{00000000-0005-0000-0000-0000C78D0000}"/>
    <cellStyle name="Note 2 4 8 35" xfId="1447" xr:uid="{00000000-0005-0000-0000-0000C88D0000}"/>
    <cellStyle name="Note 2 4 8 35 2" xfId="28579" xr:uid="{00000000-0005-0000-0000-0000C98D0000}"/>
    <cellStyle name="Note 2 4 8 36" xfId="5699" xr:uid="{00000000-0005-0000-0000-0000CA8D0000}"/>
    <cellStyle name="Note 2 4 8 36 2" xfId="28920" xr:uid="{00000000-0005-0000-0000-0000CB8D0000}"/>
    <cellStyle name="Note 2 4 8 37" xfId="9948" xr:uid="{00000000-0005-0000-0000-0000CC8D0000}"/>
    <cellStyle name="Note 2 4 8 37 2" xfId="29612" xr:uid="{00000000-0005-0000-0000-0000CD8D0000}"/>
    <cellStyle name="Note 2 4 8 38" xfId="14198" xr:uid="{00000000-0005-0000-0000-0000CE8D0000}"/>
    <cellStyle name="Note 2 4 8 38 2" xfId="31051" xr:uid="{00000000-0005-0000-0000-0000CF8D0000}"/>
    <cellStyle name="Note 2 4 8 39" xfId="18454" xr:uid="{00000000-0005-0000-0000-0000D08D0000}"/>
    <cellStyle name="Note 2 4 8 39 2" xfId="31418" xr:uid="{00000000-0005-0000-0000-0000D18D0000}"/>
    <cellStyle name="Note 2 4 8 4" xfId="1696" xr:uid="{00000000-0005-0000-0000-0000D28D0000}"/>
    <cellStyle name="Note 2 4 8 4 10" xfId="21653" xr:uid="{00000000-0005-0000-0000-0000D38D0000}"/>
    <cellStyle name="Note 2 4 8 4 11" xfId="22300" xr:uid="{00000000-0005-0000-0000-0000D48D0000}"/>
    <cellStyle name="Note 2 4 8 4 12" xfId="22646" xr:uid="{00000000-0005-0000-0000-0000D58D0000}"/>
    <cellStyle name="Note 2 4 8 4 13" xfId="22992" xr:uid="{00000000-0005-0000-0000-0000D68D0000}"/>
    <cellStyle name="Note 2 4 8 4 14" xfId="23339" xr:uid="{00000000-0005-0000-0000-0000D78D0000}"/>
    <cellStyle name="Note 2 4 8 4 15" xfId="23614" xr:uid="{00000000-0005-0000-0000-0000D88D0000}"/>
    <cellStyle name="Note 2 4 8 4 16" xfId="23960" xr:uid="{00000000-0005-0000-0000-0000D98D0000}"/>
    <cellStyle name="Note 2 4 8 4 17" xfId="24310" xr:uid="{00000000-0005-0000-0000-0000DA8D0000}"/>
    <cellStyle name="Note 2 4 8 4 18" xfId="24656" xr:uid="{00000000-0005-0000-0000-0000DB8D0000}"/>
    <cellStyle name="Note 2 4 8 4 19" xfId="24931" xr:uid="{00000000-0005-0000-0000-0000DC8D0000}"/>
    <cellStyle name="Note 2 4 8 4 2" xfId="5948" xr:uid="{00000000-0005-0000-0000-0000DD8D0000}"/>
    <cellStyle name="Note 2 4 8 4 2 2" xfId="19337" xr:uid="{00000000-0005-0000-0000-0000DE8D0000}"/>
    <cellStyle name="Note 2 4 8 4 20" xfId="24754" xr:uid="{00000000-0005-0000-0000-0000DF8D0000}"/>
    <cellStyle name="Note 2 4 8 4 21" xfId="25617" xr:uid="{00000000-0005-0000-0000-0000E08D0000}"/>
    <cellStyle name="Note 2 4 8 4 22" xfId="25963" xr:uid="{00000000-0005-0000-0000-0000E18D0000}"/>
    <cellStyle name="Note 2 4 8 4 23" xfId="26309" xr:uid="{00000000-0005-0000-0000-0000E28D0000}"/>
    <cellStyle name="Note 2 4 8 4 24" xfId="26854" xr:uid="{00000000-0005-0000-0000-0000E38D0000}"/>
    <cellStyle name="Note 2 4 8 4 25" xfId="26720" xr:uid="{00000000-0005-0000-0000-0000E48D0000}"/>
    <cellStyle name="Note 2 4 8 4 26" xfId="27362" xr:uid="{00000000-0005-0000-0000-0000E58D0000}"/>
    <cellStyle name="Note 2 4 8 4 27" xfId="27705" xr:uid="{00000000-0005-0000-0000-0000E68D0000}"/>
    <cellStyle name="Note 2 4 8 4 28" xfId="28046" xr:uid="{00000000-0005-0000-0000-0000E78D0000}"/>
    <cellStyle name="Note 2 4 8 4 29" xfId="28387" xr:uid="{00000000-0005-0000-0000-0000E88D0000}"/>
    <cellStyle name="Note 2 4 8 4 3" xfId="10197" xr:uid="{00000000-0005-0000-0000-0000E98D0000}"/>
    <cellStyle name="Note 2 4 8 4 3 2" xfId="18932" xr:uid="{00000000-0005-0000-0000-0000EA8D0000}"/>
    <cellStyle name="Note 2 4 8 4 30" xfId="28728" xr:uid="{00000000-0005-0000-0000-0000EB8D0000}"/>
    <cellStyle name="Note 2 4 8 4 31" xfId="29069" xr:uid="{00000000-0005-0000-0000-0000EC8D0000}"/>
    <cellStyle name="Note 2 4 8 4 32" xfId="29604" xr:uid="{00000000-0005-0000-0000-0000ED8D0000}"/>
    <cellStyle name="Note 2 4 8 4 33" xfId="31301" xr:uid="{00000000-0005-0000-0000-0000EE8D0000}"/>
    <cellStyle name="Note 2 4 8 4 34" xfId="31567" xr:uid="{00000000-0005-0000-0000-0000EF8D0000}"/>
    <cellStyle name="Note 2 4 8 4 35" xfId="31907" xr:uid="{00000000-0005-0000-0000-0000F08D0000}"/>
    <cellStyle name="Note 2 4 8 4 36" xfId="32129" xr:uid="{00000000-0005-0000-0000-0000F18D0000}"/>
    <cellStyle name="Note 2 4 8 4 37" xfId="32470" xr:uid="{00000000-0005-0000-0000-0000F28D0000}"/>
    <cellStyle name="Note 2 4 8 4 38" xfId="32811" xr:uid="{00000000-0005-0000-0000-0000F38D0000}"/>
    <cellStyle name="Note 2 4 8 4 39" xfId="33440" xr:uid="{00000000-0005-0000-0000-0000F48D0000}"/>
    <cellStyle name="Note 2 4 8 4 4" xfId="14447" xr:uid="{00000000-0005-0000-0000-0000F58D0000}"/>
    <cellStyle name="Note 2 4 8 4 4 2" xfId="20125" xr:uid="{00000000-0005-0000-0000-0000F68D0000}"/>
    <cellStyle name="Note 2 4 8 4 40" xfId="33721" xr:uid="{00000000-0005-0000-0000-0000F78D0000}"/>
    <cellStyle name="Note 2 4 8 4 41" xfId="34067" xr:uid="{00000000-0005-0000-0000-0000F88D0000}"/>
    <cellStyle name="Note 2 4 8 4 42" xfId="33149" xr:uid="{00000000-0005-0000-0000-0000F98D0000}"/>
    <cellStyle name="Note 2 4 8 4 43" xfId="34514" xr:uid="{00000000-0005-0000-0000-0000FA8D0000}"/>
    <cellStyle name="Note 2 4 8 4 44" xfId="34860" xr:uid="{00000000-0005-0000-0000-0000FB8D0000}"/>
    <cellStyle name="Note 2 4 8 4 45" xfId="35206" xr:uid="{00000000-0005-0000-0000-0000FC8D0000}"/>
    <cellStyle name="Note 2 4 8 4 46" xfId="35553" xr:uid="{00000000-0005-0000-0000-0000FD8D0000}"/>
    <cellStyle name="Note 2 4 8 4 47" xfId="35900" xr:uid="{00000000-0005-0000-0000-0000FE8D0000}"/>
    <cellStyle name="Note 2 4 8 4 48" xfId="36246" xr:uid="{00000000-0005-0000-0000-0000FF8D0000}"/>
    <cellStyle name="Note 2 4 8 4 49" xfId="36592" xr:uid="{00000000-0005-0000-0000-0000008E0000}"/>
    <cellStyle name="Note 2 4 8 4 5" xfId="18557" xr:uid="{00000000-0005-0000-0000-0000018E0000}"/>
    <cellStyle name="Note 2 4 8 4 5 2" xfId="20471" xr:uid="{00000000-0005-0000-0000-0000028E0000}"/>
    <cellStyle name="Note 2 4 8 4 50" xfId="36938" xr:uid="{00000000-0005-0000-0000-0000038E0000}"/>
    <cellStyle name="Note 2 4 8 4 51" xfId="37284" xr:uid="{00000000-0005-0000-0000-0000048E0000}"/>
    <cellStyle name="Note 2 4 8 4 52" xfId="37630" xr:uid="{00000000-0005-0000-0000-0000058E0000}"/>
    <cellStyle name="Note 2 4 8 4 53" xfId="37905" xr:uid="{00000000-0005-0000-0000-0000068E0000}"/>
    <cellStyle name="Note 2 4 8 4 54" xfId="38252" xr:uid="{00000000-0005-0000-0000-0000078E0000}"/>
    <cellStyle name="Note 2 4 8 4 55" xfId="38598" xr:uid="{00000000-0005-0000-0000-0000088E0000}"/>
    <cellStyle name="Note 2 4 8 4 56" xfId="38944" xr:uid="{00000000-0005-0000-0000-0000098E0000}"/>
    <cellStyle name="Note 2 4 8 4 57" xfId="39290" xr:uid="{00000000-0005-0000-0000-00000A8E0000}"/>
    <cellStyle name="Note 2 4 8 4 58" xfId="36755" xr:uid="{00000000-0005-0000-0000-00000B8E0000}"/>
    <cellStyle name="Note 2 4 8 4 59" xfId="39759" xr:uid="{00000000-0005-0000-0000-00000C8E0000}"/>
    <cellStyle name="Note 2 4 8 4 6" xfId="20885" xr:uid="{00000000-0005-0000-0000-00000D8E0000}"/>
    <cellStyle name="Note 2 4 8 4 60" xfId="40118" xr:uid="{00000000-0005-0000-0000-00000E8E0000}"/>
    <cellStyle name="Note 2 4 8 4 61" xfId="40459" xr:uid="{00000000-0005-0000-0000-00000F8E0000}"/>
    <cellStyle name="Note 2 4 8 4 62" xfId="41322" xr:uid="{00000000-0005-0000-0000-0000108E0000}"/>
    <cellStyle name="Note 2 4 8 4 63" xfId="41587" xr:uid="{00000000-0005-0000-0000-0000118E0000}"/>
    <cellStyle name="Note 2 4 8 4 64" xfId="40929" xr:uid="{00000000-0005-0000-0000-0000128E0000}"/>
    <cellStyle name="Note 2 4 8 4 65" xfId="42026" xr:uid="{00000000-0005-0000-0000-0000138E0000}"/>
    <cellStyle name="Note 2 4 8 4 66" xfId="42372" xr:uid="{00000000-0005-0000-0000-0000148E0000}"/>
    <cellStyle name="Note 2 4 8 4 67" xfId="42643" xr:uid="{00000000-0005-0000-0000-0000158E0000}"/>
    <cellStyle name="Note 2 4 8 4 68" xfId="42953" xr:uid="{00000000-0005-0000-0000-0000168E0000}"/>
    <cellStyle name="Note 2 4 8 4 69" xfId="43294" xr:uid="{00000000-0005-0000-0000-0000178E0000}"/>
    <cellStyle name="Note 2 4 8 4 7" xfId="21164" xr:uid="{00000000-0005-0000-0000-0000188E0000}"/>
    <cellStyle name="Note 2 4 8 4 70" xfId="43635" xr:uid="{00000000-0005-0000-0000-0000198E0000}"/>
    <cellStyle name="Note 2 4 8 4 71" xfId="44166" xr:uid="{00000000-0005-0000-0000-00001A8E0000}"/>
    <cellStyle name="Note 2 4 8 4 72" xfId="44414" xr:uid="{00000000-0005-0000-0000-00001B8E0000}"/>
    <cellStyle name="Note 2 4 8 4 73" xfId="43952" xr:uid="{00000000-0005-0000-0000-00001C8E0000}"/>
    <cellStyle name="Note 2 4 8 4 74" xfId="44834" xr:uid="{00000000-0005-0000-0000-00001D8E0000}"/>
    <cellStyle name="Note 2 4 8 4 75" xfId="45126" xr:uid="{00000000-0005-0000-0000-00001E8E0000}"/>
    <cellStyle name="Note 2 4 8 4 76" xfId="45177" xr:uid="{00000000-0005-0000-0000-00001F8E0000}"/>
    <cellStyle name="Note 2 4 8 4 77" xfId="45094" xr:uid="{00000000-0005-0000-0000-0000208E0000}"/>
    <cellStyle name="Note 2 4 8 4 78" xfId="45420" xr:uid="{00000000-0005-0000-0000-0000218E0000}"/>
    <cellStyle name="Note 2 4 8 4 79" xfId="45730" xr:uid="{00000000-0005-0000-0000-0000228E0000}"/>
    <cellStyle name="Note 2 4 8 4 8" xfId="19736" xr:uid="{00000000-0005-0000-0000-0000238E0000}"/>
    <cellStyle name="Note 2 4 8 4 80" xfId="46213" xr:uid="{00000000-0005-0000-0000-0000248E0000}"/>
    <cellStyle name="Note 2 4 8 4 81" xfId="46528" xr:uid="{00000000-0005-0000-0000-0000258E0000}"/>
    <cellStyle name="Note 2 4 8 4 82" xfId="46691" xr:uid="{00000000-0005-0000-0000-0000268E0000}"/>
    <cellStyle name="Note 2 4 8 4 83" xfId="47036" xr:uid="{00000000-0005-0000-0000-0000278E0000}"/>
    <cellStyle name="Note 2 4 8 4 84" xfId="47381" xr:uid="{00000000-0005-0000-0000-0000288E0000}"/>
    <cellStyle name="Note 2 4 8 4 85" xfId="47662" xr:uid="{00000000-0005-0000-0000-0000298E0000}"/>
    <cellStyle name="Note 2 4 8 4 86" xfId="47805" xr:uid="{00000000-0005-0000-0000-00002A8E0000}"/>
    <cellStyle name="Note 2 4 8 4 87" xfId="48142" xr:uid="{00000000-0005-0000-0000-00002B8E0000}"/>
    <cellStyle name="Note 2 4 8 4 88" xfId="48260" xr:uid="{00000000-0005-0000-0000-00002C8E0000}"/>
    <cellStyle name="Note 2 4 8 4 89" xfId="48995" xr:uid="{00000000-0005-0000-0000-00002D8E0000}"/>
    <cellStyle name="Note 2 4 8 4 9" xfId="21852" xr:uid="{00000000-0005-0000-0000-00002E8E0000}"/>
    <cellStyle name="Note 2 4 8 4 90" xfId="49339" xr:uid="{00000000-0005-0000-0000-00002F8E0000}"/>
    <cellStyle name="Note 2 4 8 4 91" xfId="48615" xr:uid="{00000000-0005-0000-0000-0000308E0000}"/>
    <cellStyle name="Note 2 4 8 4 92" xfId="49288" xr:uid="{00000000-0005-0000-0000-0000318E0000}"/>
    <cellStyle name="Note 2 4 8 4 93" xfId="49166" xr:uid="{00000000-0005-0000-0000-0000328E0000}"/>
    <cellStyle name="Note 2 4 8 4 94" xfId="52980" xr:uid="{00000000-0005-0000-0000-0000338E0000}"/>
    <cellStyle name="Note 2 4 8 4 95" xfId="53296" xr:uid="{00000000-0005-0000-0000-0000348E0000}"/>
    <cellStyle name="Note 2 4 8 40" xfId="31758" xr:uid="{00000000-0005-0000-0000-0000358E0000}"/>
    <cellStyle name="Note 2 4 8 41" xfId="31278" xr:uid="{00000000-0005-0000-0000-0000368E0000}"/>
    <cellStyle name="Note 2 4 8 42" xfId="32321" xr:uid="{00000000-0005-0000-0000-0000378E0000}"/>
    <cellStyle name="Note 2 4 8 43" xfId="32662" xr:uid="{00000000-0005-0000-0000-0000388E0000}"/>
    <cellStyle name="Note 2 4 8 44" xfId="33373" xr:uid="{00000000-0005-0000-0000-0000398E0000}"/>
    <cellStyle name="Note 2 4 8 45" xfId="33572" xr:uid="{00000000-0005-0000-0000-00003A8E0000}"/>
    <cellStyle name="Note 2 4 8 46" xfId="33918" xr:uid="{00000000-0005-0000-0000-00003B8E0000}"/>
    <cellStyle name="Note 2 4 8 47" xfId="34013" xr:uid="{00000000-0005-0000-0000-00003C8E0000}"/>
    <cellStyle name="Note 2 4 8 48" xfId="34365" xr:uid="{00000000-0005-0000-0000-00003D8E0000}"/>
    <cellStyle name="Note 2 4 8 49" xfId="34711" xr:uid="{00000000-0005-0000-0000-00003E8E0000}"/>
    <cellStyle name="Note 2 4 8 5" xfId="1743" xr:uid="{00000000-0005-0000-0000-00003F8E0000}"/>
    <cellStyle name="Note 2 4 8 5 10" xfId="22007" xr:uid="{00000000-0005-0000-0000-0000408E0000}"/>
    <cellStyle name="Note 2 4 8 5 11" xfId="22353" xr:uid="{00000000-0005-0000-0000-0000418E0000}"/>
    <cellStyle name="Note 2 4 8 5 12" xfId="22699" xr:uid="{00000000-0005-0000-0000-0000428E0000}"/>
    <cellStyle name="Note 2 4 8 5 13" xfId="23045" xr:uid="{00000000-0005-0000-0000-0000438E0000}"/>
    <cellStyle name="Note 2 4 8 5 14" xfId="23392" xr:uid="{00000000-0005-0000-0000-0000448E0000}"/>
    <cellStyle name="Note 2 4 8 5 15" xfId="23667" xr:uid="{00000000-0005-0000-0000-0000458E0000}"/>
    <cellStyle name="Note 2 4 8 5 16" xfId="24013" xr:uid="{00000000-0005-0000-0000-0000468E0000}"/>
    <cellStyle name="Note 2 4 8 5 17" xfId="24363" xr:uid="{00000000-0005-0000-0000-0000478E0000}"/>
    <cellStyle name="Note 2 4 8 5 18" xfId="24709" xr:uid="{00000000-0005-0000-0000-0000488E0000}"/>
    <cellStyle name="Note 2 4 8 5 19" xfId="24984" xr:uid="{00000000-0005-0000-0000-0000498E0000}"/>
    <cellStyle name="Note 2 4 8 5 2" xfId="5995" xr:uid="{00000000-0005-0000-0000-00004A8E0000}"/>
    <cellStyle name="Note 2 4 8 5 2 2" xfId="19390" xr:uid="{00000000-0005-0000-0000-00004B8E0000}"/>
    <cellStyle name="Note 2 4 8 5 20" xfId="25311" xr:uid="{00000000-0005-0000-0000-00004C8E0000}"/>
    <cellStyle name="Note 2 4 8 5 21" xfId="25670" xr:uid="{00000000-0005-0000-0000-00004D8E0000}"/>
    <cellStyle name="Note 2 4 8 5 22" xfId="26016" xr:uid="{00000000-0005-0000-0000-00004E8E0000}"/>
    <cellStyle name="Note 2 4 8 5 23" xfId="26362" xr:uid="{00000000-0005-0000-0000-00004F8E0000}"/>
    <cellStyle name="Note 2 4 8 5 24" xfId="26907" xr:uid="{00000000-0005-0000-0000-0000508E0000}"/>
    <cellStyle name="Note 2 4 8 5 25" xfId="27119" xr:uid="{00000000-0005-0000-0000-0000518E0000}"/>
    <cellStyle name="Note 2 4 8 5 26" xfId="27415" xr:uid="{00000000-0005-0000-0000-0000528E0000}"/>
    <cellStyle name="Note 2 4 8 5 27" xfId="27758" xr:uid="{00000000-0005-0000-0000-0000538E0000}"/>
    <cellStyle name="Note 2 4 8 5 28" xfId="28099" xr:uid="{00000000-0005-0000-0000-0000548E0000}"/>
    <cellStyle name="Note 2 4 8 5 29" xfId="28440" xr:uid="{00000000-0005-0000-0000-0000558E0000}"/>
    <cellStyle name="Note 2 4 8 5 3" xfId="10244" xr:uid="{00000000-0005-0000-0000-0000568E0000}"/>
    <cellStyle name="Note 2 4 8 5 3 2" xfId="18761" xr:uid="{00000000-0005-0000-0000-0000578E0000}"/>
    <cellStyle name="Note 2 4 8 5 30" xfId="28781" xr:uid="{00000000-0005-0000-0000-0000588E0000}"/>
    <cellStyle name="Note 2 4 8 5 31" xfId="29122" xr:uid="{00000000-0005-0000-0000-0000598E0000}"/>
    <cellStyle name="Note 2 4 8 5 32" xfId="29299" xr:uid="{00000000-0005-0000-0000-00005A8E0000}"/>
    <cellStyle name="Note 2 4 8 5 33" xfId="31008" xr:uid="{00000000-0005-0000-0000-00005B8E0000}"/>
    <cellStyle name="Note 2 4 8 5 34" xfId="31620" xr:uid="{00000000-0005-0000-0000-00005C8E0000}"/>
    <cellStyle name="Note 2 4 8 5 35" xfId="31960" xr:uid="{00000000-0005-0000-0000-00005D8E0000}"/>
    <cellStyle name="Note 2 4 8 5 36" xfId="32182" xr:uid="{00000000-0005-0000-0000-00005E8E0000}"/>
    <cellStyle name="Note 2 4 8 5 37" xfId="32523" xr:uid="{00000000-0005-0000-0000-00005F8E0000}"/>
    <cellStyle name="Note 2 4 8 5 38" xfId="32864" xr:uid="{00000000-0005-0000-0000-0000608E0000}"/>
    <cellStyle name="Note 2 4 8 5 39" xfId="33229" xr:uid="{00000000-0005-0000-0000-0000618E0000}"/>
    <cellStyle name="Note 2 4 8 5 4" xfId="14494" xr:uid="{00000000-0005-0000-0000-0000628E0000}"/>
    <cellStyle name="Note 2 4 8 5 4 2" xfId="20178" xr:uid="{00000000-0005-0000-0000-0000638E0000}"/>
    <cellStyle name="Note 2 4 8 5 40" xfId="33774" xr:uid="{00000000-0005-0000-0000-0000648E0000}"/>
    <cellStyle name="Note 2 4 8 5 41" xfId="34120" xr:uid="{00000000-0005-0000-0000-0000658E0000}"/>
    <cellStyle name="Note 2 4 8 5 42" xfId="32987" xr:uid="{00000000-0005-0000-0000-0000668E0000}"/>
    <cellStyle name="Note 2 4 8 5 43" xfId="34567" xr:uid="{00000000-0005-0000-0000-0000678E0000}"/>
    <cellStyle name="Note 2 4 8 5 44" xfId="34913" xr:uid="{00000000-0005-0000-0000-0000688E0000}"/>
    <cellStyle name="Note 2 4 8 5 45" xfId="35259" xr:uid="{00000000-0005-0000-0000-0000698E0000}"/>
    <cellStyle name="Note 2 4 8 5 46" xfId="35606" xr:uid="{00000000-0005-0000-0000-00006A8E0000}"/>
    <cellStyle name="Note 2 4 8 5 47" xfId="35953" xr:uid="{00000000-0005-0000-0000-00006B8E0000}"/>
    <cellStyle name="Note 2 4 8 5 48" xfId="36299" xr:uid="{00000000-0005-0000-0000-00006C8E0000}"/>
    <cellStyle name="Note 2 4 8 5 49" xfId="36645" xr:uid="{00000000-0005-0000-0000-00006D8E0000}"/>
    <cellStyle name="Note 2 4 8 5 5" xfId="20524" xr:uid="{00000000-0005-0000-0000-00006E8E0000}"/>
    <cellStyle name="Note 2 4 8 5 50" xfId="36991" xr:uid="{00000000-0005-0000-0000-00006F8E0000}"/>
    <cellStyle name="Note 2 4 8 5 51" xfId="37337" xr:uid="{00000000-0005-0000-0000-0000708E0000}"/>
    <cellStyle name="Note 2 4 8 5 52" xfId="37683" xr:uid="{00000000-0005-0000-0000-0000718E0000}"/>
    <cellStyle name="Note 2 4 8 5 53" xfId="37958" xr:uid="{00000000-0005-0000-0000-0000728E0000}"/>
    <cellStyle name="Note 2 4 8 5 54" xfId="38305" xr:uid="{00000000-0005-0000-0000-0000738E0000}"/>
    <cellStyle name="Note 2 4 8 5 55" xfId="38651" xr:uid="{00000000-0005-0000-0000-0000748E0000}"/>
    <cellStyle name="Note 2 4 8 5 56" xfId="38997" xr:uid="{00000000-0005-0000-0000-0000758E0000}"/>
    <cellStyle name="Note 2 4 8 5 57" xfId="39343" xr:uid="{00000000-0005-0000-0000-0000768E0000}"/>
    <cellStyle name="Note 2 4 8 5 58" xfId="39670" xr:uid="{00000000-0005-0000-0000-0000778E0000}"/>
    <cellStyle name="Note 2 4 8 5 59" xfId="39879" xr:uid="{00000000-0005-0000-0000-0000788E0000}"/>
    <cellStyle name="Note 2 4 8 5 6" xfId="19935" xr:uid="{00000000-0005-0000-0000-0000798E0000}"/>
    <cellStyle name="Note 2 4 8 5 60" xfId="40171" xr:uid="{00000000-0005-0000-0000-00007A8E0000}"/>
    <cellStyle name="Note 2 4 8 5 61" xfId="40512" xr:uid="{00000000-0005-0000-0000-00007B8E0000}"/>
    <cellStyle name="Note 2 4 8 5 62" xfId="41094" xr:uid="{00000000-0005-0000-0000-00007C8E0000}"/>
    <cellStyle name="Note 2 4 8 5 63" xfId="41635" xr:uid="{00000000-0005-0000-0000-00007D8E0000}"/>
    <cellStyle name="Note 2 4 8 5 64" xfId="41733" xr:uid="{00000000-0005-0000-0000-00007E8E0000}"/>
    <cellStyle name="Note 2 4 8 5 65" xfId="42079" xr:uid="{00000000-0005-0000-0000-00007F8E0000}"/>
    <cellStyle name="Note 2 4 8 5 66" xfId="42425" xr:uid="{00000000-0005-0000-0000-0000808E0000}"/>
    <cellStyle name="Note 2 4 8 5 67" xfId="41410" xr:uid="{00000000-0005-0000-0000-0000818E0000}"/>
    <cellStyle name="Note 2 4 8 5 68" xfId="43006" xr:uid="{00000000-0005-0000-0000-0000828E0000}"/>
    <cellStyle name="Note 2 4 8 5 69" xfId="43347" xr:uid="{00000000-0005-0000-0000-0000838E0000}"/>
    <cellStyle name="Note 2 4 8 5 7" xfId="21217" xr:uid="{00000000-0005-0000-0000-0000848E0000}"/>
    <cellStyle name="Note 2 4 8 5 70" xfId="43688" xr:uid="{00000000-0005-0000-0000-0000858E0000}"/>
    <cellStyle name="Note 2 4 8 5 71" xfId="44219" xr:uid="{00000000-0005-0000-0000-0000868E0000}"/>
    <cellStyle name="Note 2 4 8 5 72" xfId="44459" xr:uid="{00000000-0005-0000-0000-0000878E0000}"/>
    <cellStyle name="Note 2 4 8 5 73" xfId="44544" xr:uid="{00000000-0005-0000-0000-0000888E0000}"/>
    <cellStyle name="Note 2 4 8 5 74" xfId="44887" xr:uid="{00000000-0005-0000-0000-0000898E0000}"/>
    <cellStyle name="Note 2 4 8 5 75" xfId="45166" xr:uid="{00000000-0005-0000-0000-00008A8E0000}"/>
    <cellStyle name="Note 2 4 8 5 76" xfId="45216" xr:uid="{00000000-0005-0000-0000-00008B8E0000}"/>
    <cellStyle name="Note 2 4 8 5 77" xfId="45308" xr:uid="{00000000-0005-0000-0000-00008C8E0000}"/>
    <cellStyle name="Note 2 4 8 5 78" xfId="45679" xr:uid="{00000000-0005-0000-0000-00008D8E0000}"/>
    <cellStyle name="Note 2 4 8 5 79" xfId="45922" xr:uid="{00000000-0005-0000-0000-00008E8E0000}"/>
    <cellStyle name="Note 2 4 8 5 8" xfId="21547" xr:uid="{00000000-0005-0000-0000-00008F8E0000}"/>
    <cellStyle name="Note 2 4 8 5 80" xfId="46266" xr:uid="{00000000-0005-0000-0000-0000908E0000}"/>
    <cellStyle name="Note 2 4 8 5 81" xfId="46572" xr:uid="{00000000-0005-0000-0000-0000918E0000}"/>
    <cellStyle name="Note 2 4 8 5 82" xfId="46744" xr:uid="{00000000-0005-0000-0000-0000928E0000}"/>
    <cellStyle name="Note 2 4 8 5 83" xfId="47089" xr:uid="{00000000-0005-0000-0000-0000938E0000}"/>
    <cellStyle name="Note 2 4 8 5 84" xfId="47434" xr:uid="{00000000-0005-0000-0000-0000948E0000}"/>
    <cellStyle name="Note 2 4 8 5 85" xfId="47698" xr:uid="{00000000-0005-0000-0000-0000958E0000}"/>
    <cellStyle name="Note 2 4 8 5 86" xfId="47858" xr:uid="{00000000-0005-0000-0000-0000968E0000}"/>
    <cellStyle name="Note 2 4 8 5 87" xfId="48195" xr:uid="{00000000-0005-0000-0000-0000978E0000}"/>
    <cellStyle name="Note 2 4 8 5 88" xfId="48542" xr:uid="{00000000-0005-0000-0000-0000988E0000}"/>
    <cellStyle name="Note 2 4 8 5 89" xfId="49048" xr:uid="{00000000-0005-0000-0000-0000998E0000}"/>
    <cellStyle name="Note 2 4 8 5 9" xfId="21905" xr:uid="{00000000-0005-0000-0000-00009A8E0000}"/>
    <cellStyle name="Note 2 4 8 5 90" xfId="49390" xr:uid="{00000000-0005-0000-0000-00009B8E0000}"/>
    <cellStyle name="Note 2 4 8 5 91" xfId="49490" xr:uid="{00000000-0005-0000-0000-00009C8E0000}"/>
    <cellStyle name="Note 2 4 8 5 92" xfId="49592" xr:uid="{00000000-0005-0000-0000-00009D8E0000}"/>
    <cellStyle name="Note 2 4 8 5 93" xfId="49788" xr:uid="{00000000-0005-0000-0000-00009E8E0000}"/>
    <cellStyle name="Note 2 4 8 5 94" xfId="53069" xr:uid="{00000000-0005-0000-0000-00009F8E0000}"/>
    <cellStyle name="Note 2 4 8 5 95" xfId="19035" xr:uid="{00000000-0005-0000-0000-0000A08E0000}"/>
    <cellStyle name="Note 2 4 8 5 96" xfId="53451" xr:uid="{00000000-0005-0000-0000-0000A18E0000}"/>
    <cellStyle name="Note 2 4 8 50" xfId="35057" xr:uid="{00000000-0005-0000-0000-0000A28E0000}"/>
    <cellStyle name="Note 2 4 8 51" xfId="35404" xr:uid="{00000000-0005-0000-0000-0000A38E0000}"/>
    <cellStyle name="Note 2 4 8 52" xfId="35751" xr:uid="{00000000-0005-0000-0000-0000A48E0000}"/>
    <cellStyle name="Note 2 4 8 53" xfId="36097" xr:uid="{00000000-0005-0000-0000-0000A58E0000}"/>
    <cellStyle name="Note 2 4 8 54" xfId="36443" xr:uid="{00000000-0005-0000-0000-0000A68E0000}"/>
    <cellStyle name="Note 2 4 8 55" xfId="36789" xr:uid="{00000000-0005-0000-0000-0000A78E0000}"/>
    <cellStyle name="Note 2 4 8 56" xfId="37135" xr:uid="{00000000-0005-0000-0000-0000A88E0000}"/>
    <cellStyle name="Note 2 4 8 57" xfId="37481" xr:uid="{00000000-0005-0000-0000-0000A98E0000}"/>
    <cellStyle name="Note 2 4 8 58" xfId="34210" xr:uid="{00000000-0005-0000-0000-0000AA8E0000}"/>
    <cellStyle name="Note 2 4 8 59" xfId="38103" xr:uid="{00000000-0005-0000-0000-0000AB8E0000}"/>
    <cellStyle name="Note 2 4 8 6" xfId="1791" xr:uid="{00000000-0005-0000-0000-0000AC8E0000}"/>
    <cellStyle name="Note 2 4 8 6 2" xfId="6043" xr:uid="{00000000-0005-0000-0000-0000AD8E0000}"/>
    <cellStyle name="Note 2 4 8 6 3" xfId="10292" xr:uid="{00000000-0005-0000-0000-0000AE8E0000}"/>
    <cellStyle name="Note 2 4 8 6 4" xfId="14542" xr:uid="{00000000-0005-0000-0000-0000AF8E0000}"/>
    <cellStyle name="Note 2 4 8 6 5" xfId="18978" xr:uid="{00000000-0005-0000-0000-0000B08E0000}"/>
    <cellStyle name="Note 2 4 8 6 6" xfId="53600" xr:uid="{00000000-0005-0000-0000-0000B18E0000}"/>
    <cellStyle name="Note 2 4 8 60" xfId="38449" xr:uid="{00000000-0005-0000-0000-0000B28E0000}"/>
    <cellStyle name="Note 2 4 8 61" xfId="38795" xr:uid="{00000000-0005-0000-0000-0000B38E0000}"/>
    <cellStyle name="Note 2 4 8 62" xfId="39141" xr:uid="{00000000-0005-0000-0000-0000B48E0000}"/>
    <cellStyle name="Note 2 4 8 63" xfId="33071" xr:uid="{00000000-0005-0000-0000-0000B58E0000}"/>
    <cellStyle name="Note 2 4 8 64" xfId="39715" xr:uid="{00000000-0005-0000-0000-0000B68E0000}"/>
    <cellStyle name="Note 2 4 8 65" xfId="39969" xr:uid="{00000000-0005-0000-0000-0000B78E0000}"/>
    <cellStyle name="Note 2 4 8 66" xfId="40310" xr:uid="{00000000-0005-0000-0000-0000B88E0000}"/>
    <cellStyle name="Note 2 4 8 67" xfId="41330" xr:uid="{00000000-0005-0000-0000-0000B98E0000}"/>
    <cellStyle name="Note 2 4 8 68" xfId="41443" xr:uid="{00000000-0005-0000-0000-0000BA8E0000}"/>
    <cellStyle name="Note 2 4 8 69" xfId="41475" xr:uid="{00000000-0005-0000-0000-0000BB8E0000}"/>
    <cellStyle name="Note 2 4 8 7" xfId="1838" xr:uid="{00000000-0005-0000-0000-0000BC8E0000}"/>
    <cellStyle name="Note 2 4 8 7 2" xfId="6090" xr:uid="{00000000-0005-0000-0000-0000BD8E0000}"/>
    <cellStyle name="Note 2 4 8 7 3" xfId="10339" xr:uid="{00000000-0005-0000-0000-0000BE8E0000}"/>
    <cellStyle name="Note 2 4 8 7 4" xfId="14589" xr:uid="{00000000-0005-0000-0000-0000BF8E0000}"/>
    <cellStyle name="Note 2 4 8 7 5" xfId="19188" xr:uid="{00000000-0005-0000-0000-0000C08E0000}"/>
    <cellStyle name="Note 2 4 8 7 6" xfId="53250" xr:uid="{00000000-0005-0000-0000-0000C18E0000}"/>
    <cellStyle name="Note 2 4 8 70" xfId="41877" xr:uid="{00000000-0005-0000-0000-0000C28E0000}"/>
    <cellStyle name="Note 2 4 8 71" xfId="42223" xr:uid="{00000000-0005-0000-0000-0000C38E0000}"/>
    <cellStyle name="Note 2 4 8 72" xfId="41441" xr:uid="{00000000-0005-0000-0000-0000C48E0000}"/>
    <cellStyle name="Note 2 4 8 73" xfId="42804" xr:uid="{00000000-0005-0000-0000-0000C58E0000}"/>
    <cellStyle name="Note 2 4 8 74" xfId="43145" xr:uid="{00000000-0005-0000-0000-0000C68E0000}"/>
    <cellStyle name="Note 2 4 8 75" xfId="43486" xr:uid="{00000000-0005-0000-0000-0000C78E0000}"/>
    <cellStyle name="Note 2 4 8 76" xfId="44017" xr:uid="{00000000-0005-0000-0000-0000C88E0000}"/>
    <cellStyle name="Note 2 4 8 77" xfId="43830" xr:uid="{00000000-0005-0000-0000-0000C98E0000}"/>
    <cellStyle name="Note 2 4 8 78" xfId="44315" xr:uid="{00000000-0005-0000-0000-0000CA8E0000}"/>
    <cellStyle name="Note 2 4 8 79" xfId="44685" xr:uid="{00000000-0005-0000-0000-0000CB8E0000}"/>
    <cellStyle name="Note 2 4 8 8" xfId="1885" xr:uid="{00000000-0005-0000-0000-0000CC8E0000}"/>
    <cellStyle name="Note 2 4 8 8 2" xfId="6137" xr:uid="{00000000-0005-0000-0000-0000CD8E0000}"/>
    <cellStyle name="Note 2 4 8 8 3" xfId="10386" xr:uid="{00000000-0005-0000-0000-0000CE8E0000}"/>
    <cellStyle name="Note 2 4 8 8 4" xfId="14636" xr:uid="{00000000-0005-0000-0000-0000CF8E0000}"/>
    <cellStyle name="Note 2 4 8 8 5" xfId="19577" xr:uid="{00000000-0005-0000-0000-0000D08E0000}"/>
    <cellStyle name="Note 2 4 8 8 6" xfId="53978" xr:uid="{00000000-0005-0000-0000-0000D18E0000}"/>
    <cellStyle name="Note 2 4 8 80" xfId="45017" xr:uid="{00000000-0005-0000-0000-0000D28E0000}"/>
    <cellStyle name="Note 2 4 8 81" xfId="44395" xr:uid="{00000000-0005-0000-0000-0000D38E0000}"/>
    <cellStyle name="Note 2 4 8 82" xfId="45269" xr:uid="{00000000-0005-0000-0000-0000D48E0000}"/>
    <cellStyle name="Note 2 4 8 83" xfId="45577" xr:uid="{00000000-0005-0000-0000-0000D58E0000}"/>
    <cellStyle name="Note 2 4 8 84" xfId="45568" xr:uid="{00000000-0005-0000-0000-0000D68E0000}"/>
    <cellStyle name="Note 2 4 8 85" xfId="46064" xr:uid="{00000000-0005-0000-0000-0000D78E0000}"/>
    <cellStyle name="Note 2 4 8 86" xfId="46405" xr:uid="{00000000-0005-0000-0000-0000D88E0000}"/>
    <cellStyle name="Note 2 4 8 87" xfId="45584" xr:uid="{00000000-0005-0000-0000-0000D98E0000}"/>
    <cellStyle name="Note 2 4 8 88" xfId="46887" xr:uid="{00000000-0005-0000-0000-0000DA8E0000}"/>
    <cellStyle name="Note 2 4 8 89" xfId="47232" xr:uid="{00000000-0005-0000-0000-0000DB8E0000}"/>
    <cellStyle name="Note 2 4 8 9" xfId="1568" xr:uid="{00000000-0005-0000-0000-0000DC8E0000}"/>
    <cellStyle name="Note 2 4 8 9 2" xfId="5820" xr:uid="{00000000-0005-0000-0000-0000DD8E0000}"/>
    <cellStyle name="Note 2 4 8 9 3" xfId="10069" xr:uid="{00000000-0005-0000-0000-0000DE8E0000}"/>
    <cellStyle name="Note 2 4 8 9 4" xfId="14319" xr:uid="{00000000-0005-0000-0000-0000DF8E0000}"/>
    <cellStyle name="Note 2 4 8 9 5" xfId="19976" xr:uid="{00000000-0005-0000-0000-0000E08E0000}"/>
    <cellStyle name="Note 2 4 8 9 6" xfId="54127" xr:uid="{00000000-0005-0000-0000-0000E18E0000}"/>
    <cellStyle name="Note 2 4 8 90" xfId="47565" xr:uid="{00000000-0005-0000-0000-0000E28E0000}"/>
    <cellStyle name="Note 2 4 8 91" xfId="45840" xr:uid="{00000000-0005-0000-0000-0000E38E0000}"/>
    <cellStyle name="Note 2 4 8 92" xfId="47993" xr:uid="{00000000-0005-0000-0000-0000E48E0000}"/>
    <cellStyle name="Note 2 4 8 93" xfId="48433" xr:uid="{00000000-0005-0000-0000-0000E58E0000}"/>
    <cellStyle name="Note 2 4 8 94" xfId="48846" xr:uid="{00000000-0005-0000-0000-0000E68E0000}"/>
    <cellStyle name="Note 2 4 8 95" xfId="49192" xr:uid="{00000000-0005-0000-0000-0000E78E0000}"/>
    <cellStyle name="Note 2 4 8 96" xfId="49224" xr:uid="{00000000-0005-0000-0000-0000E88E0000}"/>
    <cellStyle name="Note 2 4 8 97" xfId="48639" xr:uid="{00000000-0005-0000-0000-0000E98E0000}"/>
    <cellStyle name="Note 2 4 8 98" xfId="48414" xr:uid="{00000000-0005-0000-0000-0000EA8E0000}"/>
    <cellStyle name="Note 2 4 8 99" xfId="49855" xr:uid="{00000000-0005-0000-0000-0000EB8E0000}"/>
    <cellStyle name="Note 2 4 80" xfId="30733" xr:uid="{00000000-0005-0000-0000-0000EC8E0000}"/>
    <cellStyle name="Note 2 4 81" xfId="30740" xr:uid="{00000000-0005-0000-0000-0000ED8E0000}"/>
    <cellStyle name="Note 2 4 82" xfId="30745" xr:uid="{00000000-0005-0000-0000-0000EE8E0000}"/>
    <cellStyle name="Note 2 4 83" xfId="30751" xr:uid="{00000000-0005-0000-0000-0000EF8E0000}"/>
    <cellStyle name="Note 2 4 84" xfId="30756" xr:uid="{00000000-0005-0000-0000-0000F08E0000}"/>
    <cellStyle name="Note 2 4 85" xfId="30761" xr:uid="{00000000-0005-0000-0000-0000F18E0000}"/>
    <cellStyle name="Note 2 4 86" xfId="30766" xr:uid="{00000000-0005-0000-0000-0000F28E0000}"/>
    <cellStyle name="Note 2 4 87" xfId="30772" xr:uid="{00000000-0005-0000-0000-0000F38E0000}"/>
    <cellStyle name="Note 2 4 88" xfId="30778" xr:uid="{00000000-0005-0000-0000-0000F48E0000}"/>
    <cellStyle name="Note 2 4 89" xfId="30784" xr:uid="{00000000-0005-0000-0000-0000F58E0000}"/>
    <cellStyle name="Note 2 4 9" xfId="871" xr:uid="{00000000-0005-0000-0000-0000F68E0000}"/>
    <cellStyle name="Note 2 4 9 10" xfId="3250" xr:uid="{00000000-0005-0000-0000-0000F78E0000}"/>
    <cellStyle name="Note 2 4 9 10 2" xfId="7502" xr:uid="{00000000-0005-0000-0000-0000F88E0000}"/>
    <cellStyle name="Note 2 4 9 10 3" xfId="11751" xr:uid="{00000000-0005-0000-0000-0000F98E0000}"/>
    <cellStyle name="Note 2 4 9 10 4" xfId="16000" xr:uid="{00000000-0005-0000-0000-0000FA8E0000}"/>
    <cellStyle name="Note 2 4 9 10 5" xfId="21791" xr:uid="{00000000-0005-0000-0000-0000FB8E0000}"/>
    <cellStyle name="Note 2 4 9 10 6" xfId="54542" xr:uid="{00000000-0005-0000-0000-0000FC8E0000}"/>
    <cellStyle name="Note 2 4 9 100" xfId="50795" xr:uid="{00000000-0005-0000-0000-0000FD8E0000}"/>
    <cellStyle name="Note 2 4 9 101" xfId="50944" xr:uid="{00000000-0005-0000-0000-0000FE8E0000}"/>
    <cellStyle name="Note 2 4 9 102" xfId="51109" xr:uid="{00000000-0005-0000-0000-0000FF8E0000}"/>
    <cellStyle name="Note 2 4 9 103" xfId="51265" xr:uid="{00000000-0005-0000-0000-0000008F0000}"/>
    <cellStyle name="Note 2 4 9 104" xfId="51415" xr:uid="{00000000-0005-0000-0000-0000018F0000}"/>
    <cellStyle name="Note 2 4 9 105" xfId="51565" xr:uid="{00000000-0005-0000-0000-0000028F0000}"/>
    <cellStyle name="Note 2 4 9 106" xfId="51715" xr:uid="{00000000-0005-0000-0000-0000038F0000}"/>
    <cellStyle name="Note 2 4 9 107" xfId="51870" xr:uid="{00000000-0005-0000-0000-0000048F0000}"/>
    <cellStyle name="Note 2 4 9 108" xfId="52025" xr:uid="{00000000-0005-0000-0000-0000058F0000}"/>
    <cellStyle name="Note 2 4 9 109" xfId="52175" xr:uid="{00000000-0005-0000-0000-0000068F0000}"/>
    <cellStyle name="Note 2 4 9 11" xfId="3399" xr:uid="{00000000-0005-0000-0000-0000078F0000}"/>
    <cellStyle name="Note 2 4 9 11 2" xfId="7651" xr:uid="{00000000-0005-0000-0000-0000088F0000}"/>
    <cellStyle name="Note 2 4 9 11 3" xfId="11900" xr:uid="{00000000-0005-0000-0000-0000098F0000}"/>
    <cellStyle name="Note 2 4 9 11 4" xfId="16149" xr:uid="{00000000-0005-0000-0000-00000A8F0000}"/>
    <cellStyle name="Note 2 4 9 11 5" xfId="22140" xr:uid="{00000000-0005-0000-0000-00000B8F0000}"/>
    <cellStyle name="Note 2 4 9 11 6" xfId="54691" xr:uid="{00000000-0005-0000-0000-00000C8F0000}"/>
    <cellStyle name="Note 2 4 9 110" xfId="52428" xr:uid="{00000000-0005-0000-0000-00000D8F0000}"/>
    <cellStyle name="Note 2 4 9 111" xfId="52578" xr:uid="{00000000-0005-0000-0000-00000E8F0000}"/>
    <cellStyle name="Note 2 4 9 112" xfId="52727" xr:uid="{00000000-0005-0000-0000-00000F8F0000}"/>
    <cellStyle name="Note 2 4 9 113" xfId="52877" xr:uid="{00000000-0005-0000-0000-0000108F0000}"/>
    <cellStyle name="Note 2 4 9 114" xfId="53040" xr:uid="{00000000-0005-0000-0000-0000118F0000}"/>
    <cellStyle name="Note 2 4 9 115" xfId="53339" xr:uid="{00000000-0005-0000-0000-0000128F0000}"/>
    <cellStyle name="Note 2 4 9 12" xfId="3549" xr:uid="{00000000-0005-0000-0000-0000138F0000}"/>
    <cellStyle name="Note 2 4 9 12 2" xfId="7801" xr:uid="{00000000-0005-0000-0000-0000148F0000}"/>
    <cellStyle name="Note 2 4 9 12 3" xfId="12050" xr:uid="{00000000-0005-0000-0000-0000158F0000}"/>
    <cellStyle name="Note 2 4 9 12 4" xfId="16299" xr:uid="{00000000-0005-0000-0000-0000168F0000}"/>
    <cellStyle name="Note 2 4 9 12 5" xfId="22486" xr:uid="{00000000-0005-0000-0000-0000178F0000}"/>
    <cellStyle name="Note 2 4 9 12 6" xfId="54846" xr:uid="{00000000-0005-0000-0000-0000188F0000}"/>
    <cellStyle name="Note 2 4 9 13" xfId="3699" xr:uid="{00000000-0005-0000-0000-0000198F0000}"/>
    <cellStyle name="Note 2 4 9 13 2" xfId="7951" xr:uid="{00000000-0005-0000-0000-00001A8F0000}"/>
    <cellStyle name="Note 2 4 9 13 3" xfId="12200" xr:uid="{00000000-0005-0000-0000-00001B8F0000}"/>
    <cellStyle name="Note 2 4 9 13 4" xfId="16449" xr:uid="{00000000-0005-0000-0000-00001C8F0000}"/>
    <cellStyle name="Note 2 4 9 13 5" xfId="22832" xr:uid="{00000000-0005-0000-0000-00001D8F0000}"/>
    <cellStyle name="Note 2 4 9 13 6" xfId="55001" xr:uid="{00000000-0005-0000-0000-00001E8F0000}"/>
    <cellStyle name="Note 2 4 9 14" xfId="3848" xr:uid="{00000000-0005-0000-0000-00001F8F0000}"/>
    <cellStyle name="Note 2 4 9 14 2" xfId="8100" xr:uid="{00000000-0005-0000-0000-0000208F0000}"/>
    <cellStyle name="Note 2 4 9 14 3" xfId="12349" xr:uid="{00000000-0005-0000-0000-0000218F0000}"/>
    <cellStyle name="Note 2 4 9 14 4" xfId="16598" xr:uid="{00000000-0005-0000-0000-0000228F0000}"/>
    <cellStyle name="Note 2 4 9 14 5" xfId="23179" xr:uid="{00000000-0005-0000-0000-0000238F0000}"/>
    <cellStyle name="Note 2 4 9 14 6" xfId="55152" xr:uid="{00000000-0005-0000-0000-0000248F0000}"/>
    <cellStyle name="Note 2 4 9 15" xfId="3997" xr:uid="{00000000-0005-0000-0000-0000258F0000}"/>
    <cellStyle name="Note 2 4 9 15 2" xfId="8249" xr:uid="{00000000-0005-0000-0000-0000268F0000}"/>
    <cellStyle name="Note 2 4 9 15 3" xfId="12498" xr:uid="{00000000-0005-0000-0000-0000278F0000}"/>
    <cellStyle name="Note 2 4 9 15 4" xfId="16747" xr:uid="{00000000-0005-0000-0000-0000288F0000}"/>
    <cellStyle name="Note 2 4 9 15 5" xfId="21867" xr:uid="{00000000-0005-0000-0000-0000298F0000}"/>
    <cellStyle name="Note 2 4 9 15 6" xfId="55301" xr:uid="{00000000-0005-0000-0000-00002A8F0000}"/>
    <cellStyle name="Note 2 4 9 16" xfId="4197" xr:uid="{00000000-0005-0000-0000-00002B8F0000}"/>
    <cellStyle name="Note 2 4 9 16 2" xfId="8449" xr:uid="{00000000-0005-0000-0000-00002C8F0000}"/>
    <cellStyle name="Note 2 4 9 16 3" xfId="12698" xr:uid="{00000000-0005-0000-0000-00002D8F0000}"/>
    <cellStyle name="Note 2 4 9 16 4" xfId="16947" xr:uid="{00000000-0005-0000-0000-00002E8F0000}"/>
    <cellStyle name="Note 2 4 9 16 5" xfId="23800" xr:uid="{00000000-0005-0000-0000-00002F8F0000}"/>
    <cellStyle name="Note 2 4 9 16 6" xfId="55451" xr:uid="{00000000-0005-0000-0000-0000308F0000}"/>
    <cellStyle name="Note 2 4 9 17" xfId="4348" xr:uid="{00000000-0005-0000-0000-0000318F0000}"/>
    <cellStyle name="Note 2 4 9 17 2" xfId="8600" xr:uid="{00000000-0005-0000-0000-0000328F0000}"/>
    <cellStyle name="Note 2 4 9 17 3" xfId="12849" xr:uid="{00000000-0005-0000-0000-0000338F0000}"/>
    <cellStyle name="Note 2 4 9 17 4" xfId="17098" xr:uid="{00000000-0005-0000-0000-0000348F0000}"/>
    <cellStyle name="Note 2 4 9 17 5" xfId="24150" xr:uid="{00000000-0005-0000-0000-0000358F0000}"/>
    <cellStyle name="Note 2 4 9 17 6" xfId="55600" xr:uid="{00000000-0005-0000-0000-0000368F0000}"/>
    <cellStyle name="Note 2 4 9 18" xfId="4451" xr:uid="{00000000-0005-0000-0000-0000378F0000}"/>
    <cellStyle name="Note 2 4 9 18 2" xfId="8703" xr:uid="{00000000-0005-0000-0000-0000388F0000}"/>
    <cellStyle name="Note 2 4 9 18 3" xfId="12952" xr:uid="{00000000-0005-0000-0000-0000398F0000}"/>
    <cellStyle name="Note 2 4 9 18 4" xfId="17201" xr:uid="{00000000-0005-0000-0000-00003A8F0000}"/>
    <cellStyle name="Note 2 4 9 18 5" xfId="24496" xr:uid="{00000000-0005-0000-0000-00003B8F0000}"/>
    <cellStyle name="Note 2 4 9 18 6" xfId="55822" xr:uid="{00000000-0005-0000-0000-00003C8F0000}"/>
    <cellStyle name="Note 2 4 9 19" xfId="4565" xr:uid="{00000000-0005-0000-0000-00003D8F0000}"/>
    <cellStyle name="Note 2 4 9 19 2" xfId="8817" xr:uid="{00000000-0005-0000-0000-00003E8F0000}"/>
    <cellStyle name="Note 2 4 9 19 3" xfId="13066" xr:uid="{00000000-0005-0000-0000-00003F8F0000}"/>
    <cellStyle name="Note 2 4 9 19 4" xfId="17315" xr:uid="{00000000-0005-0000-0000-0000408F0000}"/>
    <cellStyle name="Note 2 4 9 19 5" xfId="21841" xr:uid="{00000000-0005-0000-0000-0000418F0000}"/>
    <cellStyle name="Note 2 4 9 19 6" xfId="55974" xr:uid="{00000000-0005-0000-0000-0000428F0000}"/>
    <cellStyle name="Note 2 4 9 2" xfId="872" xr:uid="{00000000-0005-0000-0000-0000438F0000}"/>
    <cellStyle name="Note 2 4 9 2 2" xfId="2045" xr:uid="{00000000-0005-0000-0000-0000448F0000}"/>
    <cellStyle name="Note 2 4 9 2 2 2" xfId="30030" xr:uid="{00000000-0005-0000-0000-0000458F0000}"/>
    <cellStyle name="Note 2 4 9 2 3" xfId="6297" xr:uid="{00000000-0005-0000-0000-0000468F0000}"/>
    <cellStyle name="Note 2 4 9 2 4" xfId="10546" xr:uid="{00000000-0005-0000-0000-0000478F0000}"/>
    <cellStyle name="Note 2 4 9 2 5" xfId="14795" xr:uid="{00000000-0005-0000-0000-0000488F0000}"/>
    <cellStyle name="Note 2 4 9 2 6" xfId="19177" xr:uid="{00000000-0005-0000-0000-0000498F0000}"/>
    <cellStyle name="Note 2 4 9 2 7" xfId="53494" xr:uid="{00000000-0005-0000-0000-00004A8F0000}"/>
    <cellStyle name="Note 2 4 9 20" xfId="4720" xr:uid="{00000000-0005-0000-0000-00004B8F0000}"/>
    <cellStyle name="Note 2 4 9 20 2" xfId="8972" xr:uid="{00000000-0005-0000-0000-00004C8F0000}"/>
    <cellStyle name="Note 2 4 9 20 3" xfId="13221" xr:uid="{00000000-0005-0000-0000-00004D8F0000}"/>
    <cellStyle name="Note 2 4 9 20 4" xfId="17470" xr:uid="{00000000-0005-0000-0000-00004E8F0000}"/>
    <cellStyle name="Note 2 4 9 20 5" xfId="23459" xr:uid="{00000000-0005-0000-0000-00004F8F0000}"/>
    <cellStyle name="Note 2 4 9 20 6" xfId="56126" xr:uid="{00000000-0005-0000-0000-0000508F0000}"/>
    <cellStyle name="Note 2 4 9 21" xfId="4870" xr:uid="{00000000-0005-0000-0000-0000518F0000}"/>
    <cellStyle name="Note 2 4 9 21 2" xfId="9122" xr:uid="{00000000-0005-0000-0000-0000528F0000}"/>
    <cellStyle name="Note 2 4 9 21 3" xfId="13371" xr:uid="{00000000-0005-0000-0000-0000538F0000}"/>
    <cellStyle name="Note 2 4 9 21 4" xfId="17620" xr:uid="{00000000-0005-0000-0000-0000548F0000}"/>
    <cellStyle name="Note 2 4 9 21 5" xfId="25457" xr:uid="{00000000-0005-0000-0000-0000558F0000}"/>
    <cellStyle name="Note 2 4 9 21 6" xfId="56275" xr:uid="{00000000-0005-0000-0000-0000568F0000}"/>
    <cellStyle name="Note 2 4 9 22" xfId="5062" xr:uid="{00000000-0005-0000-0000-0000578F0000}"/>
    <cellStyle name="Note 2 4 9 22 2" xfId="9314" xr:uid="{00000000-0005-0000-0000-0000588F0000}"/>
    <cellStyle name="Note 2 4 9 22 3" xfId="13563" xr:uid="{00000000-0005-0000-0000-0000598F0000}"/>
    <cellStyle name="Note 2 4 9 22 4" xfId="17812" xr:uid="{00000000-0005-0000-0000-00005A8F0000}"/>
    <cellStyle name="Note 2 4 9 22 5" xfId="25803" xr:uid="{00000000-0005-0000-0000-00005B8F0000}"/>
    <cellStyle name="Note 2 4 9 22 6" xfId="56431" xr:uid="{00000000-0005-0000-0000-00005C8F0000}"/>
    <cellStyle name="Note 2 4 9 23" xfId="5172" xr:uid="{00000000-0005-0000-0000-00005D8F0000}"/>
    <cellStyle name="Note 2 4 9 23 2" xfId="9424" xr:uid="{00000000-0005-0000-0000-00005E8F0000}"/>
    <cellStyle name="Note 2 4 9 23 3" xfId="13673" xr:uid="{00000000-0005-0000-0000-00005F8F0000}"/>
    <cellStyle name="Note 2 4 9 23 4" xfId="17922" xr:uid="{00000000-0005-0000-0000-0000608F0000}"/>
    <cellStyle name="Note 2 4 9 23 5" xfId="26149" xr:uid="{00000000-0005-0000-0000-0000618F0000}"/>
    <cellStyle name="Note 2 4 9 23 6" xfId="56682" xr:uid="{00000000-0005-0000-0000-0000628F0000}"/>
    <cellStyle name="Note 2 4 9 24" xfId="5284" xr:uid="{00000000-0005-0000-0000-0000638F0000}"/>
    <cellStyle name="Note 2 4 9 24 2" xfId="9536" xr:uid="{00000000-0005-0000-0000-0000648F0000}"/>
    <cellStyle name="Note 2 4 9 24 3" xfId="13785" xr:uid="{00000000-0005-0000-0000-0000658F0000}"/>
    <cellStyle name="Note 2 4 9 24 4" xfId="18034" xr:uid="{00000000-0005-0000-0000-0000668F0000}"/>
    <cellStyle name="Note 2 4 9 24 5" xfId="25321" xr:uid="{00000000-0005-0000-0000-0000678F0000}"/>
    <cellStyle name="Note 2 4 9 24 6" xfId="56841" xr:uid="{00000000-0005-0000-0000-0000688F0000}"/>
    <cellStyle name="Note 2 4 9 25" xfId="5435" xr:uid="{00000000-0005-0000-0000-0000698F0000}"/>
    <cellStyle name="Note 2 4 9 25 2" xfId="9687" xr:uid="{00000000-0005-0000-0000-00006A8F0000}"/>
    <cellStyle name="Note 2 4 9 25 3" xfId="13936" xr:uid="{00000000-0005-0000-0000-00006B8F0000}"/>
    <cellStyle name="Note 2 4 9 25 4" xfId="18185" xr:uid="{00000000-0005-0000-0000-00006C8F0000}"/>
    <cellStyle name="Note 2 4 9 25 5" xfId="26510" xr:uid="{00000000-0005-0000-0000-00006D8F0000}"/>
    <cellStyle name="Note 2 4 9 25 6" xfId="56991" xr:uid="{00000000-0005-0000-0000-00006E8F0000}"/>
    <cellStyle name="Note 2 4 9 26" xfId="5590" xr:uid="{00000000-0005-0000-0000-00006F8F0000}"/>
    <cellStyle name="Note 2 4 9 26 2" xfId="9842" xr:uid="{00000000-0005-0000-0000-0000708F0000}"/>
    <cellStyle name="Note 2 4 9 26 3" xfId="14091" xr:uid="{00000000-0005-0000-0000-0000718F0000}"/>
    <cellStyle name="Note 2 4 9 26 4" xfId="18340" xr:uid="{00000000-0005-0000-0000-0000728F0000}"/>
    <cellStyle name="Note 2 4 9 26 5" xfId="27202" xr:uid="{00000000-0005-0000-0000-0000738F0000}"/>
    <cellStyle name="Note 2 4 9 26 6" xfId="55740" xr:uid="{00000000-0005-0000-0000-0000748F0000}"/>
    <cellStyle name="Note 2 4 9 27" xfId="1490" xr:uid="{00000000-0005-0000-0000-0000758F0000}"/>
    <cellStyle name="Note 2 4 9 27 2" xfId="27545" xr:uid="{00000000-0005-0000-0000-0000768F0000}"/>
    <cellStyle name="Note 2 4 9 27 3" xfId="57259" xr:uid="{00000000-0005-0000-0000-0000778F0000}"/>
    <cellStyle name="Note 2 4 9 28" xfId="5742" xr:uid="{00000000-0005-0000-0000-0000788F0000}"/>
    <cellStyle name="Note 2 4 9 28 2" xfId="27886" xr:uid="{00000000-0005-0000-0000-0000798F0000}"/>
    <cellStyle name="Note 2 4 9 28 3" xfId="57408" xr:uid="{00000000-0005-0000-0000-00007A8F0000}"/>
    <cellStyle name="Note 2 4 9 29" xfId="9991" xr:uid="{00000000-0005-0000-0000-00007B8F0000}"/>
    <cellStyle name="Note 2 4 9 29 2" xfId="28227" xr:uid="{00000000-0005-0000-0000-00007C8F0000}"/>
    <cellStyle name="Note 2 4 9 29 3" xfId="57558" xr:uid="{00000000-0005-0000-0000-00007D8F0000}"/>
    <cellStyle name="Note 2 4 9 3" xfId="2197" xr:uid="{00000000-0005-0000-0000-00007E8F0000}"/>
    <cellStyle name="Note 2 4 9 3 2" xfId="6449" xr:uid="{00000000-0005-0000-0000-00007F8F0000}"/>
    <cellStyle name="Note 2 4 9 3 3" xfId="10698" xr:uid="{00000000-0005-0000-0000-0000808F0000}"/>
    <cellStyle name="Note 2 4 9 3 4" xfId="14947" xr:uid="{00000000-0005-0000-0000-0000818F0000}"/>
    <cellStyle name="Note 2 4 9 3 5" xfId="18785" xr:uid="{00000000-0005-0000-0000-0000828F0000}"/>
    <cellStyle name="Note 2 4 9 3 6" xfId="53643" xr:uid="{00000000-0005-0000-0000-0000838F0000}"/>
    <cellStyle name="Note 2 4 9 30" xfId="14241" xr:uid="{00000000-0005-0000-0000-0000848F0000}"/>
    <cellStyle name="Note 2 4 9 30 2" xfId="28568" xr:uid="{00000000-0005-0000-0000-0000858F0000}"/>
    <cellStyle name="Note 2 4 9 31" xfId="18600" xr:uid="{00000000-0005-0000-0000-0000868F0000}"/>
    <cellStyle name="Note 2 4 9 31 2" xfId="28909" xr:uid="{00000000-0005-0000-0000-0000878F0000}"/>
    <cellStyle name="Note 2 4 9 32" xfId="29548" xr:uid="{00000000-0005-0000-0000-0000888F0000}"/>
    <cellStyle name="Note 2 4 9 33" xfId="31190" xr:uid="{00000000-0005-0000-0000-0000898F0000}"/>
    <cellStyle name="Note 2 4 9 34" xfId="31407" xr:uid="{00000000-0005-0000-0000-00008A8F0000}"/>
    <cellStyle name="Note 2 4 9 35" xfId="31747" xr:uid="{00000000-0005-0000-0000-00008B8F0000}"/>
    <cellStyle name="Note 2 4 9 36" xfId="31209" xr:uid="{00000000-0005-0000-0000-00008C8F0000}"/>
    <cellStyle name="Note 2 4 9 37" xfId="32310" xr:uid="{00000000-0005-0000-0000-00008D8F0000}"/>
    <cellStyle name="Note 2 4 9 38" xfId="32651" xr:uid="{00000000-0005-0000-0000-00008E8F0000}"/>
    <cellStyle name="Note 2 4 9 39" xfId="33404" xr:uid="{00000000-0005-0000-0000-00008F8F0000}"/>
    <cellStyle name="Note 2 4 9 4" xfId="2347" xr:uid="{00000000-0005-0000-0000-0000908F0000}"/>
    <cellStyle name="Note 2 4 9 4 2" xfId="6599" xr:uid="{00000000-0005-0000-0000-0000918F0000}"/>
    <cellStyle name="Note 2 4 9 4 3" xfId="10848" xr:uid="{00000000-0005-0000-0000-0000928F0000}"/>
    <cellStyle name="Note 2 4 9 4 4" xfId="15097" xr:uid="{00000000-0005-0000-0000-0000938F0000}"/>
    <cellStyle name="Note 2 4 9 4 5" xfId="19965" xr:uid="{00000000-0005-0000-0000-0000948F0000}"/>
    <cellStyle name="Note 2 4 9 4 6" xfId="53765" xr:uid="{00000000-0005-0000-0000-0000958F0000}"/>
    <cellStyle name="Note 2 4 9 40" xfId="33561" xr:uid="{00000000-0005-0000-0000-0000968F0000}"/>
    <cellStyle name="Note 2 4 9 41" xfId="33907" xr:uid="{00000000-0005-0000-0000-0000978F0000}"/>
    <cellStyle name="Note 2 4 9 42" xfId="33196" xr:uid="{00000000-0005-0000-0000-0000988F0000}"/>
    <cellStyle name="Note 2 4 9 43" xfId="34354" xr:uid="{00000000-0005-0000-0000-0000998F0000}"/>
    <cellStyle name="Note 2 4 9 44" xfId="34700" xr:uid="{00000000-0005-0000-0000-00009A8F0000}"/>
    <cellStyle name="Note 2 4 9 45" xfId="35046" xr:uid="{00000000-0005-0000-0000-00009B8F0000}"/>
    <cellStyle name="Note 2 4 9 46" xfId="35393" xr:uid="{00000000-0005-0000-0000-00009C8F0000}"/>
    <cellStyle name="Note 2 4 9 47" xfId="35740" xr:uid="{00000000-0005-0000-0000-00009D8F0000}"/>
    <cellStyle name="Note 2 4 9 48" xfId="36086" xr:uid="{00000000-0005-0000-0000-00009E8F0000}"/>
    <cellStyle name="Note 2 4 9 49" xfId="36432" xr:uid="{00000000-0005-0000-0000-00009F8F0000}"/>
    <cellStyle name="Note 2 4 9 5" xfId="2496" xr:uid="{00000000-0005-0000-0000-0000A08F0000}"/>
    <cellStyle name="Note 2 4 9 5 2" xfId="6748" xr:uid="{00000000-0005-0000-0000-0000A18F0000}"/>
    <cellStyle name="Note 2 4 9 5 3" xfId="10997" xr:uid="{00000000-0005-0000-0000-0000A28F0000}"/>
    <cellStyle name="Note 2 4 9 5 4" xfId="15246" xr:uid="{00000000-0005-0000-0000-0000A38F0000}"/>
    <cellStyle name="Note 2 4 9 5 5" xfId="20311" xr:uid="{00000000-0005-0000-0000-0000A48F0000}"/>
    <cellStyle name="Note 2 4 9 5 6" xfId="53871" xr:uid="{00000000-0005-0000-0000-0000A58F0000}"/>
    <cellStyle name="Note 2 4 9 50" xfId="36778" xr:uid="{00000000-0005-0000-0000-0000A68F0000}"/>
    <cellStyle name="Note 2 4 9 51" xfId="37124" xr:uid="{00000000-0005-0000-0000-0000A78F0000}"/>
    <cellStyle name="Note 2 4 9 52" xfId="37470" xr:uid="{00000000-0005-0000-0000-0000A88F0000}"/>
    <cellStyle name="Note 2 4 9 53" xfId="34151" xr:uid="{00000000-0005-0000-0000-0000A98F0000}"/>
    <cellStyle name="Note 2 4 9 54" xfId="38092" xr:uid="{00000000-0005-0000-0000-0000AA8F0000}"/>
    <cellStyle name="Note 2 4 9 55" xfId="38438" xr:uid="{00000000-0005-0000-0000-0000AB8F0000}"/>
    <cellStyle name="Note 2 4 9 56" xfId="38784" xr:uid="{00000000-0005-0000-0000-0000AC8F0000}"/>
    <cellStyle name="Note 2 4 9 57" xfId="39130" xr:uid="{00000000-0005-0000-0000-0000AD8F0000}"/>
    <cellStyle name="Note 2 4 9 58" xfId="37759" xr:uid="{00000000-0005-0000-0000-0000AE8F0000}"/>
    <cellStyle name="Note 2 4 9 59" xfId="39744" xr:uid="{00000000-0005-0000-0000-0000AF8F0000}"/>
    <cellStyle name="Note 2 4 9 6" xfId="2646" xr:uid="{00000000-0005-0000-0000-0000B08F0000}"/>
    <cellStyle name="Note 2 4 9 6 2" xfId="6898" xr:uid="{00000000-0005-0000-0000-0000B18F0000}"/>
    <cellStyle name="Note 2 4 9 6 3" xfId="11147" xr:uid="{00000000-0005-0000-0000-0000B28F0000}"/>
    <cellStyle name="Note 2 4 9 6 4" xfId="15396" xr:uid="{00000000-0005-0000-0000-0000B38F0000}"/>
    <cellStyle name="Note 2 4 9 6 5" xfId="20822" xr:uid="{00000000-0005-0000-0000-0000B48F0000}"/>
    <cellStyle name="Note 2 4 9 6 6" xfId="54021" xr:uid="{00000000-0005-0000-0000-0000B58F0000}"/>
    <cellStyle name="Note 2 4 9 60" xfId="39958" xr:uid="{00000000-0005-0000-0000-0000B68F0000}"/>
    <cellStyle name="Note 2 4 9 61" xfId="40299" xr:uid="{00000000-0005-0000-0000-0000B78F0000}"/>
    <cellStyle name="Note 2 4 9 62" xfId="41260" xr:uid="{00000000-0005-0000-0000-0000B88F0000}"/>
    <cellStyle name="Note 2 4 9 63" xfId="41432" xr:uid="{00000000-0005-0000-0000-0000B98F0000}"/>
    <cellStyle name="Note 2 4 9 64" xfId="41528" xr:uid="{00000000-0005-0000-0000-0000BA8F0000}"/>
    <cellStyle name="Note 2 4 9 65" xfId="41866" xr:uid="{00000000-0005-0000-0000-0000BB8F0000}"/>
    <cellStyle name="Note 2 4 9 66" xfId="42212" xr:uid="{00000000-0005-0000-0000-0000BC8F0000}"/>
    <cellStyle name="Note 2 4 9 67" xfId="41359" xr:uid="{00000000-0005-0000-0000-0000BD8F0000}"/>
    <cellStyle name="Note 2 4 9 68" xfId="42793" xr:uid="{00000000-0005-0000-0000-0000BE8F0000}"/>
    <cellStyle name="Note 2 4 9 69" xfId="43134" xr:uid="{00000000-0005-0000-0000-0000BF8F0000}"/>
    <cellStyle name="Note 2 4 9 7" xfId="2801" xr:uid="{00000000-0005-0000-0000-0000C08F0000}"/>
    <cellStyle name="Note 2 4 9 7 2" xfId="7053" xr:uid="{00000000-0005-0000-0000-0000C18F0000}"/>
    <cellStyle name="Note 2 4 9 7 3" xfId="11302" xr:uid="{00000000-0005-0000-0000-0000C28F0000}"/>
    <cellStyle name="Note 2 4 9 7 4" xfId="15551" xr:uid="{00000000-0005-0000-0000-0000C38F0000}"/>
    <cellStyle name="Note 2 4 9 7 5" xfId="21004" xr:uid="{00000000-0005-0000-0000-0000C48F0000}"/>
    <cellStyle name="Note 2 4 9 7 6" xfId="53190" xr:uid="{00000000-0005-0000-0000-0000C58F0000}"/>
    <cellStyle name="Note 2 4 9 70" xfId="43475" xr:uid="{00000000-0005-0000-0000-0000C68F0000}"/>
    <cellStyle name="Note 2 4 9 71" xfId="44006" xr:uid="{00000000-0005-0000-0000-0000C78F0000}"/>
    <cellStyle name="Note 2 4 9 72" xfId="43977" xr:uid="{00000000-0005-0000-0000-0000C88F0000}"/>
    <cellStyle name="Note 2 4 9 73" xfId="44360" xr:uid="{00000000-0005-0000-0000-0000C98F0000}"/>
    <cellStyle name="Note 2 4 9 74" xfId="44674" xr:uid="{00000000-0005-0000-0000-0000CA8F0000}"/>
    <cellStyle name="Note 2 4 9 75" xfId="45010" xr:uid="{00000000-0005-0000-0000-0000CB8F0000}"/>
    <cellStyle name="Note 2 4 9 76" xfId="43793" xr:uid="{00000000-0005-0000-0000-0000CC8F0000}"/>
    <cellStyle name="Note 2 4 9 77" xfId="45293" xr:uid="{00000000-0005-0000-0000-0000CD8F0000}"/>
    <cellStyle name="Note 2 4 9 78" xfId="45570" xr:uid="{00000000-0005-0000-0000-0000CE8F0000}"/>
    <cellStyle name="Note 2 4 9 79" xfId="45723" xr:uid="{00000000-0005-0000-0000-0000CF8F0000}"/>
    <cellStyle name="Note 2 4 9 8" xfId="2951" xr:uid="{00000000-0005-0000-0000-0000D08F0000}"/>
    <cellStyle name="Note 2 4 9 8 2" xfId="7203" xr:uid="{00000000-0005-0000-0000-0000D18F0000}"/>
    <cellStyle name="Note 2 4 9 8 3" xfId="11452" xr:uid="{00000000-0005-0000-0000-0000D28F0000}"/>
    <cellStyle name="Note 2 4 9 8 4" xfId="15701" xr:uid="{00000000-0005-0000-0000-0000D38F0000}"/>
    <cellStyle name="Note 2 4 9 8 5" xfId="20937" xr:uid="{00000000-0005-0000-0000-0000D48F0000}"/>
    <cellStyle name="Note 2 4 9 8 6" xfId="54242" xr:uid="{00000000-0005-0000-0000-0000D58F0000}"/>
    <cellStyle name="Note 2 4 9 80" xfId="46053" xr:uid="{00000000-0005-0000-0000-0000D68F0000}"/>
    <cellStyle name="Note 2 4 9 81" xfId="46394" xr:uid="{00000000-0005-0000-0000-0000D78F0000}"/>
    <cellStyle name="Note 2 4 9 82" xfId="45640" xr:uid="{00000000-0005-0000-0000-0000D88F0000}"/>
    <cellStyle name="Note 2 4 9 83" xfId="46876" xr:uid="{00000000-0005-0000-0000-0000D98F0000}"/>
    <cellStyle name="Note 2 4 9 84" xfId="47221" xr:uid="{00000000-0005-0000-0000-0000DA8F0000}"/>
    <cellStyle name="Note 2 4 9 85" xfId="47557" xr:uid="{00000000-0005-0000-0000-0000DB8F0000}"/>
    <cellStyle name="Note 2 4 9 86" xfId="45606" xr:uid="{00000000-0005-0000-0000-0000DC8F0000}"/>
    <cellStyle name="Note 2 4 9 87" xfId="47982" xr:uid="{00000000-0005-0000-0000-0000DD8F0000}"/>
    <cellStyle name="Note 2 4 9 88" xfId="48426" xr:uid="{00000000-0005-0000-0000-0000DE8F0000}"/>
    <cellStyle name="Note 2 4 9 89" xfId="48835" xr:uid="{00000000-0005-0000-0000-0000DF8F0000}"/>
    <cellStyle name="Note 2 4 9 9" xfId="3101" xr:uid="{00000000-0005-0000-0000-0000E08F0000}"/>
    <cellStyle name="Note 2 4 9 9 2" xfId="7353" xr:uid="{00000000-0005-0000-0000-0000E18F0000}"/>
    <cellStyle name="Note 2 4 9 9 3" xfId="11602" xr:uid="{00000000-0005-0000-0000-0000E28F0000}"/>
    <cellStyle name="Note 2 4 9 9 4" xfId="15851" xr:uid="{00000000-0005-0000-0000-0000E38F0000}"/>
    <cellStyle name="Note 2 4 9 9 5" xfId="21692" xr:uid="{00000000-0005-0000-0000-0000E48F0000}"/>
    <cellStyle name="Note 2 4 9 9 6" xfId="54392" xr:uid="{00000000-0005-0000-0000-0000E58F0000}"/>
    <cellStyle name="Note 2 4 9 90" xfId="49181" xr:uid="{00000000-0005-0000-0000-0000E68F0000}"/>
    <cellStyle name="Note 2 4 9 91" xfId="49280" xr:uid="{00000000-0005-0000-0000-0000E78F0000}"/>
    <cellStyle name="Note 2 4 9 92" xfId="49183" xr:uid="{00000000-0005-0000-0000-0000E88F0000}"/>
    <cellStyle name="Note 2 4 9 93" xfId="48619" xr:uid="{00000000-0005-0000-0000-0000E98F0000}"/>
    <cellStyle name="Note 2 4 9 94" xfId="49898" xr:uid="{00000000-0005-0000-0000-0000EA8F0000}"/>
    <cellStyle name="Note 2 4 9 95" xfId="50048" xr:uid="{00000000-0005-0000-0000-0000EB8F0000}"/>
    <cellStyle name="Note 2 4 9 96" xfId="50197" xr:uid="{00000000-0005-0000-0000-0000EC8F0000}"/>
    <cellStyle name="Note 2 4 9 97" xfId="50347" xr:uid="{00000000-0005-0000-0000-0000ED8F0000}"/>
    <cellStyle name="Note 2 4 9 98" xfId="50496" xr:uid="{00000000-0005-0000-0000-0000EE8F0000}"/>
    <cellStyle name="Note 2 4 9 99" xfId="50645" xr:uid="{00000000-0005-0000-0000-0000EF8F0000}"/>
    <cellStyle name="Note 2 4 90" xfId="30561" xr:uid="{00000000-0005-0000-0000-0000F08F0000}"/>
    <cellStyle name="Note 2 4 91" xfId="30775" xr:uid="{00000000-0005-0000-0000-0000F18F0000}"/>
    <cellStyle name="Note 2 4 92" xfId="30873" xr:uid="{00000000-0005-0000-0000-0000F28F0000}"/>
    <cellStyle name="Note 2 4 93" xfId="30879" xr:uid="{00000000-0005-0000-0000-0000F38F0000}"/>
    <cellStyle name="Note 2 4 94" xfId="30886" xr:uid="{00000000-0005-0000-0000-0000F48F0000}"/>
    <cellStyle name="Note 2 4 95" xfId="30828" xr:uid="{00000000-0005-0000-0000-0000F58F0000}"/>
    <cellStyle name="Note 2 4 96" xfId="30897" xr:uid="{00000000-0005-0000-0000-0000F68F0000}"/>
    <cellStyle name="Note 2 4 97" xfId="30852" xr:uid="{00000000-0005-0000-0000-0000F78F0000}"/>
    <cellStyle name="Note 2 4 98" xfId="30905" xr:uid="{00000000-0005-0000-0000-0000F88F0000}"/>
    <cellStyle name="Note 2 4 99" xfId="30822" xr:uid="{00000000-0005-0000-0000-0000F98F0000}"/>
    <cellStyle name="Note 2 5" xfId="873" xr:uid="{00000000-0005-0000-0000-0000FA8F0000}"/>
    <cellStyle name="Note 2 5 10" xfId="1927" xr:uid="{00000000-0005-0000-0000-0000FB8F0000}"/>
    <cellStyle name="Note 2 5 10 2" xfId="6179" xr:uid="{00000000-0005-0000-0000-0000FC8F0000}"/>
    <cellStyle name="Note 2 5 10 3" xfId="10428" xr:uid="{00000000-0005-0000-0000-0000FD8F0000}"/>
    <cellStyle name="Note 2 5 10 4" xfId="14678" xr:uid="{00000000-0005-0000-0000-0000FE8F0000}"/>
    <cellStyle name="Note 2 5 10 5" xfId="20316" xr:uid="{00000000-0005-0000-0000-0000FF8F0000}"/>
    <cellStyle name="Note 2 5 10 6" xfId="54187" xr:uid="{00000000-0005-0000-0000-000000900000}"/>
    <cellStyle name="Note 2 5 100" xfId="49999" xr:uid="{00000000-0005-0000-0000-000001900000}"/>
    <cellStyle name="Note 2 5 101" xfId="50148" xr:uid="{00000000-0005-0000-0000-000002900000}"/>
    <cellStyle name="Note 2 5 102" xfId="50297" xr:uid="{00000000-0005-0000-0000-000003900000}"/>
    <cellStyle name="Note 2 5 103" xfId="50447" xr:uid="{00000000-0005-0000-0000-000004900000}"/>
    <cellStyle name="Note 2 5 104" xfId="50596" xr:uid="{00000000-0005-0000-0000-000005900000}"/>
    <cellStyle name="Note 2 5 105" xfId="50746" xr:uid="{00000000-0005-0000-0000-000006900000}"/>
    <cellStyle name="Note 2 5 106" xfId="50895" xr:uid="{00000000-0005-0000-0000-000007900000}"/>
    <cellStyle name="Note 2 5 107" xfId="51060" xr:uid="{00000000-0005-0000-0000-000008900000}"/>
    <cellStyle name="Note 2 5 108" xfId="51216" xr:uid="{00000000-0005-0000-0000-000009900000}"/>
    <cellStyle name="Note 2 5 109" xfId="51366" xr:uid="{00000000-0005-0000-0000-00000A900000}"/>
    <cellStyle name="Note 2 5 11" xfId="1495" xr:uid="{00000000-0005-0000-0000-00000B900000}"/>
    <cellStyle name="Note 2 5 11 2" xfId="5747" xr:uid="{00000000-0005-0000-0000-00000C900000}"/>
    <cellStyle name="Note 2 5 11 3" xfId="9996" xr:uid="{00000000-0005-0000-0000-00000D900000}"/>
    <cellStyle name="Note 2 5 11 4" xfId="14246" xr:uid="{00000000-0005-0000-0000-00000E900000}"/>
    <cellStyle name="Note 2 5 11 5" xfId="20738" xr:uid="{00000000-0005-0000-0000-00000F900000}"/>
    <cellStyle name="Note 2 5 11 6" xfId="54342" xr:uid="{00000000-0005-0000-0000-000010900000}"/>
    <cellStyle name="Note 2 5 110" xfId="51516" xr:uid="{00000000-0005-0000-0000-000011900000}"/>
    <cellStyle name="Note 2 5 111" xfId="51666" xr:uid="{00000000-0005-0000-0000-000012900000}"/>
    <cellStyle name="Note 2 5 112" xfId="51821" xr:uid="{00000000-0005-0000-0000-000013900000}"/>
    <cellStyle name="Note 2 5 113" xfId="51976" xr:uid="{00000000-0005-0000-0000-000014900000}"/>
    <cellStyle name="Note 2 5 114" xfId="52126" xr:uid="{00000000-0005-0000-0000-000015900000}"/>
    <cellStyle name="Note 2 5 115" xfId="52276" xr:uid="{00000000-0005-0000-0000-000016900000}"/>
    <cellStyle name="Note 2 5 116" xfId="52324" xr:uid="{00000000-0005-0000-0000-000017900000}"/>
    <cellStyle name="Note 2 5 117" xfId="52379" xr:uid="{00000000-0005-0000-0000-000018900000}"/>
    <cellStyle name="Note 2 5 118" xfId="52529" xr:uid="{00000000-0005-0000-0000-000019900000}"/>
    <cellStyle name="Note 2 5 119" xfId="52678" xr:uid="{00000000-0005-0000-0000-00001A900000}"/>
    <cellStyle name="Note 2 5 12" xfId="1996" xr:uid="{00000000-0005-0000-0000-00001B900000}"/>
    <cellStyle name="Note 2 5 12 2" xfId="6248" xr:uid="{00000000-0005-0000-0000-00001C900000}"/>
    <cellStyle name="Note 2 5 12 3" xfId="10497" xr:uid="{00000000-0005-0000-0000-00001D900000}"/>
    <cellStyle name="Note 2 5 12 4" xfId="14746" xr:uid="{00000000-0005-0000-0000-00001E900000}"/>
    <cellStyle name="Note 2 5 12 5" xfId="21009" xr:uid="{00000000-0005-0000-0000-00001F900000}"/>
    <cellStyle name="Note 2 5 12 6" xfId="54493" xr:uid="{00000000-0005-0000-0000-000020900000}"/>
    <cellStyle name="Note 2 5 120" xfId="52828" xr:uid="{00000000-0005-0000-0000-000021900000}"/>
    <cellStyle name="Note 2 5 121" xfId="53035" xr:uid="{00000000-0005-0000-0000-000022900000}"/>
    <cellStyle name="Note 2 5 122" xfId="18701" xr:uid="{00000000-0005-0000-0000-000023900000}"/>
    <cellStyle name="Note 2 5 123" xfId="53120" xr:uid="{00000000-0005-0000-0000-000024900000}"/>
    <cellStyle name="Note 2 5 13" xfId="2148" xr:uid="{00000000-0005-0000-0000-000025900000}"/>
    <cellStyle name="Note 2 5 13 2" xfId="6400" xr:uid="{00000000-0005-0000-0000-000026900000}"/>
    <cellStyle name="Note 2 5 13 3" xfId="10649" xr:uid="{00000000-0005-0000-0000-000027900000}"/>
    <cellStyle name="Note 2 5 13 4" xfId="14898" xr:uid="{00000000-0005-0000-0000-000028900000}"/>
    <cellStyle name="Note 2 5 13 5" xfId="20981" xr:uid="{00000000-0005-0000-0000-000029900000}"/>
    <cellStyle name="Note 2 5 13 6" xfId="54642" xr:uid="{00000000-0005-0000-0000-00002A900000}"/>
    <cellStyle name="Note 2 5 14" xfId="2297" xr:uid="{00000000-0005-0000-0000-00002B900000}"/>
    <cellStyle name="Note 2 5 14 2" xfId="6549" xr:uid="{00000000-0005-0000-0000-00002C900000}"/>
    <cellStyle name="Note 2 5 14 3" xfId="10798" xr:uid="{00000000-0005-0000-0000-00002D900000}"/>
    <cellStyle name="Note 2 5 14 4" xfId="15047" xr:uid="{00000000-0005-0000-0000-00002E900000}"/>
    <cellStyle name="Note 2 5 14 5" xfId="21697" xr:uid="{00000000-0005-0000-0000-00002F900000}"/>
    <cellStyle name="Note 2 5 14 6" xfId="54797" xr:uid="{00000000-0005-0000-0000-000030900000}"/>
    <cellStyle name="Note 2 5 15" xfId="2447" xr:uid="{00000000-0005-0000-0000-000031900000}"/>
    <cellStyle name="Note 2 5 15 2" xfId="6699" xr:uid="{00000000-0005-0000-0000-000032900000}"/>
    <cellStyle name="Note 2 5 15 3" xfId="10948" xr:uid="{00000000-0005-0000-0000-000033900000}"/>
    <cellStyle name="Note 2 5 15 4" xfId="15197" xr:uid="{00000000-0005-0000-0000-000034900000}"/>
    <cellStyle name="Note 2 5 15 5" xfId="21779" xr:uid="{00000000-0005-0000-0000-000035900000}"/>
    <cellStyle name="Note 2 5 15 6" xfId="54952" xr:uid="{00000000-0005-0000-0000-000036900000}"/>
    <cellStyle name="Note 2 5 16" xfId="2597" xr:uid="{00000000-0005-0000-0000-000037900000}"/>
    <cellStyle name="Note 2 5 16 2" xfId="6849" xr:uid="{00000000-0005-0000-0000-000038900000}"/>
    <cellStyle name="Note 2 5 16 3" xfId="11098" xr:uid="{00000000-0005-0000-0000-000039900000}"/>
    <cellStyle name="Note 2 5 16 4" xfId="15347" xr:uid="{00000000-0005-0000-0000-00003A900000}"/>
    <cellStyle name="Note 2 5 16 5" xfId="22145" xr:uid="{00000000-0005-0000-0000-00003B900000}"/>
    <cellStyle name="Note 2 5 16 6" xfId="55103" xr:uid="{00000000-0005-0000-0000-00003C900000}"/>
    <cellStyle name="Note 2 5 17" xfId="2752" xr:uid="{00000000-0005-0000-0000-00003D900000}"/>
    <cellStyle name="Note 2 5 17 2" xfId="7004" xr:uid="{00000000-0005-0000-0000-00003E900000}"/>
    <cellStyle name="Note 2 5 17 3" xfId="11253" xr:uid="{00000000-0005-0000-0000-00003F900000}"/>
    <cellStyle name="Note 2 5 17 4" xfId="15502" xr:uid="{00000000-0005-0000-0000-000040900000}"/>
    <cellStyle name="Note 2 5 17 5" xfId="22491" xr:uid="{00000000-0005-0000-0000-000041900000}"/>
    <cellStyle name="Note 2 5 17 6" xfId="55252" xr:uid="{00000000-0005-0000-0000-000042900000}"/>
    <cellStyle name="Note 2 5 18" xfId="2902" xr:uid="{00000000-0005-0000-0000-000043900000}"/>
    <cellStyle name="Note 2 5 18 2" xfId="7154" xr:uid="{00000000-0005-0000-0000-000044900000}"/>
    <cellStyle name="Note 2 5 18 3" xfId="11403" xr:uid="{00000000-0005-0000-0000-000045900000}"/>
    <cellStyle name="Note 2 5 18 4" xfId="15652" xr:uid="{00000000-0005-0000-0000-000046900000}"/>
    <cellStyle name="Note 2 5 18 5" xfId="22837" xr:uid="{00000000-0005-0000-0000-000047900000}"/>
    <cellStyle name="Note 2 5 18 6" xfId="55402" xr:uid="{00000000-0005-0000-0000-000048900000}"/>
    <cellStyle name="Note 2 5 19" xfId="3051" xr:uid="{00000000-0005-0000-0000-000049900000}"/>
    <cellStyle name="Note 2 5 19 2" xfId="7303" xr:uid="{00000000-0005-0000-0000-00004A900000}"/>
    <cellStyle name="Note 2 5 19 3" xfId="11552" xr:uid="{00000000-0005-0000-0000-00004B900000}"/>
    <cellStyle name="Note 2 5 19 4" xfId="15801" xr:uid="{00000000-0005-0000-0000-00004C900000}"/>
    <cellStyle name="Note 2 5 19 5" xfId="23184" xr:uid="{00000000-0005-0000-0000-00004D900000}"/>
    <cellStyle name="Note 2 5 19 6" xfId="55551" xr:uid="{00000000-0005-0000-0000-00004E900000}"/>
    <cellStyle name="Note 2 5 2" xfId="874" xr:uid="{00000000-0005-0000-0000-00004F900000}"/>
    <cellStyle name="Note 2 5 2 10" xfId="3255" xr:uid="{00000000-0005-0000-0000-000050900000}"/>
    <cellStyle name="Note 2 5 2 10 2" xfId="7507" xr:uid="{00000000-0005-0000-0000-000051900000}"/>
    <cellStyle name="Note 2 5 2 10 3" xfId="11756" xr:uid="{00000000-0005-0000-0000-000052900000}"/>
    <cellStyle name="Note 2 5 2 10 4" xfId="16005" xr:uid="{00000000-0005-0000-0000-000053900000}"/>
    <cellStyle name="Note 2 5 2 10 5" xfId="21604" xr:uid="{00000000-0005-0000-0000-000054900000}"/>
    <cellStyle name="Note 2 5 2 10 6" xfId="54547" xr:uid="{00000000-0005-0000-0000-000055900000}"/>
    <cellStyle name="Note 2 5 2 100" xfId="50800" xr:uid="{00000000-0005-0000-0000-000056900000}"/>
    <cellStyle name="Note 2 5 2 101" xfId="50949" xr:uid="{00000000-0005-0000-0000-000057900000}"/>
    <cellStyle name="Note 2 5 2 102" xfId="51114" xr:uid="{00000000-0005-0000-0000-000058900000}"/>
    <cellStyle name="Note 2 5 2 103" xfId="51270" xr:uid="{00000000-0005-0000-0000-000059900000}"/>
    <cellStyle name="Note 2 5 2 104" xfId="51420" xr:uid="{00000000-0005-0000-0000-00005A900000}"/>
    <cellStyle name="Note 2 5 2 105" xfId="51570" xr:uid="{00000000-0005-0000-0000-00005B900000}"/>
    <cellStyle name="Note 2 5 2 106" xfId="51720" xr:uid="{00000000-0005-0000-0000-00005C900000}"/>
    <cellStyle name="Note 2 5 2 107" xfId="51875" xr:uid="{00000000-0005-0000-0000-00005D900000}"/>
    <cellStyle name="Note 2 5 2 108" xfId="52030" xr:uid="{00000000-0005-0000-0000-00005E900000}"/>
    <cellStyle name="Note 2 5 2 109" xfId="52180" xr:uid="{00000000-0005-0000-0000-00005F900000}"/>
    <cellStyle name="Note 2 5 2 11" xfId="3404" xr:uid="{00000000-0005-0000-0000-000060900000}"/>
    <cellStyle name="Note 2 5 2 11 2" xfId="7656" xr:uid="{00000000-0005-0000-0000-000061900000}"/>
    <cellStyle name="Note 2 5 2 11 3" xfId="11905" xr:uid="{00000000-0005-0000-0000-000062900000}"/>
    <cellStyle name="Note 2 5 2 11 4" xfId="16154" xr:uid="{00000000-0005-0000-0000-000063900000}"/>
    <cellStyle name="Note 2 5 2 11 5" xfId="22195" xr:uid="{00000000-0005-0000-0000-000064900000}"/>
    <cellStyle name="Note 2 5 2 11 6" xfId="54696" xr:uid="{00000000-0005-0000-0000-000065900000}"/>
    <cellStyle name="Note 2 5 2 110" xfId="52433" xr:uid="{00000000-0005-0000-0000-000066900000}"/>
    <cellStyle name="Note 2 5 2 111" xfId="52583" xr:uid="{00000000-0005-0000-0000-000067900000}"/>
    <cellStyle name="Note 2 5 2 112" xfId="52732" xr:uid="{00000000-0005-0000-0000-000068900000}"/>
    <cellStyle name="Note 2 5 2 113" xfId="52882" xr:uid="{00000000-0005-0000-0000-000069900000}"/>
    <cellStyle name="Note 2 5 2 114" xfId="53024" xr:uid="{00000000-0005-0000-0000-00006A900000}"/>
    <cellStyle name="Note 2 5 2 115" xfId="53344" xr:uid="{00000000-0005-0000-0000-00006B900000}"/>
    <cellStyle name="Note 2 5 2 12" xfId="3554" xr:uid="{00000000-0005-0000-0000-00006C900000}"/>
    <cellStyle name="Note 2 5 2 12 2" xfId="7806" xr:uid="{00000000-0005-0000-0000-00006D900000}"/>
    <cellStyle name="Note 2 5 2 12 3" xfId="12055" xr:uid="{00000000-0005-0000-0000-00006E900000}"/>
    <cellStyle name="Note 2 5 2 12 4" xfId="16304" xr:uid="{00000000-0005-0000-0000-00006F900000}"/>
    <cellStyle name="Note 2 5 2 12 5" xfId="22541" xr:uid="{00000000-0005-0000-0000-000070900000}"/>
    <cellStyle name="Note 2 5 2 12 6" xfId="54851" xr:uid="{00000000-0005-0000-0000-000071900000}"/>
    <cellStyle name="Note 2 5 2 13" xfId="3704" xr:uid="{00000000-0005-0000-0000-000072900000}"/>
    <cellStyle name="Note 2 5 2 13 2" xfId="7956" xr:uid="{00000000-0005-0000-0000-000073900000}"/>
    <cellStyle name="Note 2 5 2 13 3" xfId="12205" xr:uid="{00000000-0005-0000-0000-000074900000}"/>
    <cellStyle name="Note 2 5 2 13 4" xfId="16454" xr:uid="{00000000-0005-0000-0000-000075900000}"/>
    <cellStyle name="Note 2 5 2 13 5" xfId="22887" xr:uid="{00000000-0005-0000-0000-000076900000}"/>
    <cellStyle name="Note 2 5 2 13 6" xfId="55006" xr:uid="{00000000-0005-0000-0000-000077900000}"/>
    <cellStyle name="Note 2 5 2 14" xfId="3853" xr:uid="{00000000-0005-0000-0000-000078900000}"/>
    <cellStyle name="Note 2 5 2 14 2" xfId="8105" xr:uid="{00000000-0005-0000-0000-000079900000}"/>
    <cellStyle name="Note 2 5 2 14 3" xfId="12354" xr:uid="{00000000-0005-0000-0000-00007A900000}"/>
    <cellStyle name="Note 2 5 2 14 4" xfId="16603" xr:uid="{00000000-0005-0000-0000-00007B900000}"/>
    <cellStyle name="Note 2 5 2 14 5" xfId="23234" xr:uid="{00000000-0005-0000-0000-00007C900000}"/>
    <cellStyle name="Note 2 5 2 14 6" xfId="55157" xr:uid="{00000000-0005-0000-0000-00007D900000}"/>
    <cellStyle name="Note 2 5 2 15" xfId="4002" xr:uid="{00000000-0005-0000-0000-00007E900000}"/>
    <cellStyle name="Note 2 5 2 15 2" xfId="8254" xr:uid="{00000000-0005-0000-0000-00007F900000}"/>
    <cellStyle name="Note 2 5 2 15 3" xfId="12503" xr:uid="{00000000-0005-0000-0000-000080900000}"/>
    <cellStyle name="Note 2 5 2 15 4" xfId="16752" xr:uid="{00000000-0005-0000-0000-000081900000}"/>
    <cellStyle name="Note 2 5 2 15 5" xfId="23509" xr:uid="{00000000-0005-0000-0000-000082900000}"/>
    <cellStyle name="Note 2 5 2 15 6" xfId="55306" xr:uid="{00000000-0005-0000-0000-000083900000}"/>
    <cellStyle name="Note 2 5 2 16" xfId="4202" xr:uid="{00000000-0005-0000-0000-000084900000}"/>
    <cellStyle name="Note 2 5 2 16 2" xfId="8454" xr:uid="{00000000-0005-0000-0000-000085900000}"/>
    <cellStyle name="Note 2 5 2 16 3" xfId="12703" xr:uid="{00000000-0005-0000-0000-000086900000}"/>
    <cellStyle name="Note 2 5 2 16 4" xfId="16952" xr:uid="{00000000-0005-0000-0000-000087900000}"/>
    <cellStyle name="Note 2 5 2 16 5" xfId="23855" xr:uid="{00000000-0005-0000-0000-000088900000}"/>
    <cellStyle name="Note 2 5 2 16 6" xfId="55456" xr:uid="{00000000-0005-0000-0000-000089900000}"/>
    <cellStyle name="Note 2 5 2 17" xfId="4353" xr:uid="{00000000-0005-0000-0000-00008A900000}"/>
    <cellStyle name="Note 2 5 2 17 2" xfId="8605" xr:uid="{00000000-0005-0000-0000-00008B900000}"/>
    <cellStyle name="Note 2 5 2 17 3" xfId="12854" xr:uid="{00000000-0005-0000-0000-00008C900000}"/>
    <cellStyle name="Note 2 5 2 17 4" xfId="17103" xr:uid="{00000000-0005-0000-0000-00008D900000}"/>
    <cellStyle name="Note 2 5 2 17 5" xfId="24205" xr:uid="{00000000-0005-0000-0000-00008E900000}"/>
    <cellStyle name="Note 2 5 2 17 6" xfId="55605" xr:uid="{00000000-0005-0000-0000-00008F900000}"/>
    <cellStyle name="Note 2 5 2 18" xfId="4456" xr:uid="{00000000-0005-0000-0000-000090900000}"/>
    <cellStyle name="Note 2 5 2 18 2" xfId="8708" xr:uid="{00000000-0005-0000-0000-000091900000}"/>
    <cellStyle name="Note 2 5 2 18 3" xfId="12957" xr:uid="{00000000-0005-0000-0000-000092900000}"/>
    <cellStyle name="Note 2 5 2 18 4" xfId="17206" xr:uid="{00000000-0005-0000-0000-000093900000}"/>
    <cellStyle name="Note 2 5 2 18 5" xfId="24551" xr:uid="{00000000-0005-0000-0000-000094900000}"/>
    <cellStyle name="Note 2 5 2 18 6" xfId="55827" xr:uid="{00000000-0005-0000-0000-000095900000}"/>
    <cellStyle name="Note 2 5 2 19" xfId="4570" xr:uid="{00000000-0005-0000-0000-000096900000}"/>
    <cellStyle name="Note 2 5 2 19 2" xfId="8822" xr:uid="{00000000-0005-0000-0000-000097900000}"/>
    <cellStyle name="Note 2 5 2 19 3" xfId="13071" xr:uid="{00000000-0005-0000-0000-000098900000}"/>
    <cellStyle name="Note 2 5 2 19 4" xfId="17320" xr:uid="{00000000-0005-0000-0000-000099900000}"/>
    <cellStyle name="Note 2 5 2 19 5" xfId="24826" xr:uid="{00000000-0005-0000-0000-00009A900000}"/>
    <cellStyle name="Note 2 5 2 19 6" xfId="55979" xr:uid="{00000000-0005-0000-0000-00009B900000}"/>
    <cellStyle name="Note 2 5 2 2" xfId="2050" xr:uid="{00000000-0005-0000-0000-00009C900000}"/>
    <cellStyle name="Note 2 5 2 2 2" xfId="6302" xr:uid="{00000000-0005-0000-0000-00009D900000}"/>
    <cellStyle name="Note 2 5 2 2 3" xfId="10551" xr:uid="{00000000-0005-0000-0000-00009E900000}"/>
    <cellStyle name="Note 2 5 2 2 4" xfId="14800" xr:uid="{00000000-0005-0000-0000-00009F900000}"/>
    <cellStyle name="Note 2 5 2 2 5" xfId="18605" xr:uid="{00000000-0005-0000-0000-0000A0900000}"/>
    <cellStyle name="Note 2 5 2 2 6" xfId="19232" xr:uid="{00000000-0005-0000-0000-0000A1900000}"/>
    <cellStyle name="Note 2 5 2 2 7" xfId="53499" xr:uid="{00000000-0005-0000-0000-0000A2900000}"/>
    <cellStyle name="Note 2 5 2 20" xfId="4725" xr:uid="{00000000-0005-0000-0000-0000A3900000}"/>
    <cellStyle name="Note 2 5 2 20 2" xfId="8977" xr:uid="{00000000-0005-0000-0000-0000A4900000}"/>
    <cellStyle name="Note 2 5 2 20 3" xfId="13226" xr:uid="{00000000-0005-0000-0000-0000A5900000}"/>
    <cellStyle name="Note 2 5 2 20 4" xfId="17475" xr:uid="{00000000-0005-0000-0000-0000A6900000}"/>
    <cellStyle name="Note 2 5 2 20 5" xfId="21514" xr:uid="{00000000-0005-0000-0000-0000A7900000}"/>
    <cellStyle name="Note 2 5 2 20 6" xfId="56131" xr:uid="{00000000-0005-0000-0000-0000A8900000}"/>
    <cellStyle name="Note 2 5 2 21" xfId="4875" xr:uid="{00000000-0005-0000-0000-0000A9900000}"/>
    <cellStyle name="Note 2 5 2 21 2" xfId="9127" xr:uid="{00000000-0005-0000-0000-0000AA900000}"/>
    <cellStyle name="Note 2 5 2 21 3" xfId="13376" xr:uid="{00000000-0005-0000-0000-0000AB900000}"/>
    <cellStyle name="Note 2 5 2 21 4" xfId="17625" xr:uid="{00000000-0005-0000-0000-0000AC900000}"/>
    <cellStyle name="Note 2 5 2 21 5" xfId="25512" xr:uid="{00000000-0005-0000-0000-0000AD900000}"/>
    <cellStyle name="Note 2 5 2 21 6" xfId="56280" xr:uid="{00000000-0005-0000-0000-0000AE900000}"/>
    <cellStyle name="Note 2 5 2 22" xfId="5067" xr:uid="{00000000-0005-0000-0000-0000AF900000}"/>
    <cellStyle name="Note 2 5 2 22 2" xfId="9319" xr:uid="{00000000-0005-0000-0000-0000B0900000}"/>
    <cellStyle name="Note 2 5 2 22 3" xfId="13568" xr:uid="{00000000-0005-0000-0000-0000B1900000}"/>
    <cellStyle name="Note 2 5 2 22 4" xfId="17817" xr:uid="{00000000-0005-0000-0000-0000B2900000}"/>
    <cellStyle name="Note 2 5 2 22 5" xfId="25858" xr:uid="{00000000-0005-0000-0000-0000B3900000}"/>
    <cellStyle name="Note 2 5 2 22 6" xfId="56436" xr:uid="{00000000-0005-0000-0000-0000B4900000}"/>
    <cellStyle name="Note 2 5 2 23" xfId="5177" xr:uid="{00000000-0005-0000-0000-0000B5900000}"/>
    <cellStyle name="Note 2 5 2 23 2" xfId="9429" xr:uid="{00000000-0005-0000-0000-0000B6900000}"/>
    <cellStyle name="Note 2 5 2 23 3" xfId="13678" xr:uid="{00000000-0005-0000-0000-0000B7900000}"/>
    <cellStyle name="Note 2 5 2 23 4" xfId="17927" xr:uid="{00000000-0005-0000-0000-0000B8900000}"/>
    <cellStyle name="Note 2 5 2 23 5" xfId="26204" xr:uid="{00000000-0005-0000-0000-0000B9900000}"/>
    <cellStyle name="Note 2 5 2 23 6" xfId="56687" xr:uid="{00000000-0005-0000-0000-0000BA900000}"/>
    <cellStyle name="Note 2 5 2 24" xfId="5289" xr:uid="{00000000-0005-0000-0000-0000BB900000}"/>
    <cellStyle name="Note 2 5 2 24 2" xfId="9541" xr:uid="{00000000-0005-0000-0000-0000BC900000}"/>
    <cellStyle name="Note 2 5 2 24 3" xfId="13790" xr:uid="{00000000-0005-0000-0000-0000BD900000}"/>
    <cellStyle name="Note 2 5 2 24 4" xfId="18039" xr:uid="{00000000-0005-0000-0000-0000BE900000}"/>
    <cellStyle name="Note 2 5 2 24 5" xfId="25328" xr:uid="{00000000-0005-0000-0000-0000BF900000}"/>
    <cellStyle name="Note 2 5 2 24 6" xfId="56846" xr:uid="{00000000-0005-0000-0000-0000C0900000}"/>
    <cellStyle name="Note 2 5 2 25" xfId="5440" xr:uid="{00000000-0005-0000-0000-0000C1900000}"/>
    <cellStyle name="Note 2 5 2 25 2" xfId="9692" xr:uid="{00000000-0005-0000-0000-0000C2900000}"/>
    <cellStyle name="Note 2 5 2 25 3" xfId="13941" xr:uid="{00000000-0005-0000-0000-0000C3900000}"/>
    <cellStyle name="Note 2 5 2 25 4" xfId="18190" xr:uid="{00000000-0005-0000-0000-0000C4900000}"/>
    <cellStyle name="Note 2 5 2 25 5" xfId="25240" xr:uid="{00000000-0005-0000-0000-0000C5900000}"/>
    <cellStyle name="Note 2 5 2 25 6" xfId="56996" xr:uid="{00000000-0005-0000-0000-0000C6900000}"/>
    <cellStyle name="Note 2 5 2 26" xfId="5595" xr:uid="{00000000-0005-0000-0000-0000C7900000}"/>
    <cellStyle name="Note 2 5 2 26 2" xfId="9847" xr:uid="{00000000-0005-0000-0000-0000C8900000}"/>
    <cellStyle name="Note 2 5 2 26 3" xfId="14096" xr:uid="{00000000-0005-0000-0000-0000C9900000}"/>
    <cellStyle name="Note 2 5 2 26 4" xfId="18345" xr:uid="{00000000-0005-0000-0000-0000CA900000}"/>
    <cellStyle name="Note 2 5 2 26 5" xfId="27257" xr:uid="{00000000-0005-0000-0000-0000CB900000}"/>
    <cellStyle name="Note 2 5 2 26 6" xfId="56376" xr:uid="{00000000-0005-0000-0000-0000CC900000}"/>
    <cellStyle name="Note 2 5 2 27" xfId="1595" xr:uid="{00000000-0005-0000-0000-0000CD900000}"/>
    <cellStyle name="Note 2 5 2 27 2" xfId="27600" xr:uid="{00000000-0005-0000-0000-0000CE900000}"/>
    <cellStyle name="Note 2 5 2 27 3" xfId="57264" xr:uid="{00000000-0005-0000-0000-0000CF900000}"/>
    <cellStyle name="Note 2 5 2 28" xfId="5847" xr:uid="{00000000-0005-0000-0000-0000D0900000}"/>
    <cellStyle name="Note 2 5 2 28 2" xfId="27941" xr:uid="{00000000-0005-0000-0000-0000D1900000}"/>
    <cellStyle name="Note 2 5 2 28 3" xfId="57413" xr:uid="{00000000-0005-0000-0000-0000D2900000}"/>
    <cellStyle name="Note 2 5 2 29" xfId="10096" xr:uid="{00000000-0005-0000-0000-0000D3900000}"/>
    <cellStyle name="Note 2 5 2 29 2" xfId="28282" xr:uid="{00000000-0005-0000-0000-0000D4900000}"/>
    <cellStyle name="Note 2 5 2 29 3" xfId="57563" xr:uid="{00000000-0005-0000-0000-0000D5900000}"/>
    <cellStyle name="Note 2 5 2 3" xfId="2202" xr:uid="{00000000-0005-0000-0000-0000D6900000}"/>
    <cellStyle name="Note 2 5 2 3 2" xfId="6454" xr:uid="{00000000-0005-0000-0000-0000D7900000}"/>
    <cellStyle name="Note 2 5 2 3 3" xfId="10703" xr:uid="{00000000-0005-0000-0000-0000D8900000}"/>
    <cellStyle name="Note 2 5 2 3 4" xfId="14952" xr:uid="{00000000-0005-0000-0000-0000D9900000}"/>
    <cellStyle name="Note 2 5 2 3 5" xfId="18928" xr:uid="{00000000-0005-0000-0000-0000DA900000}"/>
    <cellStyle name="Note 2 5 2 3 6" xfId="53648" xr:uid="{00000000-0005-0000-0000-0000DB900000}"/>
    <cellStyle name="Note 2 5 2 30" xfId="14346" xr:uid="{00000000-0005-0000-0000-0000DC900000}"/>
    <cellStyle name="Note 2 5 2 30 2" xfId="28623" xr:uid="{00000000-0005-0000-0000-0000DD900000}"/>
    <cellStyle name="Note 2 5 2 31" xfId="18497" xr:uid="{00000000-0005-0000-0000-0000DE900000}"/>
    <cellStyle name="Note 2 5 2 31 2" xfId="28964" xr:uid="{00000000-0005-0000-0000-0000DF900000}"/>
    <cellStyle name="Note 2 5 2 32" xfId="29640" xr:uid="{00000000-0005-0000-0000-0000E0900000}"/>
    <cellStyle name="Note 2 5 2 33" xfId="31126" xr:uid="{00000000-0005-0000-0000-0000E1900000}"/>
    <cellStyle name="Note 2 5 2 34" xfId="31462" xr:uid="{00000000-0005-0000-0000-0000E2900000}"/>
    <cellStyle name="Note 2 5 2 35" xfId="31802" xr:uid="{00000000-0005-0000-0000-0000E3900000}"/>
    <cellStyle name="Note 2 5 2 36" xfId="32024" xr:uid="{00000000-0005-0000-0000-0000E4900000}"/>
    <cellStyle name="Note 2 5 2 37" xfId="32365" xr:uid="{00000000-0005-0000-0000-0000E5900000}"/>
    <cellStyle name="Note 2 5 2 38" xfId="32706" xr:uid="{00000000-0005-0000-0000-0000E6900000}"/>
    <cellStyle name="Note 2 5 2 39" xfId="33162" xr:uid="{00000000-0005-0000-0000-0000E7900000}"/>
    <cellStyle name="Note 2 5 2 4" xfId="2352" xr:uid="{00000000-0005-0000-0000-0000E8900000}"/>
    <cellStyle name="Note 2 5 2 4 2" xfId="6604" xr:uid="{00000000-0005-0000-0000-0000E9900000}"/>
    <cellStyle name="Note 2 5 2 4 3" xfId="10853" xr:uid="{00000000-0005-0000-0000-0000EA900000}"/>
    <cellStyle name="Note 2 5 2 4 4" xfId="15102" xr:uid="{00000000-0005-0000-0000-0000EB900000}"/>
    <cellStyle name="Note 2 5 2 4 5" xfId="20020" xr:uid="{00000000-0005-0000-0000-0000EC900000}"/>
    <cellStyle name="Note 2 5 2 4 6" xfId="53770" xr:uid="{00000000-0005-0000-0000-0000ED900000}"/>
    <cellStyle name="Note 2 5 2 40" xfId="33616" xr:uid="{00000000-0005-0000-0000-0000EE900000}"/>
    <cellStyle name="Note 2 5 2 41" xfId="33962" xr:uid="{00000000-0005-0000-0000-0000EF900000}"/>
    <cellStyle name="Note 2 5 2 42" xfId="33009" xr:uid="{00000000-0005-0000-0000-0000F0900000}"/>
    <cellStyle name="Note 2 5 2 43" xfId="34409" xr:uid="{00000000-0005-0000-0000-0000F1900000}"/>
    <cellStyle name="Note 2 5 2 44" xfId="34755" xr:uid="{00000000-0005-0000-0000-0000F2900000}"/>
    <cellStyle name="Note 2 5 2 45" xfId="35101" xr:uid="{00000000-0005-0000-0000-0000F3900000}"/>
    <cellStyle name="Note 2 5 2 46" xfId="35448" xr:uid="{00000000-0005-0000-0000-0000F4900000}"/>
    <cellStyle name="Note 2 5 2 47" xfId="35795" xr:uid="{00000000-0005-0000-0000-0000F5900000}"/>
    <cellStyle name="Note 2 5 2 48" xfId="36141" xr:uid="{00000000-0005-0000-0000-0000F6900000}"/>
    <cellStyle name="Note 2 5 2 49" xfId="36487" xr:uid="{00000000-0005-0000-0000-0000F7900000}"/>
    <cellStyle name="Note 2 5 2 5" xfId="2501" xr:uid="{00000000-0005-0000-0000-0000F8900000}"/>
    <cellStyle name="Note 2 5 2 5 2" xfId="6753" xr:uid="{00000000-0005-0000-0000-0000F9900000}"/>
    <cellStyle name="Note 2 5 2 5 3" xfId="11002" xr:uid="{00000000-0005-0000-0000-0000FA900000}"/>
    <cellStyle name="Note 2 5 2 5 4" xfId="15251" xr:uid="{00000000-0005-0000-0000-0000FB900000}"/>
    <cellStyle name="Note 2 5 2 5 5" xfId="20366" xr:uid="{00000000-0005-0000-0000-0000FC900000}"/>
    <cellStyle name="Note 2 5 2 5 6" xfId="53876" xr:uid="{00000000-0005-0000-0000-0000FD900000}"/>
    <cellStyle name="Note 2 5 2 50" xfId="36833" xr:uid="{00000000-0005-0000-0000-0000FE900000}"/>
    <cellStyle name="Note 2 5 2 51" xfId="37179" xr:uid="{00000000-0005-0000-0000-0000FF900000}"/>
    <cellStyle name="Note 2 5 2 52" xfId="37525" xr:uid="{00000000-0005-0000-0000-000000910000}"/>
    <cellStyle name="Note 2 5 2 53" xfId="37800" xr:uid="{00000000-0005-0000-0000-000001910000}"/>
    <cellStyle name="Note 2 5 2 54" xfId="38147" xr:uid="{00000000-0005-0000-0000-000002910000}"/>
    <cellStyle name="Note 2 5 2 55" xfId="38493" xr:uid="{00000000-0005-0000-0000-000003910000}"/>
    <cellStyle name="Note 2 5 2 56" xfId="38839" xr:uid="{00000000-0005-0000-0000-000004910000}"/>
    <cellStyle name="Note 2 5 2 57" xfId="39185" xr:uid="{00000000-0005-0000-0000-000005910000}"/>
    <cellStyle name="Note 2 5 2 58" xfId="37725" xr:uid="{00000000-0005-0000-0000-000006910000}"/>
    <cellStyle name="Note 2 5 2 59" xfId="39695" xr:uid="{00000000-0005-0000-0000-000007910000}"/>
    <cellStyle name="Note 2 5 2 6" xfId="2651" xr:uid="{00000000-0005-0000-0000-000008910000}"/>
    <cellStyle name="Note 2 5 2 6 2" xfId="6903" xr:uid="{00000000-0005-0000-0000-000009910000}"/>
    <cellStyle name="Note 2 5 2 6 3" xfId="11152" xr:uid="{00000000-0005-0000-0000-00000A910000}"/>
    <cellStyle name="Note 2 5 2 6 4" xfId="15401" xr:uid="{00000000-0005-0000-0000-00000B910000}"/>
    <cellStyle name="Note 2 5 2 6 5" xfId="20923" xr:uid="{00000000-0005-0000-0000-00000C910000}"/>
    <cellStyle name="Note 2 5 2 6 6" xfId="54026" xr:uid="{00000000-0005-0000-0000-00000D910000}"/>
    <cellStyle name="Note 2 5 2 60" xfId="40013" xr:uid="{00000000-0005-0000-0000-00000E910000}"/>
    <cellStyle name="Note 2 5 2 61" xfId="40354" xr:uid="{00000000-0005-0000-0000-00000F910000}"/>
    <cellStyle name="Note 2 5 2 62" xfId="41357" xr:uid="{00000000-0005-0000-0000-000010910000}"/>
    <cellStyle name="Note 2 5 2 63" xfId="41487" xr:uid="{00000000-0005-0000-0000-000011910000}"/>
    <cellStyle name="Note 2 5 2 64" xfId="40989" xr:uid="{00000000-0005-0000-0000-000012910000}"/>
    <cellStyle name="Note 2 5 2 65" xfId="41921" xr:uid="{00000000-0005-0000-0000-000013910000}"/>
    <cellStyle name="Note 2 5 2 66" xfId="42267" xr:uid="{00000000-0005-0000-0000-000014910000}"/>
    <cellStyle name="Note 2 5 2 67" xfId="42608" xr:uid="{00000000-0005-0000-0000-000015910000}"/>
    <cellStyle name="Note 2 5 2 68" xfId="42848" xr:uid="{00000000-0005-0000-0000-000016910000}"/>
    <cellStyle name="Note 2 5 2 69" xfId="43189" xr:uid="{00000000-0005-0000-0000-000017910000}"/>
    <cellStyle name="Note 2 5 2 7" xfId="2806" xr:uid="{00000000-0005-0000-0000-000018910000}"/>
    <cellStyle name="Note 2 5 2 7 2" xfId="7058" xr:uid="{00000000-0005-0000-0000-000019910000}"/>
    <cellStyle name="Note 2 5 2 7 3" xfId="11307" xr:uid="{00000000-0005-0000-0000-00001A910000}"/>
    <cellStyle name="Note 2 5 2 7 4" xfId="15556" xr:uid="{00000000-0005-0000-0000-00001B910000}"/>
    <cellStyle name="Note 2 5 2 7 5" xfId="21059" xr:uid="{00000000-0005-0000-0000-00001C910000}"/>
    <cellStyle name="Note 2 5 2 7 6" xfId="53245" xr:uid="{00000000-0005-0000-0000-00001D910000}"/>
    <cellStyle name="Note 2 5 2 70" xfId="43530" xr:uid="{00000000-0005-0000-0000-00001E910000}"/>
    <cellStyle name="Note 2 5 2 71" xfId="44061" xr:uid="{00000000-0005-0000-0000-00001F910000}"/>
    <cellStyle name="Note 2 5 2 72" xfId="44326" xr:uid="{00000000-0005-0000-0000-000020910000}"/>
    <cellStyle name="Note 2 5 2 73" xfId="44278" xr:uid="{00000000-0005-0000-0000-000021910000}"/>
    <cellStyle name="Note 2 5 2 74" xfId="44729" xr:uid="{00000000-0005-0000-0000-000022910000}"/>
    <cellStyle name="Note 2 5 2 75" xfId="45049" xr:uid="{00000000-0005-0000-0000-000023910000}"/>
    <cellStyle name="Note 2 5 2 76" xfId="45202" xr:uid="{00000000-0005-0000-0000-000024910000}"/>
    <cellStyle name="Note 2 5 2 77" xfId="45272" xr:uid="{00000000-0005-0000-0000-000025910000}"/>
    <cellStyle name="Note 2 5 2 78" xfId="45519" xr:uid="{00000000-0005-0000-0000-000026910000}"/>
    <cellStyle name="Note 2 5 2 79" xfId="45823" xr:uid="{00000000-0005-0000-0000-000027910000}"/>
    <cellStyle name="Note 2 5 2 8" xfId="2956" xr:uid="{00000000-0005-0000-0000-000028910000}"/>
    <cellStyle name="Note 2 5 2 8 2" xfId="7208" xr:uid="{00000000-0005-0000-0000-000029910000}"/>
    <cellStyle name="Note 2 5 2 8 3" xfId="11457" xr:uid="{00000000-0005-0000-0000-00002A910000}"/>
    <cellStyle name="Note 2 5 2 8 4" xfId="15706" xr:uid="{00000000-0005-0000-0000-00002B910000}"/>
    <cellStyle name="Note 2 5 2 8 5" xfId="20833" xr:uid="{00000000-0005-0000-0000-00002C910000}"/>
    <cellStyle name="Note 2 5 2 8 6" xfId="54247" xr:uid="{00000000-0005-0000-0000-00002D910000}"/>
    <cellStyle name="Note 2 5 2 80" xfId="46108" xr:uid="{00000000-0005-0000-0000-00002E910000}"/>
    <cellStyle name="Note 2 5 2 81" xfId="46442" xr:uid="{00000000-0005-0000-0000-00002F910000}"/>
    <cellStyle name="Note 2 5 2 82" xfId="46425" xr:uid="{00000000-0005-0000-0000-000030910000}"/>
    <cellStyle name="Note 2 5 2 83" xfId="46931" xr:uid="{00000000-0005-0000-0000-000031910000}"/>
    <cellStyle name="Note 2 5 2 84" xfId="47276" xr:uid="{00000000-0005-0000-0000-000032910000}"/>
    <cellStyle name="Note 2 5 2 85" xfId="47593" xr:uid="{00000000-0005-0000-0000-000033910000}"/>
    <cellStyle name="Note 2 5 2 86" xfId="47583" xr:uid="{00000000-0005-0000-0000-000034910000}"/>
    <cellStyle name="Note 2 5 2 87" xfId="48037" xr:uid="{00000000-0005-0000-0000-000035910000}"/>
    <cellStyle name="Note 2 5 2 88" xfId="48371" xr:uid="{00000000-0005-0000-0000-000036910000}"/>
    <cellStyle name="Note 2 5 2 89" xfId="48890" xr:uid="{00000000-0005-0000-0000-000037910000}"/>
    <cellStyle name="Note 2 5 2 9" xfId="3106" xr:uid="{00000000-0005-0000-0000-000038910000}"/>
    <cellStyle name="Note 2 5 2 9 2" xfId="7358" xr:uid="{00000000-0005-0000-0000-000039910000}"/>
    <cellStyle name="Note 2 5 2 9 3" xfId="11607" xr:uid="{00000000-0005-0000-0000-00003A910000}"/>
    <cellStyle name="Note 2 5 2 9 4" xfId="15856" xr:uid="{00000000-0005-0000-0000-00003B910000}"/>
    <cellStyle name="Note 2 5 2 9 5" xfId="21747" xr:uid="{00000000-0005-0000-0000-00003C910000}"/>
    <cellStyle name="Note 2 5 2 9 6" xfId="54397" xr:uid="{00000000-0005-0000-0000-00003D910000}"/>
    <cellStyle name="Note 2 5 2 90" xfId="49236" xr:uid="{00000000-0005-0000-0000-00003E910000}"/>
    <cellStyle name="Note 2 5 2 91" xfId="48634" xr:uid="{00000000-0005-0000-0000-00003F910000}"/>
    <cellStyle name="Note 2 5 2 92" xfId="49388" xr:uid="{00000000-0005-0000-0000-000040910000}"/>
    <cellStyle name="Note 2 5 2 93" xfId="48500" xr:uid="{00000000-0005-0000-0000-000041910000}"/>
    <cellStyle name="Note 2 5 2 94" xfId="49903" xr:uid="{00000000-0005-0000-0000-000042910000}"/>
    <cellStyle name="Note 2 5 2 95" xfId="50053" xr:uid="{00000000-0005-0000-0000-000043910000}"/>
    <cellStyle name="Note 2 5 2 96" xfId="50202" xr:uid="{00000000-0005-0000-0000-000044910000}"/>
    <cellStyle name="Note 2 5 2 97" xfId="50352" xr:uid="{00000000-0005-0000-0000-000045910000}"/>
    <cellStyle name="Note 2 5 2 98" xfId="50501" xr:uid="{00000000-0005-0000-0000-000046910000}"/>
    <cellStyle name="Note 2 5 2 99" xfId="50650" xr:uid="{00000000-0005-0000-0000-000047910000}"/>
    <cellStyle name="Note 2 5 20" xfId="3201" xr:uid="{00000000-0005-0000-0000-000048910000}"/>
    <cellStyle name="Note 2 5 20 2" xfId="7453" xr:uid="{00000000-0005-0000-0000-000049910000}"/>
    <cellStyle name="Note 2 5 20 3" xfId="11702" xr:uid="{00000000-0005-0000-0000-00004A910000}"/>
    <cellStyle name="Note 2 5 20 4" xfId="15951" xr:uid="{00000000-0005-0000-0000-00004B910000}"/>
    <cellStyle name="Note 2 5 20 5" xfId="21577" xr:uid="{00000000-0005-0000-0000-00004C910000}"/>
    <cellStyle name="Note 2 5 20 6" xfId="55772" xr:uid="{00000000-0005-0000-0000-00004D910000}"/>
    <cellStyle name="Note 2 5 21" xfId="3350" xr:uid="{00000000-0005-0000-0000-00004E910000}"/>
    <cellStyle name="Note 2 5 21 2" xfId="7602" xr:uid="{00000000-0005-0000-0000-00004F910000}"/>
    <cellStyle name="Note 2 5 21 3" xfId="11851" xr:uid="{00000000-0005-0000-0000-000050910000}"/>
    <cellStyle name="Note 2 5 21 4" xfId="16100" xr:uid="{00000000-0005-0000-0000-000051910000}"/>
    <cellStyle name="Note 2 5 21 5" xfId="23805" xr:uid="{00000000-0005-0000-0000-000052910000}"/>
    <cellStyle name="Note 2 5 21 6" xfId="55925" xr:uid="{00000000-0005-0000-0000-000053910000}"/>
    <cellStyle name="Note 2 5 22" xfId="3500" xr:uid="{00000000-0005-0000-0000-000054910000}"/>
    <cellStyle name="Note 2 5 22 2" xfId="7752" xr:uid="{00000000-0005-0000-0000-000055910000}"/>
    <cellStyle name="Note 2 5 22 3" xfId="12001" xr:uid="{00000000-0005-0000-0000-000056910000}"/>
    <cellStyle name="Note 2 5 22 4" xfId="16250" xr:uid="{00000000-0005-0000-0000-000057910000}"/>
    <cellStyle name="Note 2 5 22 5" xfId="24155" xr:uid="{00000000-0005-0000-0000-000058910000}"/>
    <cellStyle name="Note 2 5 22 6" xfId="56076" xr:uid="{00000000-0005-0000-0000-000059910000}"/>
    <cellStyle name="Note 2 5 23" xfId="3650" xr:uid="{00000000-0005-0000-0000-00005A910000}"/>
    <cellStyle name="Note 2 5 23 2" xfId="7902" xr:uid="{00000000-0005-0000-0000-00005B910000}"/>
    <cellStyle name="Note 2 5 23 3" xfId="12151" xr:uid="{00000000-0005-0000-0000-00005C910000}"/>
    <cellStyle name="Note 2 5 23 4" xfId="16400" xr:uid="{00000000-0005-0000-0000-00005D910000}"/>
    <cellStyle name="Note 2 5 23 5" xfId="24501" xr:uid="{00000000-0005-0000-0000-00005E910000}"/>
    <cellStyle name="Note 2 5 23 6" xfId="56226" xr:uid="{00000000-0005-0000-0000-00005F910000}"/>
    <cellStyle name="Note 2 5 24" xfId="3799" xr:uid="{00000000-0005-0000-0000-000060910000}"/>
    <cellStyle name="Note 2 5 24 2" xfId="8051" xr:uid="{00000000-0005-0000-0000-000061910000}"/>
    <cellStyle name="Note 2 5 24 3" xfId="12300" xr:uid="{00000000-0005-0000-0000-000062910000}"/>
    <cellStyle name="Note 2 5 24 4" xfId="16549" xr:uid="{00000000-0005-0000-0000-000063910000}"/>
    <cellStyle name="Note 2 5 24 5" xfId="21914" xr:uid="{00000000-0005-0000-0000-000064910000}"/>
    <cellStyle name="Note 2 5 24 6" xfId="56381" xr:uid="{00000000-0005-0000-0000-000065910000}"/>
    <cellStyle name="Note 2 5 25" xfId="3948" xr:uid="{00000000-0005-0000-0000-000066910000}"/>
    <cellStyle name="Note 2 5 25 2" xfId="8200" xr:uid="{00000000-0005-0000-0000-000067910000}"/>
    <cellStyle name="Note 2 5 25 3" xfId="12449" xr:uid="{00000000-0005-0000-0000-000068910000}"/>
    <cellStyle name="Note 2 5 25 4" xfId="16698" xr:uid="{00000000-0005-0000-0000-000069910000}"/>
    <cellStyle name="Note 2 5 25 5" xfId="21778" xr:uid="{00000000-0005-0000-0000-00006A910000}"/>
    <cellStyle name="Note 2 5 25 6" xfId="56532" xr:uid="{00000000-0005-0000-0000-00006B910000}"/>
    <cellStyle name="Note 2 5 26" xfId="4148" xr:uid="{00000000-0005-0000-0000-00006C910000}"/>
    <cellStyle name="Note 2 5 26 2" xfId="8400" xr:uid="{00000000-0005-0000-0000-00006D910000}"/>
    <cellStyle name="Note 2 5 26 3" xfId="12649" xr:uid="{00000000-0005-0000-0000-00006E910000}"/>
    <cellStyle name="Note 2 5 26 4" xfId="16898" xr:uid="{00000000-0005-0000-0000-00006F910000}"/>
    <cellStyle name="Note 2 5 26 5" xfId="25462" xr:uid="{00000000-0005-0000-0000-000070910000}"/>
    <cellStyle name="Note 2 5 26 6" xfId="56579" xr:uid="{00000000-0005-0000-0000-000071910000}"/>
    <cellStyle name="Note 2 5 27" xfId="4299" xr:uid="{00000000-0005-0000-0000-000072910000}"/>
    <cellStyle name="Note 2 5 27 2" xfId="8551" xr:uid="{00000000-0005-0000-0000-000073910000}"/>
    <cellStyle name="Note 2 5 27 3" xfId="12800" xr:uid="{00000000-0005-0000-0000-000074910000}"/>
    <cellStyle name="Note 2 5 27 4" xfId="17049" xr:uid="{00000000-0005-0000-0000-000075910000}"/>
    <cellStyle name="Note 2 5 27 5" xfId="25808" xr:uid="{00000000-0005-0000-0000-000076910000}"/>
    <cellStyle name="Note 2 5 27 6" xfId="56633" xr:uid="{00000000-0005-0000-0000-000077910000}"/>
    <cellStyle name="Note 2 5 28" xfId="4296" xr:uid="{00000000-0005-0000-0000-000078910000}"/>
    <cellStyle name="Note 2 5 28 2" xfId="8548" xr:uid="{00000000-0005-0000-0000-000079910000}"/>
    <cellStyle name="Note 2 5 28 3" xfId="12797" xr:uid="{00000000-0005-0000-0000-00007A910000}"/>
    <cellStyle name="Note 2 5 28 4" xfId="17046" xr:uid="{00000000-0005-0000-0000-00007B910000}"/>
    <cellStyle name="Note 2 5 28 5" xfId="26154" xr:uid="{00000000-0005-0000-0000-00007C910000}"/>
    <cellStyle name="Note 2 5 28 6" xfId="56791" xr:uid="{00000000-0005-0000-0000-00007D910000}"/>
    <cellStyle name="Note 2 5 29" xfId="4671" xr:uid="{00000000-0005-0000-0000-00007E910000}"/>
    <cellStyle name="Note 2 5 29 2" xfId="8923" xr:uid="{00000000-0005-0000-0000-00007F910000}"/>
    <cellStyle name="Note 2 5 29 3" xfId="13172" xr:uid="{00000000-0005-0000-0000-000080910000}"/>
    <cellStyle name="Note 2 5 29 4" xfId="17421" xr:uid="{00000000-0005-0000-0000-000081910000}"/>
    <cellStyle name="Note 2 5 29 5" xfId="25225" xr:uid="{00000000-0005-0000-0000-000082910000}"/>
    <cellStyle name="Note 2 5 29 6" xfId="56941" xr:uid="{00000000-0005-0000-0000-000083910000}"/>
    <cellStyle name="Note 2 5 3" xfId="1379" xr:uid="{00000000-0005-0000-0000-000084910000}"/>
    <cellStyle name="Note 2 5 3 10" xfId="3303" xr:uid="{00000000-0005-0000-0000-000085910000}"/>
    <cellStyle name="Note 2 5 3 10 2" xfId="7555" xr:uid="{00000000-0005-0000-0000-000086910000}"/>
    <cellStyle name="Note 2 5 3 10 3" xfId="11804" xr:uid="{00000000-0005-0000-0000-000087910000}"/>
    <cellStyle name="Note 2 5 3 10 4" xfId="16053" xr:uid="{00000000-0005-0000-0000-000088910000}"/>
    <cellStyle name="Note 2 5 3 10 5" xfId="21802" xr:uid="{00000000-0005-0000-0000-000089910000}"/>
    <cellStyle name="Note 2 5 3 10 6" xfId="54595" xr:uid="{00000000-0005-0000-0000-00008A910000}"/>
    <cellStyle name="Note 2 5 3 100" xfId="50848" xr:uid="{00000000-0005-0000-0000-00008B910000}"/>
    <cellStyle name="Note 2 5 3 101" xfId="50997" xr:uid="{00000000-0005-0000-0000-00008C910000}"/>
    <cellStyle name="Note 2 5 3 102" xfId="51162" xr:uid="{00000000-0005-0000-0000-00008D910000}"/>
    <cellStyle name="Note 2 5 3 103" xfId="51318" xr:uid="{00000000-0005-0000-0000-00008E910000}"/>
    <cellStyle name="Note 2 5 3 104" xfId="51468" xr:uid="{00000000-0005-0000-0000-00008F910000}"/>
    <cellStyle name="Note 2 5 3 105" xfId="51618" xr:uid="{00000000-0005-0000-0000-000090910000}"/>
    <cellStyle name="Note 2 5 3 106" xfId="51768" xr:uid="{00000000-0005-0000-0000-000091910000}"/>
    <cellStyle name="Note 2 5 3 107" xfId="51923" xr:uid="{00000000-0005-0000-0000-000092910000}"/>
    <cellStyle name="Note 2 5 3 108" xfId="52078" xr:uid="{00000000-0005-0000-0000-000093910000}"/>
    <cellStyle name="Note 2 5 3 109" xfId="52228" xr:uid="{00000000-0005-0000-0000-000094910000}"/>
    <cellStyle name="Note 2 5 3 11" xfId="3452" xr:uid="{00000000-0005-0000-0000-000095910000}"/>
    <cellStyle name="Note 2 5 3 11 2" xfId="7704" xr:uid="{00000000-0005-0000-0000-000096910000}"/>
    <cellStyle name="Note 2 5 3 11 3" xfId="11953" xr:uid="{00000000-0005-0000-0000-000097910000}"/>
    <cellStyle name="Note 2 5 3 11 4" xfId="16202" xr:uid="{00000000-0005-0000-0000-000098910000}"/>
    <cellStyle name="Note 2 5 3 11 5" xfId="22242" xr:uid="{00000000-0005-0000-0000-000099910000}"/>
    <cellStyle name="Note 2 5 3 11 6" xfId="54744" xr:uid="{00000000-0005-0000-0000-00009A910000}"/>
    <cellStyle name="Note 2 5 3 110" xfId="52481" xr:uid="{00000000-0005-0000-0000-00009B910000}"/>
    <cellStyle name="Note 2 5 3 111" xfId="52631" xr:uid="{00000000-0005-0000-0000-00009C910000}"/>
    <cellStyle name="Note 2 5 3 112" xfId="52780" xr:uid="{00000000-0005-0000-0000-00009D910000}"/>
    <cellStyle name="Note 2 5 3 113" xfId="52930" xr:uid="{00000000-0005-0000-0000-00009E910000}"/>
    <cellStyle name="Note 2 5 3 114" xfId="53092" xr:uid="{00000000-0005-0000-0000-00009F910000}"/>
    <cellStyle name="Note 2 5 3 115" xfId="53392" xr:uid="{00000000-0005-0000-0000-0000A0910000}"/>
    <cellStyle name="Note 2 5 3 12" xfId="3602" xr:uid="{00000000-0005-0000-0000-0000A1910000}"/>
    <cellStyle name="Note 2 5 3 12 2" xfId="7854" xr:uid="{00000000-0005-0000-0000-0000A2910000}"/>
    <cellStyle name="Note 2 5 3 12 3" xfId="12103" xr:uid="{00000000-0005-0000-0000-0000A3910000}"/>
    <cellStyle name="Note 2 5 3 12 4" xfId="16352" xr:uid="{00000000-0005-0000-0000-0000A4910000}"/>
    <cellStyle name="Note 2 5 3 12 5" xfId="22588" xr:uid="{00000000-0005-0000-0000-0000A5910000}"/>
    <cellStyle name="Note 2 5 3 12 6" xfId="54899" xr:uid="{00000000-0005-0000-0000-0000A6910000}"/>
    <cellStyle name="Note 2 5 3 13" xfId="3752" xr:uid="{00000000-0005-0000-0000-0000A7910000}"/>
    <cellStyle name="Note 2 5 3 13 2" xfId="8004" xr:uid="{00000000-0005-0000-0000-0000A8910000}"/>
    <cellStyle name="Note 2 5 3 13 3" xfId="12253" xr:uid="{00000000-0005-0000-0000-0000A9910000}"/>
    <cellStyle name="Note 2 5 3 13 4" xfId="16502" xr:uid="{00000000-0005-0000-0000-0000AA910000}"/>
    <cellStyle name="Note 2 5 3 13 5" xfId="22934" xr:uid="{00000000-0005-0000-0000-0000AB910000}"/>
    <cellStyle name="Note 2 5 3 13 6" xfId="55054" xr:uid="{00000000-0005-0000-0000-0000AC910000}"/>
    <cellStyle name="Note 2 5 3 14" xfId="3901" xr:uid="{00000000-0005-0000-0000-0000AD910000}"/>
    <cellStyle name="Note 2 5 3 14 2" xfId="8153" xr:uid="{00000000-0005-0000-0000-0000AE910000}"/>
    <cellStyle name="Note 2 5 3 14 3" xfId="12402" xr:uid="{00000000-0005-0000-0000-0000AF910000}"/>
    <cellStyle name="Note 2 5 3 14 4" xfId="16651" xr:uid="{00000000-0005-0000-0000-0000B0910000}"/>
    <cellStyle name="Note 2 5 3 14 5" xfId="23281" xr:uid="{00000000-0005-0000-0000-0000B1910000}"/>
    <cellStyle name="Note 2 5 3 14 6" xfId="55205" xr:uid="{00000000-0005-0000-0000-0000B2910000}"/>
    <cellStyle name="Note 2 5 3 15" xfId="4050" xr:uid="{00000000-0005-0000-0000-0000B3910000}"/>
    <cellStyle name="Note 2 5 3 15 2" xfId="8302" xr:uid="{00000000-0005-0000-0000-0000B4910000}"/>
    <cellStyle name="Note 2 5 3 15 3" xfId="12551" xr:uid="{00000000-0005-0000-0000-0000B5910000}"/>
    <cellStyle name="Note 2 5 3 15 4" xfId="16800" xr:uid="{00000000-0005-0000-0000-0000B6910000}"/>
    <cellStyle name="Note 2 5 3 15 5" xfId="23556" xr:uid="{00000000-0005-0000-0000-0000B7910000}"/>
    <cellStyle name="Note 2 5 3 15 6" xfId="55354" xr:uid="{00000000-0005-0000-0000-0000B8910000}"/>
    <cellStyle name="Note 2 5 3 16" xfId="4250" xr:uid="{00000000-0005-0000-0000-0000B9910000}"/>
    <cellStyle name="Note 2 5 3 16 2" xfId="8502" xr:uid="{00000000-0005-0000-0000-0000BA910000}"/>
    <cellStyle name="Note 2 5 3 16 3" xfId="12751" xr:uid="{00000000-0005-0000-0000-0000BB910000}"/>
    <cellStyle name="Note 2 5 3 16 4" xfId="17000" xr:uid="{00000000-0005-0000-0000-0000BC910000}"/>
    <cellStyle name="Note 2 5 3 16 5" xfId="23902" xr:uid="{00000000-0005-0000-0000-0000BD910000}"/>
    <cellStyle name="Note 2 5 3 16 6" xfId="55504" xr:uid="{00000000-0005-0000-0000-0000BE910000}"/>
    <cellStyle name="Note 2 5 3 17" xfId="4401" xr:uid="{00000000-0005-0000-0000-0000BF910000}"/>
    <cellStyle name="Note 2 5 3 17 2" xfId="8653" xr:uid="{00000000-0005-0000-0000-0000C0910000}"/>
    <cellStyle name="Note 2 5 3 17 3" xfId="12902" xr:uid="{00000000-0005-0000-0000-0000C1910000}"/>
    <cellStyle name="Note 2 5 3 17 4" xfId="17151" xr:uid="{00000000-0005-0000-0000-0000C2910000}"/>
    <cellStyle name="Note 2 5 3 17 5" xfId="24252" xr:uid="{00000000-0005-0000-0000-0000C3910000}"/>
    <cellStyle name="Note 2 5 3 17 6" xfId="55653" xr:uid="{00000000-0005-0000-0000-0000C4910000}"/>
    <cellStyle name="Note 2 5 3 18" xfId="4504" xr:uid="{00000000-0005-0000-0000-0000C5910000}"/>
    <cellStyle name="Note 2 5 3 18 2" xfId="8756" xr:uid="{00000000-0005-0000-0000-0000C6910000}"/>
    <cellStyle name="Note 2 5 3 18 3" xfId="13005" xr:uid="{00000000-0005-0000-0000-0000C7910000}"/>
    <cellStyle name="Note 2 5 3 18 4" xfId="17254" xr:uid="{00000000-0005-0000-0000-0000C8910000}"/>
    <cellStyle name="Note 2 5 3 18 5" xfId="24598" xr:uid="{00000000-0005-0000-0000-0000C9910000}"/>
    <cellStyle name="Note 2 5 3 18 6" xfId="55875" xr:uid="{00000000-0005-0000-0000-0000CA910000}"/>
    <cellStyle name="Note 2 5 3 19" xfId="4618" xr:uid="{00000000-0005-0000-0000-0000CB910000}"/>
    <cellStyle name="Note 2 5 3 19 2" xfId="8870" xr:uid="{00000000-0005-0000-0000-0000CC910000}"/>
    <cellStyle name="Note 2 5 3 19 3" xfId="13119" xr:uid="{00000000-0005-0000-0000-0000CD910000}"/>
    <cellStyle name="Note 2 5 3 19 4" xfId="17368" xr:uid="{00000000-0005-0000-0000-0000CE910000}"/>
    <cellStyle name="Note 2 5 3 19 5" xfId="24873" xr:uid="{00000000-0005-0000-0000-0000CF910000}"/>
    <cellStyle name="Note 2 5 3 19 6" xfId="56027" xr:uid="{00000000-0005-0000-0000-0000D0910000}"/>
    <cellStyle name="Note 2 5 3 2" xfId="2098" xr:uid="{00000000-0005-0000-0000-0000D1910000}"/>
    <cellStyle name="Note 2 5 3 2 2" xfId="6350" xr:uid="{00000000-0005-0000-0000-0000D2910000}"/>
    <cellStyle name="Note 2 5 3 2 3" xfId="10599" xr:uid="{00000000-0005-0000-0000-0000D3910000}"/>
    <cellStyle name="Note 2 5 3 2 4" xfId="14848" xr:uid="{00000000-0005-0000-0000-0000D4910000}"/>
    <cellStyle name="Note 2 5 3 2 5" xfId="19279" xr:uid="{00000000-0005-0000-0000-0000D5910000}"/>
    <cellStyle name="Note 2 5 3 2 6" xfId="53547" xr:uid="{00000000-0005-0000-0000-0000D6910000}"/>
    <cellStyle name="Note 2 5 3 20" xfId="4773" xr:uid="{00000000-0005-0000-0000-0000D7910000}"/>
    <cellStyle name="Note 2 5 3 20 2" xfId="9025" xr:uid="{00000000-0005-0000-0000-0000D8910000}"/>
    <cellStyle name="Note 2 5 3 20 3" xfId="13274" xr:uid="{00000000-0005-0000-0000-0000D9910000}"/>
    <cellStyle name="Note 2 5 3 20 4" xfId="17523" xr:uid="{00000000-0005-0000-0000-0000DA910000}"/>
    <cellStyle name="Note 2 5 3 20 5" xfId="25212" xr:uid="{00000000-0005-0000-0000-0000DB910000}"/>
    <cellStyle name="Note 2 5 3 20 6" xfId="56179" xr:uid="{00000000-0005-0000-0000-0000DC910000}"/>
    <cellStyle name="Note 2 5 3 21" xfId="4923" xr:uid="{00000000-0005-0000-0000-0000DD910000}"/>
    <cellStyle name="Note 2 5 3 21 2" xfId="9175" xr:uid="{00000000-0005-0000-0000-0000DE910000}"/>
    <cellStyle name="Note 2 5 3 21 3" xfId="13424" xr:uid="{00000000-0005-0000-0000-0000DF910000}"/>
    <cellStyle name="Note 2 5 3 21 4" xfId="17673" xr:uid="{00000000-0005-0000-0000-0000E0910000}"/>
    <cellStyle name="Note 2 5 3 21 5" xfId="25559" xr:uid="{00000000-0005-0000-0000-0000E1910000}"/>
    <cellStyle name="Note 2 5 3 21 6" xfId="56328" xr:uid="{00000000-0005-0000-0000-0000E2910000}"/>
    <cellStyle name="Note 2 5 3 22" xfId="5115" xr:uid="{00000000-0005-0000-0000-0000E3910000}"/>
    <cellStyle name="Note 2 5 3 22 2" xfId="9367" xr:uid="{00000000-0005-0000-0000-0000E4910000}"/>
    <cellStyle name="Note 2 5 3 22 3" xfId="13616" xr:uid="{00000000-0005-0000-0000-0000E5910000}"/>
    <cellStyle name="Note 2 5 3 22 4" xfId="17865" xr:uid="{00000000-0005-0000-0000-0000E6910000}"/>
    <cellStyle name="Note 2 5 3 22 5" xfId="25905" xr:uid="{00000000-0005-0000-0000-0000E7910000}"/>
    <cellStyle name="Note 2 5 3 22 6" xfId="56484" xr:uid="{00000000-0005-0000-0000-0000E8910000}"/>
    <cellStyle name="Note 2 5 3 23" xfId="5225" xr:uid="{00000000-0005-0000-0000-0000E9910000}"/>
    <cellStyle name="Note 2 5 3 23 2" xfId="9477" xr:uid="{00000000-0005-0000-0000-0000EA910000}"/>
    <cellStyle name="Note 2 5 3 23 3" xfId="13726" xr:uid="{00000000-0005-0000-0000-0000EB910000}"/>
    <cellStyle name="Note 2 5 3 23 4" xfId="17975" xr:uid="{00000000-0005-0000-0000-0000EC910000}"/>
    <cellStyle name="Note 2 5 3 23 5" xfId="26251" xr:uid="{00000000-0005-0000-0000-0000ED910000}"/>
    <cellStyle name="Note 2 5 3 23 6" xfId="56735" xr:uid="{00000000-0005-0000-0000-0000EE910000}"/>
    <cellStyle name="Note 2 5 3 24" xfId="5337" xr:uid="{00000000-0005-0000-0000-0000EF910000}"/>
    <cellStyle name="Note 2 5 3 24 2" xfId="9589" xr:uid="{00000000-0005-0000-0000-0000F0910000}"/>
    <cellStyle name="Note 2 5 3 24 3" xfId="13838" xr:uid="{00000000-0005-0000-0000-0000F1910000}"/>
    <cellStyle name="Note 2 5 3 24 4" xfId="18087" xr:uid="{00000000-0005-0000-0000-0000F2910000}"/>
    <cellStyle name="Note 2 5 3 24 5" xfId="25230" xr:uid="{00000000-0005-0000-0000-0000F3910000}"/>
    <cellStyle name="Note 2 5 3 24 6" xfId="56894" xr:uid="{00000000-0005-0000-0000-0000F4910000}"/>
    <cellStyle name="Note 2 5 3 25" xfId="5488" xr:uid="{00000000-0005-0000-0000-0000F5910000}"/>
    <cellStyle name="Note 2 5 3 25 2" xfId="9740" xr:uid="{00000000-0005-0000-0000-0000F6910000}"/>
    <cellStyle name="Note 2 5 3 25 3" xfId="13989" xr:uid="{00000000-0005-0000-0000-0000F7910000}"/>
    <cellStyle name="Note 2 5 3 25 4" xfId="18238" xr:uid="{00000000-0005-0000-0000-0000F8910000}"/>
    <cellStyle name="Note 2 5 3 25 5" xfId="27075" xr:uid="{00000000-0005-0000-0000-0000F9910000}"/>
    <cellStyle name="Note 2 5 3 25 6" xfId="57044" xr:uid="{00000000-0005-0000-0000-0000FA910000}"/>
    <cellStyle name="Note 2 5 3 26" xfId="5643" xr:uid="{00000000-0005-0000-0000-0000FB910000}"/>
    <cellStyle name="Note 2 5 3 26 2" xfId="9895" xr:uid="{00000000-0005-0000-0000-0000FC910000}"/>
    <cellStyle name="Note 2 5 3 26 3" xfId="14144" xr:uid="{00000000-0005-0000-0000-0000FD910000}"/>
    <cellStyle name="Note 2 5 3 26 4" xfId="18393" xr:uid="{00000000-0005-0000-0000-0000FE910000}"/>
    <cellStyle name="Note 2 5 3 26 5" xfId="27304" xr:uid="{00000000-0005-0000-0000-0000FF910000}"/>
    <cellStyle name="Note 2 5 3 26 6" xfId="57162" xr:uid="{00000000-0005-0000-0000-000000920000}"/>
    <cellStyle name="Note 2 5 3 27" xfId="1643" xr:uid="{00000000-0005-0000-0000-000001920000}"/>
    <cellStyle name="Note 2 5 3 27 2" xfId="27647" xr:uid="{00000000-0005-0000-0000-000002920000}"/>
    <cellStyle name="Note 2 5 3 27 3" xfId="57312" xr:uid="{00000000-0005-0000-0000-000003920000}"/>
    <cellStyle name="Note 2 5 3 28" xfId="5895" xr:uid="{00000000-0005-0000-0000-000004920000}"/>
    <cellStyle name="Note 2 5 3 28 2" xfId="27988" xr:uid="{00000000-0005-0000-0000-000005920000}"/>
    <cellStyle name="Note 2 5 3 28 3" xfId="57461" xr:uid="{00000000-0005-0000-0000-000006920000}"/>
    <cellStyle name="Note 2 5 3 29" xfId="10144" xr:uid="{00000000-0005-0000-0000-000007920000}"/>
    <cellStyle name="Note 2 5 3 29 2" xfId="28329" xr:uid="{00000000-0005-0000-0000-000008920000}"/>
    <cellStyle name="Note 2 5 3 29 3" xfId="57611" xr:uid="{00000000-0005-0000-0000-000009920000}"/>
    <cellStyle name="Note 2 5 3 3" xfId="2250" xr:uid="{00000000-0005-0000-0000-00000A920000}"/>
    <cellStyle name="Note 2 5 3 3 2" xfId="6502" xr:uid="{00000000-0005-0000-0000-00000B920000}"/>
    <cellStyle name="Note 2 5 3 3 3" xfId="10751" xr:uid="{00000000-0005-0000-0000-00000C920000}"/>
    <cellStyle name="Note 2 5 3 3 4" xfId="15000" xr:uid="{00000000-0005-0000-0000-00000D920000}"/>
    <cellStyle name="Note 2 5 3 3 5" xfId="18841" xr:uid="{00000000-0005-0000-0000-00000E920000}"/>
    <cellStyle name="Note 2 5 3 3 6" xfId="53696" xr:uid="{00000000-0005-0000-0000-00000F920000}"/>
    <cellStyle name="Note 2 5 3 30" xfId="14394" xr:uid="{00000000-0005-0000-0000-000010920000}"/>
    <cellStyle name="Note 2 5 3 30 2" xfId="28670" xr:uid="{00000000-0005-0000-0000-000011920000}"/>
    <cellStyle name="Note 2 5 3 31" xfId="18653" xr:uid="{00000000-0005-0000-0000-000012920000}"/>
    <cellStyle name="Note 2 5 3 31 2" xfId="29011" xr:uid="{00000000-0005-0000-0000-000013920000}"/>
    <cellStyle name="Note 2 5 3 32" xfId="29312" xr:uid="{00000000-0005-0000-0000-000014920000}"/>
    <cellStyle name="Note 2 5 3 33" xfId="31024" xr:uid="{00000000-0005-0000-0000-000015920000}"/>
    <cellStyle name="Note 2 5 3 34" xfId="31509" xr:uid="{00000000-0005-0000-0000-000016920000}"/>
    <cellStyle name="Note 2 5 3 35" xfId="31849" xr:uid="{00000000-0005-0000-0000-000017920000}"/>
    <cellStyle name="Note 2 5 3 36" xfId="32071" xr:uid="{00000000-0005-0000-0000-000018920000}"/>
    <cellStyle name="Note 2 5 3 37" xfId="32412" xr:uid="{00000000-0005-0000-0000-000019920000}"/>
    <cellStyle name="Note 2 5 3 38" xfId="32753" xr:uid="{00000000-0005-0000-0000-00001A920000}"/>
    <cellStyle name="Note 2 5 3 39" xfId="33050" xr:uid="{00000000-0005-0000-0000-00001B920000}"/>
    <cellStyle name="Note 2 5 3 4" xfId="2400" xr:uid="{00000000-0005-0000-0000-00001C920000}"/>
    <cellStyle name="Note 2 5 3 4 2" xfId="6652" xr:uid="{00000000-0005-0000-0000-00001D920000}"/>
    <cellStyle name="Note 2 5 3 4 3" xfId="10901" xr:uid="{00000000-0005-0000-0000-00001E920000}"/>
    <cellStyle name="Note 2 5 3 4 4" xfId="15150" xr:uid="{00000000-0005-0000-0000-00001F920000}"/>
    <cellStyle name="Note 2 5 3 4 5" xfId="20067" xr:uid="{00000000-0005-0000-0000-000020920000}"/>
    <cellStyle name="Note 2 5 3 4 6" xfId="53818" xr:uid="{00000000-0005-0000-0000-000021920000}"/>
    <cellStyle name="Note 2 5 3 40" xfId="33663" xr:uid="{00000000-0005-0000-0000-000022920000}"/>
    <cellStyle name="Note 2 5 3 41" xfId="34009" xr:uid="{00000000-0005-0000-0000-000023920000}"/>
    <cellStyle name="Note 2 5 3 42" xfId="33909" xr:uid="{00000000-0005-0000-0000-000024920000}"/>
    <cellStyle name="Note 2 5 3 43" xfId="34456" xr:uid="{00000000-0005-0000-0000-000025920000}"/>
    <cellStyle name="Note 2 5 3 44" xfId="34802" xr:uid="{00000000-0005-0000-0000-000026920000}"/>
    <cellStyle name="Note 2 5 3 45" xfId="35148" xr:uid="{00000000-0005-0000-0000-000027920000}"/>
    <cellStyle name="Note 2 5 3 46" xfId="35495" xr:uid="{00000000-0005-0000-0000-000028920000}"/>
    <cellStyle name="Note 2 5 3 47" xfId="35842" xr:uid="{00000000-0005-0000-0000-000029920000}"/>
    <cellStyle name="Note 2 5 3 48" xfId="36188" xr:uid="{00000000-0005-0000-0000-00002A920000}"/>
    <cellStyle name="Note 2 5 3 49" xfId="36534" xr:uid="{00000000-0005-0000-0000-00002B920000}"/>
    <cellStyle name="Note 2 5 3 5" xfId="2549" xr:uid="{00000000-0005-0000-0000-00002C920000}"/>
    <cellStyle name="Note 2 5 3 5 2" xfId="6801" xr:uid="{00000000-0005-0000-0000-00002D920000}"/>
    <cellStyle name="Note 2 5 3 5 3" xfId="11050" xr:uid="{00000000-0005-0000-0000-00002E920000}"/>
    <cellStyle name="Note 2 5 3 5 4" xfId="15299" xr:uid="{00000000-0005-0000-0000-00002F920000}"/>
    <cellStyle name="Note 2 5 3 5 5" xfId="20413" xr:uid="{00000000-0005-0000-0000-000030920000}"/>
    <cellStyle name="Note 2 5 3 5 6" xfId="53924" xr:uid="{00000000-0005-0000-0000-000031920000}"/>
    <cellStyle name="Note 2 5 3 50" xfId="36880" xr:uid="{00000000-0005-0000-0000-000032920000}"/>
    <cellStyle name="Note 2 5 3 51" xfId="37226" xr:uid="{00000000-0005-0000-0000-000033920000}"/>
    <cellStyle name="Note 2 5 3 52" xfId="37572" xr:uid="{00000000-0005-0000-0000-000034920000}"/>
    <cellStyle name="Note 2 5 3 53" xfId="37847" xr:uid="{00000000-0005-0000-0000-000035920000}"/>
    <cellStyle name="Note 2 5 3 54" xfId="38194" xr:uid="{00000000-0005-0000-0000-000036920000}"/>
    <cellStyle name="Note 2 5 3 55" xfId="38540" xr:uid="{00000000-0005-0000-0000-000037920000}"/>
    <cellStyle name="Note 2 5 3 56" xfId="38886" xr:uid="{00000000-0005-0000-0000-000038920000}"/>
    <cellStyle name="Note 2 5 3 57" xfId="39232" xr:uid="{00000000-0005-0000-0000-000039920000}"/>
    <cellStyle name="Note 2 5 3 58" xfId="39575" xr:uid="{00000000-0005-0000-0000-00003A920000}"/>
    <cellStyle name="Note 2 5 3 59" xfId="39839" xr:uid="{00000000-0005-0000-0000-00003B920000}"/>
    <cellStyle name="Note 2 5 3 6" xfId="2699" xr:uid="{00000000-0005-0000-0000-00003C920000}"/>
    <cellStyle name="Note 2 5 3 6 2" xfId="6951" xr:uid="{00000000-0005-0000-0000-00003D920000}"/>
    <cellStyle name="Note 2 5 3 6 3" xfId="11200" xr:uid="{00000000-0005-0000-0000-00003E920000}"/>
    <cellStyle name="Note 2 5 3 6 4" xfId="15449" xr:uid="{00000000-0005-0000-0000-00003F920000}"/>
    <cellStyle name="Note 2 5 3 6 5" xfId="19147" xr:uid="{00000000-0005-0000-0000-000040920000}"/>
    <cellStyle name="Note 2 5 3 6 6" xfId="54074" xr:uid="{00000000-0005-0000-0000-000041920000}"/>
    <cellStyle name="Note 2 5 3 60" xfId="40060" xr:uid="{00000000-0005-0000-0000-000042920000}"/>
    <cellStyle name="Note 2 5 3 61" xfId="40401" xr:uid="{00000000-0005-0000-0000-000043920000}"/>
    <cellStyle name="Note 2 5 3 62" xfId="40710" xr:uid="{00000000-0005-0000-0000-000044920000}"/>
    <cellStyle name="Note 2 5 3 63" xfId="41531" xr:uid="{00000000-0005-0000-0000-000045920000}"/>
    <cellStyle name="Note 2 5 3 64" xfId="41538" xr:uid="{00000000-0005-0000-0000-000046920000}"/>
    <cellStyle name="Note 2 5 3 65" xfId="41968" xr:uid="{00000000-0005-0000-0000-000047920000}"/>
    <cellStyle name="Note 2 5 3 66" xfId="42314" xr:uid="{00000000-0005-0000-0000-000048920000}"/>
    <cellStyle name="Note 2 5 3 67" xfId="41089" xr:uid="{00000000-0005-0000-0000-000049920000}"/>
    <cellStyle name="Note 2 5 3 68" xfId="42895" xr:uid="{00000000-0005-0000-0000-00004A920000}"/>
    <cellStyle name="Note 2 5 3 69" xfId="43236" xr:uid="{00000000-0005-0000-0000-00004B920000}"/>
    <cellStyle name="Note 2 5 3 7" xfId="2854" xr:uid="{00000000-0005-0000-0000-00004C920000}"/>
    <cellStyle name="Note 2 5 3 7 2" xfId="7106" xr:uid="{00000000-0005-0000-0000-00004D920000}"/>
    <cellStyle name="Note 2 5 3 7 3" xfId="11355" xr:uid="{00000000-0005-0000-0000-00004E920000}"/>
    <cellStyle name="Note 2 5 3 7 4" xfId="15604" xr:uid="{00000000-0005-0000-0000-00004F920000}"/>
    <cellStyle name="Note 2 5 3 7 5" xfId="21106" xr:uid="{00000000-0005-0000-0000-000050920000}"/>
    <cellStyle name="Note 2 5 3 7 6" xfId="54192" xr:uid="{00000000-0005-0000-0000-000051920000}"/>
    <cellStyle name="Note 2 5 3 70" xfId="43577" xr:uid="{00000000-0005-0000-0000-000052920000}"/>
    <cellStyle name="Note 2 5 3 71" xfId="44108" xr:uid="{00000000-0005-0000-0000-000053920000}"/>
    <cellStyle name="Note 2 5 3 72" xfId="44363" xr:uid="{00000000-0005-0000-0000-000054920000}"/>
    <cellStyle name="Note 2 5 3 73" xfId="44369" xr:uid="{00000000-0005-0000-0000-000055920000}"/>
    <cellStyle name="Note 2 5 3 74" xfId="44776" xr:uid="{00000000-0005-0000-0000-000056920000}"/>
    <cellStyle name="Note 2 5 3 75" xfId="45080" xr:uid="{00000000-0005-0000-0000-000057920000}"/>
    <cellStyle name="Note 2 5 3 76" xfId="43948" xr:uid="{00000000-0005-0000-0000-000058920000}"/>
    <cellStyle name="Note 2 5 3 77" xfId="43959" xr:uid="{00000000-0005-0000-0000-000059920000}"/>
    <cellStyle name="Note 2 5 3 78" xfId="45800" xr:uid="{00000000-0005-0000-0000-00005A920000}"/>
    <cellStyle name="Note 2 5 3 79" xfId="45672" xr:uid="{00000000-0005-0000-0000-00005B920000}"/>
    <cellStyle name="Note 2 5 3 8" xfId="3004" xr:uid="{00000000-0005-0000-0000-00005C920000}"/>
    <cellStyle name="Note 2 5 3 8 2" xfId="7256" xr:uid="{00000000-0005-0000-0000-00005D920000}"/>
    <cellStyle name="Note 2 5 3 8 3" xfId="11505" xr:uid="{00000000-0005-0000-0000-00005E920000}"/>
    <cellStyle name="Note 2 5 3 8 4" xfId="15754" xr:uid="{00000000-0005-0000-0000-00005F920000}"/>
    <cellStyle name="Note 2 5 3 8 5" xfId="21448" xr:uid="{00000000-0005-0000-0000-000060920000}"/>
    <cellStyle name="Note 2 5 3 8 6" xfId="54295" xr:uid="{00000000-0005-0000-0000-000061920000}"/>
    <cellStyle name="Note 2 5 3 80" xfId="46155" xr:uid="{00000000-0005-0000-0000-000062920000}"/>
    <cellStyle name="Note 2 5 3 81" xfId="46479" xr:uid="{00000000-0005-0000-0000-000063920000}"/>
    <cellStyle name="Note 2 5 3 82" xfId="45705" xr:uid="{00000000-0005-0000-0000-000064920000}"/>
    <cellStyle name="Note 2 5 3 83" xfId="46978" xr:uid="{00000000-0005-0000-0000-000065920000}"/>
    <cellStyle name="Note 2 5 3 84" xfId="47323" xr:uid="{00000000-0005-0000-0000-000066920000}"/>
    <cellStyle name="Note 2 5 3 85" xfId="47624" xr:uid="{00000000-0005-0000-0000-000067920000}"/>
    <cellStyle name="Note 2 5 3 86" xfId="46432" xr:uid="{00000000-0005-0000-0000-000068920000}"/>
    <cellStyle name="Note 2 5 3 87" xfId="48084" xr:uid="{00000000-0005-0000-0000-000069920000}"/>
    <cellStyle name="Note 2 5 3 88" xfId="48676" xr:uid="{00000000-0005-0000-0000-00006A920000}"/>
    <cellStyle name="Note 2 5 3 89" xfId="48937" xr:uid="{00000000-0005-0000-0000-00006B920000}"/>
    <cellStyle name="Note 2 5 3 9" xfId="3154" xr:uid="{00000000-0005-0000-0000-00006C920000}"/>
    <cellStyle name="Note 2 5 3 9 2" xfId="7406" xr:uid="{00000000-0005-0000-0000-00006D920000}"/>
    <cellStyle name="Note 2 5 3 9 3" xfId="11655" xr:uid="{00000000-0005-0000-0000-00006E920000}"/>
    <cellStyle name="Note 2 5 3 9 4" xfId="15904" xr:uid="{00000000-0005-0000-0000-00006F920000}"/>
    <cellStyle name="Note 2 5 3 9 5" xfId="21794" xr:uid="{00000000-0005-0000-0000-000070920000}"/>
    <cellStyle name="Note 2 5 3 9 6" xfId="54445" xr:uid="{00000000-0005-0000-0000-000071920000}"/>
    <cellStyle name="Note 2 5 3 90" xfId="49283" xr:uid="{00000000-0005-0000-0000-000072920000}"/>
    <cellStyle name="Note 2 5 3 91" xfId="49291" xr:uid="{00000000-0005-0000-0000-000073920000}"/>
    <cellStyle name="Note 2 5 3 92" xfId="49428" xr:uid="{00000000-0005-0000-0000-000074920000}"/>
    <cellStyle name="Note 2 5 3 93" xfId="49752" xr:uid="{00000000-0005-0000-0000-000075920000}"/>
    <cellStyle name="Note 2 5 3 94" xfId="49951" xr:uid="{00000000-0005-0000-0000-000076920000}"/>
    <cellStyle name="Note 2 5 3 95" xfId="50101" xr:uid="{00000000-0005-0000-0000-000077920000}"/>
    <cellStyle name="Note 2 5 3 96" xfId="50250" xr:uid="{00000000-0005-0000-0000-000078920000}"/>
    <cellStyle name="Note 2 5 3 97" xfId="50400" xr:uid="{00000000-0005-0000-0000-000079920000}"/>
    <cellStyle name="Note 2 5 3 98" xfId="50549" xr:uid="{00000000-0005-0000-0000-00007A920000}"/>
    <cellStyle name="Note 2 5 3 99" xfId="50698" xr:uid="{00000000-0005-0000-0000-00007B920000}"/>
    <cellStyle name="Note 2 5 30" xfId="4821" xr:uid="{00000000-0005-0000-0000-00007C920000}"/>
    <cellStyle name="Note 2 5 30 2" xfId="9073" xr:uid="{00000000-0005-0000-0000-00007D920000}"/>
    <cellStyle name="Note 2 5 30 3" xfId="13322" xr:uid="{00000000-0005-0000-0000-00007E920000}"/>
    <cellStyle name="Note 2 5 30 4" xfId="17571" xr:uid="{00000000-0005-0000-0000-00007F920000}"/>
    <cellStyle name="Note 2 5 30 5" xfId="26789" xr:uid="{00000000-0005-0000-0000-000080920000}"/>
    <cellStyle name="Note 2 5 30 6" xfId="57093" xr:uid="{00000000-0005-0000-0000-000081920000}"/>
    <cellStyle name="Note 2 5 31" xfId="5013" xr:uid="{00000000-0005-0000-0000-000082920000}"/>
    <cellStyle name="Note 2 5 31 2" xfId="9265" xr:uid="{00000000-0005-0000-0000-000083920000}"/>
    <cellStyle name="Note 2 5 31 3" xfId="13514" xr:uid="{00000000-0005-0000-0000-000084920000}"/>
    <cellStyle name="Note 2 5 31 4" xfId="17763" xr:uid="{00000000-0005-0000-0000-000085920000}"/>
    <cellStyle name="Note 2 5 31 5" xfId="27207" xr:uid="{00000000-0005-0000-0000-000086920000}"/>
    <cellStyle name="Note 2 5 31 6" xfId="56377" xr:uid="{00000000-0005-0000-0000-000087920000}"/>
    <cellStyle name="Note 2 5 32" xfId="4989" xr:uid="{00000000-0005-0000-0000-000088920000}"/>
    <cellStyle name="Note 2 5 32 2" xfId="9241" xr:uid="{00000000-0005-0000-0000-000089920000}"/>
    <cellStyle name="Note 2 5 32 3" xfId="13490" xr:uid="{00000000-0005-0000-0000-00008A920000}"/>
    <cellStyle name="Note 2 5 32 4" xfId="17739" xr:uid="{00000000-0005-0000-0000-00008B920000}"/>
    <cellStyle name="Note 2 5 32 5" xfId="27550" xr:uid="{00000000-0005-0000-0000-00008C920000}"/>
    <cellStyle name="Note 2 5 32 6" xfId="57210" xr:uid="{00000000-0005-0000-0000-00008D920000}"/>
    <cellStyle name="Note 2 5 33" xfId="5386" xr:uid="{00000000-0005-0000-0000-00008E920000}"/>
    <cellStyle name="Note 2 5 33 2" xfId="9638" xr:uid="{00000000-0005-0000-0000-00008F920000}"/>
    <cellStyle name="Note 2 5 33 3" xfId="13887" xr:uid="{00000000-0005-0000-0000-000090920000}"/>
    <cellStyle name="Note 2 5 33 4" xfId="18136" xr:uid="{00000000-0005-0000-0000-000091920000}"/>
    <cellStyle name="Note 2 5 33 5" xfId="27891" xr:uid="{00000000-0005-0000-0000-000092920000}"/>
    <cellStyle name="Note 2 5 33 6" xfId="57359" xr:uid="{00000000-0005-0000-0000-000093920000}"/>
    <cellStyle name="Note 2 5 34" xfId="5541" xr:uid="{00000000-0005-0000-0000-000094920000}"/>
    <cellStyle name="Note 2 5 34 2" xfId="9793" xr:uid="{00000000-0005-0000-0000-000095920000}"/>
    <cellStyle name="Note 2 5 34 3" xfId="14042" xr:uid="{00000000-0005-0000-0000-000096920000}"/>
    <cellStyle name="Note 2 5 34 4" xfId="18291" xr:uid="{00000000-0005-0000-0000-000097920000}"/>
    <cellStyle name="Note 2 5 34 5" xfId="28232" xr:uid="{00000000-0005-0000-0000-000098920000}"/>
    <cellStyle name="Note 2 5 34 6" xfId="57509" xr:uid="{00000000-0005-0000-0000-000099920000}"/>
    <cellStyle name="Note 2 5 35" xfId="1441" xr:uid="{00000000-0005-0000-0000-00009A920000}"/>
    <cellStyle name="Note 2 5 35 2" xfId="28573" xr:uid="{00000000-0005-0000-0000-00009B920000}"/>
    <cellStyle name="Note 2 5 36" xfId="5693" xr:uid="{00000000-0005-0000-0000-00009C920000}"/>
    <cellStyle name="Note 2 5 36 2" xfId="28914" xr:uid="{00000000-0005-0000-0000-00009D920000}"/>
    <cellStyle name="Note 2 5 37" xfId="9942" xr:uid="{00000000-0005-0000-0000-00009E920000}"/>
    <cellStyle name="Note 2 5 37 2" xfId="29473" xr:uid="{00000000-0005-0000-0000-00009F920000}"/>
    <cellStyle name="Note 2 5 38" xfId="14192" xr:uid="{00000000-0005-0000-0000-0000A0920000}"/>
    <cellStyle name="Note 2 5 38 2" xfId="31056" xr:uid="{00000000-0005-0000-0000-0000A1920000}"/>
    <cellStyle name="Note 2 5 39" xfId="18448" xr:uid="{00000000-0005-0000-0000-0000A2920000}"/>
    <cellStyle name="Note 2 5 39 2" xfId="31412" xr:uid="{00000000-0005-0000-0000-0000A3920000}"/>
    <cellStyle name="Note 2 5 4" xfId="1406" xr:uid="{00000000-0005-0000-0000-0000A4920000}"/>
    <cellStyle name="Note 2 5 4 10" xfId="21498" xr:uid="{00000000-0005-0000-0000-0000A5920000}"/>
    <cellStyle name="Note 2 5 4 11" xfId="22294" xr:uid="{00000000-0005-0000-0000-0000A6920000}"/>
    <cellStyle name="Note 2 5 4 12" xfId="22640" xr:uid="{00000000-0005-0000-0000-0000A7920000}"/>
    <cellStyle name="Note 2 5 4 13" xfId="22986" xr:uid="{00000000-0005-0000-0000-0000A8920000}"/>
    <cellStyle name="Note 2 5 4 14" xfId="23333" xr:uid="{00000000-0005-0000-0000-0000A9920000}"/>
    <cellStyle name="Note 2 5 4 15" xfId="23608" xr:uid="{00000000-0005-0000-0000-0000AA920000}"/>
    <cellStyle name="Note 2 5 4 16" xfId="23954" xr:uid="{00000000-0005-0000-0000-0000AB920000}"/>
    <cellStyle name="Note 2 5 4 17" xfId="24304" xr:uid="{00000000-0005-0000-0000-0000AC920000}"/>
    <cellStyle name="Note 2 5 4 18" xfId="24650" xr:uid="{00000000-0005-0000-0000-0000AD920000}"/>
    <cellStyle name="Note 2 5 4 19" xfId="24925" xr:uid="{00000000-0005-0000-0000-0000AE920000}"/>
    <cellStyle name="Note 2 5 4 2" xfId="1690" xr:uid="{00000000-0005-0000-0000-0000AF920000}"/>
    <cellStyle name="Note 2 5 4 2 2" xfId="19331" xr:uid="{00000000-0005-0000-0000-0000B0920000}"/>
    <cellStyle name="Note 2 5 4 20" xfId="21992" xr:uid="{00000000-0005-0000-0000-0000B1920000}"/>
    <cellStyle name="Note 2 5 4 21" xfId="25611" xr:uid="{00000000-0005-0000-0000-0000B2920000}"/>
    <cellStyle name="Note 2 5 4 22" xfId="25957" xr:uid="{00000000-0005-0000-0000-0000B3920000}"/>
    <cellStyle name="Note 2 5 4 23" xfId="26303" xr:uid="{00000000-0005-0000-0000-0000B4920000}"/>
    <cellStyle name="Note 2 5 4 24" xfId="26848" xr:uid="{00000000-0005-0000-0000-0000B5920000}"/>
    <cellStyle name="Note 2 5 4 25" xfId="26622" xr:uid="{00000000-0005-0000-0000-0000B6920000}"/>
    <cellStyle name="Note 2 5 4 26" xfId="27356" xr:uid="{00000000-0005-0000-0000-0000B7920000}"/>
    <cellStyle name="Note 2 5 4 27" xfId="27699" xr:uid="{00000000-0005-0000-0000-0000B8920000}"/>
    <cellStyle name="Note 2 5 4 28" xfId="28040" xr:uid="{00000000-0005-0000-0000-0000B9920000}"/>
    <cellStyle name="Note 2 5 4 29" xfId="28381" xr:uid="{00000000-0005-0000-0000-0000BA920000}"/>
    <cellStyle name="Note 2 5 4 3" xfId="5942" xr:uid="{00000000-0005-0000-0000-0000BB920000}"/>
    <cellStyle name="Note 2 5 4 3 2" xfId="18840" xr:uid="{00000000-0005-0000-0000-0000BC920000}"/>
    <cellStyle name="Note 2 5 4 30" xfId="28722" xr:uid="{00000000-0005-0000-0000-0000BD920000}"/>
    <cellStyle name="Note 2 5 4 31" xfId="29063" xr:uid="{00000000-0005-0000-0000-0000BE920000}"/>
    <cellStyle name="Note 2 5 4 32" xfId="29557" xr:uid="{00000000-0005-0000-0000-0000BF920000}"/>
    <cellStyle name="Note 2 5 4 33" xfId="31324" xr:uid="{00000000-0005-0000-0000-0000C0920000}"/>
    <cellStyle name="Note 2 5 4 34" xfId="31561" xr:uid="{00000000-0005-0000-0000-0000C1920000}"/>
    <cellStyle name="Note 2 5 4 35" xfId="31901" xr:uid="{00000000-0005-0000-0000-0000C2920000}"/>
    <cellStyle name="Note 2 5 4 36" xfId="32123" xr:uid="{00000000-0005-0000-0000-0000C3920000}"/>
    <cellStyle name="Note 2 5 4 37" xfId="32464" xr:uid="{00000000-0005-0000-0000-0000C4920000}"/>
    <cellStyle name="Note 2 5 4 38" xfId="32805" xr:uid="{00000000-0005-0000-0000-0000C5920000}"/>
    <cellStyle name="Note 2 5 4 39" xfId="33113" xr:uid="{00000000-0005-0000-0000-0000C6920000}"/>
    <cellStyle name="Note 2 5 4 4" xfId="10191" xr:uid="{00000000-0005-0000-0000-0000C7920000}"/>
    <cellStyle name="Note 2 5 4 4 2" xfId="20119" xr:uid="{00000000-0005-0000-0000-0000C8920000}"/>
    <cellStyle name="Note 2 5 4 40" xfId="33715" xr:uid="{00000000-0005-0000-0000-0000C9920000}"/>
    <cellStyle name="Note 2 5 4 41" xfId="34061" xr:uid="{00000000-0005-0000-0000-0000CA920000}"/>
    <cellStyle name="Note 2 5 4 42" xfId="33083" xr:uid="{00000000-0005-0000-0000-0000CB920000}"/>
    <cellStyle name="Note 2 5 4 43" xfId="34508" xr:uid="{00000000-0005-0000-0000-0000CC920000}"/>
    <cellStyle name="Note 2 5 4 44" xfId="34854" xr:uid="{00000000-0005-0000-0000-0000CD920000}"/>
    <cellStyle name="Note 2 5 4 45" xfId="35200" xr:uid="{00000000-0005-0000-0000-0000CE920000}"/>
    <cellStyle name="Note 2 5 4 46" xfId="35547" xr:uid="{00000000-0005-0000-0000-0000CF920000}"/>
    <cellStyle name="Note 2 5 4 47" xfId="35894" xr:uid="{00000000-0005-0000-0000-0000D0920000}"/>
    <cellStyle name="Note 2 5 4 48" xfId="36240" xr:uid="{00000000-0005-0000-0000-0000D1920000}"/>
    <cellStyle name="Note 2 5 4 49" xfId="36586" xr:uid="{00000000-0005-0000-0000-0000D2920000}"/>
    <cellStyle name="Note 2 5 4 5" xfId="14441" xr:uid="{00000000-0005-0000-0000-0000D3920000}"/>
    <cellStyle name="Note 2 5 4 5 2" xfId="20465" xr:uid="{00000000-0005-0000-0000-0000D4920000}"/>
    <cellStyle name="Note 2 5 4 50" xfId="36932" xr:uid="{00000000-0005-0000-0000-0000D5920000}"/>
    <cellStyle name="Note 2 5 4 51" xfId="37278" xr:uid="{00000000-0005-0000-0000-0000D6920000}"/>
    <cellStyle name="Note 2 5 4 52" xfId="37624" xr:uid="{00000000-0005-0000-0000-0000D7920000}"/>
    <cellStyle name="Note 2 5 4 53" xfId="37899" xr:uid="{00000000-0005-0000-0000-0000D8920000}"/>
    <cellStyle name="Note 2 5 4 54" xfId="38246" xr:uid="{00000000-0005-0000-0000-0000D9920000}"/>
    <cellStyle name="Note 2 5 4 55" xfId="38592" xr:uid="{00000000-0005-0000-0000-0000DA920000}"/>
    <cellStyle name="Note 2 5 4 56" xfId="38938" xr:uid="{00000000-0005-0000-0000-0000DB920000}"/>
    <cellStyle name="Note 2 5 4 57" xfId="39284" xr:uid="{00000000-0005-0000-0000-0000DC920000}"/>
    <cellStyle name="Note 2 5 4 58" xfId="34073" xr:uid="{00000000-0005-0000-0000-0000DD920000}"/>
    <cellStyle name="Note 2 5 4 59" xfId="33900" xr:uid="{00000000-0005-0000-0000-0000DE920000}"/>
    <cellStyle name="Note 2 5 4 6" xfId="18551" xr:uid="{00000000-0005-0000-0000-0000DF920000}"/>
    <cellStyle name="Note 2 5 4 6 2" xfId="20832" xr:uid="{00000000-0005-0000-0000-0000E0920000}"/>
    <cellStyle name="Note 2 5 4 60" xfId="40112" xr:uid="{00000000-0005-0000-0000-0000E1920000}"/>
    <cellStyle name="Note 2 5 4 61" xfId="40453" xr:uid="{00000000-0005-0000-0000-0000E2920000}"/>
    <cellStyle name="Note 2 5 4 62" xfId="41270" xr:uid="{00000000-0005-0000-0000-0000E3920000}"/>
    <cellStyle name="Note 2 5 4 63" xfId="41581" xr:uid="{00000000-0005-0000-0000-0000E4920000}"/>
    <cellStyle name="Note 2 5 4 64" xfId="41007" xr:uid="{00000000-0005-0000-0000-0000E5920000}"/>
    <cellStyle name="Note 2 5 4 65" xfId="42020" xr:uid="{00000000-0005-0000-0000-0000E6920000}"/>
    <cellStyle name="Note 2 5 4 66" xfId="42366" xr:uid="{00000000-0005-0000-0000-0000E7920000}"/>
    <cellStyle name="Note 2 5 4 67" xfId="42548" xr:uid="{00000000-0005-0000-0000-0000E8920000}"/>
    <cellStyle name="Note 2 5 4 68" xfId="42947" xr:uid="{00000000-0005-0000-0000-0000E9920000}"/>
    <cellStyle name="Note 2 5 4 69" xfId="43288" xr:uid="{00000000-0005-0000-0000-0000EA920000}"/>
    <cellStyle name="Note 2 5 4 7" xfId="21158" xr:uid="{00000000-0005-0000-0000-0000EB920000}"/>
    <cellStyle name="Note 2 5 4 70" xfId="43629" xr:uid="{00000000-0005-0000-0000-0000EC920000}"/>
    <cellStyle name="Note 2 5 4 71" xfId="44160" xr:uid="{00000000-0005-0000-0000-0000ED920000}"/>
    <cellStyle name="Note 2 5 4 72" xfId="44408" xr:uid="{00000000-0005-0000-0000-0000EE920000}"/>
    <cellStyle name="Note 2 5 4 73" xfId="43918" xr:uid="{00000000-0005-0000-0000-0000EF920000}"/>
    <cellStyle name="Note 2 5 4 74" xfId="44828" xr:uid="{00000000-0005-0000-0000-0000F0920000}"/>
    <cellStyle name="Note 2 5 4 75" xfId="45121" xr:uid="{00000000-0005-0000-0000-0000F1920000}"/>
    <cellStyle name="Note 2 5 4 76" xfId="45138" xr:uid="{00000000-0005-0000-0000-0000F2920000}"/>
    <cellStyle name="Note 2 5 4 77" xfId="45256" xr:uid="{00000000-0005-0000-0000-0000F3920000}"/>
    <cellStyle name="Note 2 5 4 78" xfId="45421" xr:uid="{00000000-0005-0000-0000-0000F4920000}"/>
    <cellStyle name="Note 2 5 4 79" xfId="45843" xr:uid="{00000000-0005-0000-0000-0000F5920000}"/>
    <cellStyle name="Note 2 5 4 8" xfId="20856" xr:uid="{00000000-0005-0000-0000-0000F6920000}"/>
    <cellStyle name="Note 2 5 4 80" xfId="46207" xr:uid="{00000000-0005-0000-0000-0000F7920000}"/>
    <cellStyle name="Note 2 5 4 81" xfId="46523" xr:uid="{00000000-0005-0000-0000-0000F8920000}"/>
    <cellStyle name="Note 2 5 4 82" xfId="46685" xr:uid="{00000000-0005-0000-0000-0000F9920000}"/>
    <cellStyle name="Note 2 5 4 83" xfId="47030" xr:uid="{00000000-0005-0000-0000-0000FA920000}"/>
    <cellStyle name="Note 2 5 4 84" xfId="47375" xr:uid="{00000000-0005-0000-0000-0000FB920000}"/>
    <cellStyle name="Note 2 5 4 85" xfId="47658" xr:uid="{00000000-0005-0000-0000-0000FC920000}"/>
    <cellStyle name="Note 2 5 4 86" xfId="47799" xr:uid="{00000000-0005-0000-0000-0000FD920000}"/>
    <cellStyle name="Note 2 5 4 87" xfId="48136" xr:uid="{00000000-0005-0000-0000-0000FE920000}"/>
    <cellStyle name="Note 2 5 4 88" xfId="48261" xr:uid="{00000000-0005-0000-0000-0000FF920000}"/>
    <cellStyle name="Note 2 5 4 89" xfId="48989" xr:uid="{00000000-0005-0000-0000-000000930000}"/>
    <cellStyle name="Note 2 5 4 9" xfId="21846" xr:uid="{00000000-0005-0000-0000-000001930000}"/>
    <cellStyle name="Note 2 5 4 90" xfId="49333" xr:uid="{00000000-0005-0000-0000-000002930000}"/>
    <cellStyle name="Note 2 5 4 91" xfId="48767" xr:uid="{00000000-0005-0000-0000-000003930000}"/>
    <cellStyle name="Note 2 5 4 92" xfId="49409" xr:uid="{00000000-0005-0000-0000-000004930000}"/>
    <cellStyle name="Note 2 5 4 93" xfId="49584" xr:uid="{00000000-0005-0000-0000-000005930000}"/>
    <cellStyle name="Note 2 5 4 94" xfId="52981" xr:uid="{00000000-0005-0000-0000-000006930000}"/>
    <cellStyle name="Note 2 5 4 95" xfId="53289" xr:uid="{00000000-0005-0000-0000-000007930000}"/>
    <cellStyle name="Note 2 5 40" xfId="31752" xr:uid="{00000000-0005-0000-0000-000008930000}"/>
    <cellStyle name="Note 2 5 41" xfId="31094" xr:uid="{00000000-0005-0000-0000-000009930000}"/>
    <cellStyle name="Note 2 5 42" xfId="32315" xr:uid="{00000000-0005-0000-0000-00000A930000}"/>
    <cellStyle name="Note 2 5 43" xfId="32656" xr:uid="{00000000-0005-0000-0000-00000B930000}"/>
    <cellStyle name="Note 2 5 44" xfId="33209" xr:uid="{00000000-0005-0000-0000-00000C930000}"/>
    <cellStyle name="Note 2 5 45" xfId="33566" xr:uid="{00000000-0005-0000-0000-00000D930000}"/>
    <cellStyle name="Note 2 5 46" xfId="33912" xr:uid="{00000000-0005-0000-0000-00000E930000}"/>
    <cellStyle name="Note 2 5 47" xfId="33914" xr:uid="{00000000-0005-0000-0000-00000F930000}"/>
    <cellStyle name="Note 2 5 48" xfId="34359" xr:uid="{00000000-0005-0000-0000-000010930000}"/>
    <cellStyle name="Note 2 5 49" xfId="34705" xr:uid="{00000000-0005-0000-0000-000011930000}"/>
    <cellStyle name="Note 2 5 5" xfId="1364" xr:uid="{00000000-0005-0000-0000-000012930000}"/>
    <cellStyle name="Note 2 5 5 10" xfId="21355" xr:uid="{00000000-0005-0000-0000-000013930000}"/>
    <cellStyle name="Note 2 5 5 11" xfId="22347" xr:uid="{00000000-0005-0000-0000-000014930000}"/>
    <cellStyle name="Note 2 5 5 12" xfId="22693" xr:uid="{00000000-0005-0000-0000-000015930000}"/>
    <cellStyle name="Note 2 5 5 13" xfId="23039" xr:uid="{00000000-0005-0000-0000-000016930000}"/>
    <cellStyle name="Note 2 5 5 14" xfId="23386" xr:uid="{00000000-0005-0000-0000-000017930000}"/>
    <cellStyle name="Note 2 5 5 15" xfId="23661" xr:uid="{00000000-0005-0000-0000-000018930000}"/>
    <cellStyle name="Note 2 5 5 16" xfId="24007" xr:uid="{00000000-0005-0000-0000-000019930000}"/>
    <cellStyle name="Note 2 5 5 17" xfId="24357" xr:uid="{00000000-0005-0000-0000-00001A930000}"/>
    <cellStyle name="Note 2 5 5 18" xfId="24703" xr:uid="{00000000-0005-0000-0000-00001B930000}"/>
    <cellStyle name="Note 2 5 5 19" xfId="24978" xr:uid="{00000000-0005-0000-0000-00001C930000}"/>
    <cellStyle name="Note 2 5 5 2" xfId="1737" xr:uid="{00000000-0005-0000-0000-00001D930000}"/>
    <cellStyle name="Note 2 5 5 2 2" xfId="19384" xr:uid="{00000000-0005-0000-0000-00001E930000}"/>
    <cellStyle name="Note 2 5 5 20" xfId="25336" xr:uid="{00000000-0005-0000-0000-00001F930000}"/>
    <cellStyle name="Note 2 5 5 21" xfId="25664" xr:uid="{00000000-0005-0000-0000-000020930000}"/>
    <cellStyle name="Note 2 5 5 22" xfId="26010" xr:uid="{00000000-0005-0000-0000-000021930000}"/>
    <cellStyle name="Note 2 5 5 23" xfId="26356" xr:uid="{00000000-0005-0000-0000-000022930000}"/>
    <cellStyle name="Note 2 5 5 24" xfId="26901" xr:uid="{00000000-0005-0000-0000-000023930000}"/>
    <cellStyle name="Note 2 5 5 25" xfId="27130" xr:uid="{00000000-0005-0000-0000-000024930000}"/>
    <cellStyle name="Note 2 5 5 26" xfId="27409" xr:uid="{00000000-0005-0000-0000-000025930000}"/>
    <cellStyle name="Note 2 5 5 27" xfId="27752" xr:uid="{00000000-0005-0000-0000-000026930000}"/>
    <cellStyle name="Note 2 5 5 28" xfId="28093" xr:uid="{00000000-0005-0000-0000-000027930000}"/>
    <cellStyle name="Note 2 5 5 29" xfId="28434" xr:uid="{00000000-0005-0000-0000-000028930000}"/>
    <cellStyle name="Note 2 5 5 3" xfId="5989" xr:uid="{00000000-0005-0000-0000-000029930000}"/>
    <cellStyle name="Note 2 5 5 3 2" xfId="18831" xr:uid="{00000000-0005-0000-0000-00002A930000}"/>
    <cellStyle name="Note 2 5 5 30" xfId="28775" xr:uid="{00000000-0005-0000-0000-00002B930000}"/>
    <cellStyle name="Note 2 5 5 31" xfId="29116" xr:uid="{00000000-0005-0000-0000-00002C930000}"/>
    <cellStyle name="Note 2 5 5 32" xfId="29357" xr:uid="{00000000-0005-0000-0000-00002D930000}"/>
    <cellStyle name="Note 2 5 5 33" xfId="31135" xr:uid="{00000000-0005-0000-0000-00002E930000}"/>
    <cellStyle name="Note 2 5 5 34" xfId="31614" xr:uid="{00000000-0005-0000-0000-00002F930000}"/>
    <cellStyle name="Note 2 5 5 35" xfId="31954" xr:uid="{00000000-0005-0000-0000-000030930000}"/>
    <cellStyle name="Note 2 5 5 36" xfId="32176" xr:uid="{00000000-0005-0000-0000-000031930000}"/>
    <cellStyle name="Note 2 5 5 37" xfId="32517" xr:uid="{00000000-0005-0000-0000-000032930000}"/>
    <cellStyle name="Note 2 5 5 38" xfId="32858" xr:uid="{00000000-0005-0000-0000-000033930000}"/>
    <cellStyle name="Note 2 5 5 39" xfId="33232" xr:uid="{00000000-0005-0000-0000-000034930000}"/>
    <cellStyle name="Note 2 5 5 4" xfId="10238" xr:uid="{00000000-0005-0000-0000-000035930000}"/>
    <cellStyle name="Note 2 5 5 4 2" xfId="20172" xr:uid="{00000000-0005-0000-0000-000036930000}"/>
    <cellStyle name="Note 2 5 5 40" xfId="33768" xr:uid="{00000000-0005-0000-0000-000037930000}"/>
    <cellStyle name="Note 2 5 5 41" xfId="34114" xr:uid="{00000000-0005-0000-0000-000038930000}"/>
    <cellStyle name="Note 2 5 5 42" xfId="34232" xr:uid="{00000000-0005-0000-0000-000039930000}"/>
    <cellStyle name="Note 2 5 5 43" xfId="34561" xr:uid="{00000000-0005-0000-0000-00003A930000}"/>
    <cellStyle name="Note 2 5 5 44" xfId="34907" xr:uid="{00000000-0005-0000-0000-00003B930000}"/>
    <cellStyle name="Note 2 5 5 45" xfId="35253" xr:uid="{00000000-0005-0000-0000-00003C930000}"/>
    <cellStyle name="Note 2 5 5 46" xfId="35600" xr:uid="{00000000-0005-0000-0000-00003D930000}"/>
    <cellStyle name="Note 2 5 5 47" xfId="35947" xr:uid="{00000000-0005-0000-0000-00003E930000}"/>
    <cellStyle name="Note 2 5 5 48" xfId="36293" xr:uid="{00000000-0005-0000-0000-00003F930000}"/>
    <cellStyle name="Note 2 5 5 49" xfId="36639" xr:uid="{00000000-0005-0000-0000-000040930000}"/>
    <cellStyle name="Note 2 5 5 5" xfId="14488" xr:uid="{00000000-0005-0000-0000-000041930000}"/>
    <cellStyle name="Note 2 5 5 5 2" xfId="20518" xr:uid="{00000000-0005-0000-0000-000042930000}"/>
    <cellStyle name="Note 2 5 5 50" xfId="36985" xr:uid="{00000000-0005-0000-0000-000043930000}"/>
    <cellStyle name="Note 2 5 5 51" xfId="37331" xr:uid="{00000000-0005-0000-0000-000044930000}"/>
    <cellStyle name="Note 2 5 5 52" xfId="37677" xr:uid="{00000000-0005-0000-0000-000045930000}"/>
    <cellStyle name="Note 2 5 5 53" xfId="37952" xr:uid="{00000000-0005-0000-0000-000046930000}"/>
    <cellStyle name="Note 2 5 5 54" xfId="38299" xr:uid="{00000000-0005-0000-0000-000047930000}"/>
    <cellStyle name="Note 2 5 5 55" xfId="38645" xr:uid="{00000000-0005-0000-0000-000048930000}"/>
    <cellStyle name="Note 2 5 5 56" xfId="38991" xr:uid="{00000000-0005-0000-0000-000049930000}"/>
    <cellStyle name="Note 2 5 5 57" xfId="39337" xr:uid="{00000000-0005-0000-0000-00004A930000}"/>
    <cellStyle name="Note 2 5 5 58" xfId="39694" xr:uid="{00000000-0005-0000-0000-00004B930000}"/>
    <cellStyle name="Note 2 5 5 59" xfId="39888" xr:uid="{00000000-0005-0000-0000-00004C930000}"/>
    <cellStyle name="Note 2 5 5 6" xfId="19833" xr:uid="{00000000-0005-0000-0000-00004D930000}"/>
    <cellStyle name="Note 2 5 5 60" xfId="40165" xr:uid="{00000000-0005-0000-0000-00004E930000}"/>
    <cellStyle name="Note 2 5 5 61" xfId="40506" xr:uid="{00000000-0005-0000-0000-00004F930000}"/>
    <cellStyle name="Note 2 5 5 62" xfId="40868" xr:uid="{00000000-0005-0000-0000-000050930000}"/>
    <cellStyle name="Note 2 5 5 63" xfId="41631" xr:uid="{00000000-0005-0000-0000-000051930000}"/>
    <cellStyle name="Note 2 5 5 64" xfId="40801" xr:uid="{00000000-0005-0000-0000-000052930000}"/>
    <cellStyle name="Note 2 5 5 65" xfId="42073" xr:uid="{00000000-0005-0000-0000-000053930000}"/>
    <cellStyle name="Note 2 5 5 66" xfId="42419" xr:uid="{00000000-0005-0000-0000-000054930000}"/>
    <cellStyle name="Note 2 5 5 67" xfId="41421" xr:uid="{00000000-0005-0000-0000-000055930000}"/>
    <cellStyle name="Note 2 5 5 68" xfId="43000" xr:uid="{00000000-0005-0000-0000-000056930000}"/>
    <cellStyle name="Note 2 5 5 69" xfId="43341" xr:uid="{00000000-0005-0000-0000-000057930000}"/>
    <cellStyle name="Note 2 5 5 7" xfId="21211" xr:uid="{00000000-0005-0000-0000-000058930000}"/>
    <cellStyle name="Note 2 5 5 70" xfId="43682" xr:uid="{00000000-0005-0000-0000-000059930000}"/>
    <cellStyle name="Note 2 5 5 71" xfId="44213" xr:uid="{00000000-0005-0000-0000-00005A930000}"/>
    <cellStyle name="Note 2 5 5 72" xfId="44457" xr:uid="{00000000-0005-0000-0000-00005B930000}"/>
    <cellStyle name="Note 2 5 5 73" xfId="43960" xr:uid="{00000000-0005-0000-0000-00005C930000}"/>
    <cellStyle name="Note 2 5 5 74" xfId="44881" xr:uid="{00000000-0005-0000-0000-00005D930000}"/>
    <cellStyle name="Note 2 5 5 75" xfId="45163" xr:uid="{00000000-0005-0000-0000-00005E930000}"/>
    <cellStyle name="Note 2 5 5 76" xfId="44447" xr:uid="{00000000-0005-0000-0000-00005F930000}"/>
    <cellStyle name="Note 2 5 5 77" xfId="45250" xr:uid="{00000000-0005-0000-0000-000060930000}"/>
    <cellStyle name="Note 2 5 5 78" xfId="45697" xr:uid="{00000000-0005-0000-0000-000061930000}"/>
    <cellStyle name="Note 2 5 5 79" xfId="45429" xr:uid="{00000000-0005-0000-0000-000062930000}"/>
    <cellStyle name="Note 2 5 5 8" xfId="21571" xr:uid="{00000000-0005-0000-0000-000063930000}"/>
    <cellStyle name="Note 2 5 5 80" xfId="46260" xr:uid="{00000000-0005-0000-0000-000064930000}"/>
    <cellStyle name="Note 2 5 5 81" xfId="46568" xr:uid="{00000000-0005-0000-0000-000065930000}"/>
    <cellStyle name="Note 2 5 5 82" xfId="46738" xr:uid="{00000000-0005-0000-0000-000066930000}"/>
    <cellStyle name="Note 2 5 5 83" xfId="47083" xr:uid="{00000000-0005-0000-0000-000067930000}"/>
    <cellStyle name="Note 2 5 5 84" xfId="47428" xr:uid="{00000000-0005-0000-0000-000068930000}"/>
    <cellStyle name="Note 2 5 5 85" xfId="47694" xr:uid="{00000000-0005-0000-0000-000069930000}"/>
    <cellStyle name="Note 2 5 5 86" xfId="47852" xr:uid="{00000000-0005-0000-0000-00006A930000}"/>
    <cellStyle name="Note 2 5 5 87" xfId="48189" xr:uid="{00000000-0005-0000-0000-00006B930000}"/>
    <cellStyle name="Note 2 5 5 88" xfId="48563" xr:uid="{00000000-0005-0000-0000-00006C930000}"/>
    <cellStyle name="Note 2 5 5 89" xfId="49042" xr:uid="{00000000-0005-0000-0000-00006D930000}"/>
    <cellStyle name="Note 2 5 5 9" xfId="21899" xr:uid="{00000000-0005-0000-0000-00006E930000}"/>
    <cellStyle name="Note 2 5 5 90" xfId="49384" xr:uid="{00000000-0005-0000-0000-00006F930000}"/>
    <cellStyle name="Note 2 5 5 91" xfId="48526" xr:uid="{00000000-0005-0000-0000-000070930000}"/>
    <cellStyle name="Note 2 5 5 92" xfId="48502" xr:uid="{00000000-0005-0000-0000-000071930000}"/>
    <cellStyle name="Note 2 5 5 93" xfId="49798" xr:uid="{00000000-0005-0000-0000-000072930000}"/>
    <cellStyle name="Note 2 5 5 94" xfId="53074" xr:uid="{00000000-0005-0000-0000-000073930000}"/>
    <cellStyle name="Note 2 5 5 95" xfId="19029" xr:uid="{00000000-0005-0000-0000-000074930000}"/>
    <cellStyle name="Note 2 5 5 96" xfId="53444" xr:uid="{00000000-0005-0000-0000-000075930000}"/>
    <cellStyle name="Note 2 5 50" xfId="35051" xr:uid="{00000000-0005-0000-0000-000076930000}"/>
    <cellStyle name="Note 2 5 51" xfId="35398" xr:uid="{00000000-0005-0000-0000-000077930000}"/>
    <cellStyle name="Note 2 5 52" xfId="35745" xr:uid="{00000000-0005-0000-0000-000078930000}"/>
    <cellStyle name="Note 2 5 53" xfId="36091" xr:uid="{00000000-0005-0000-0000-000079930000}"/>
    <cellStyle name="Note 2 5 54" xfId="36437" xr:uid="{00000000-0005-0000-0000-00007A930000}"/>
    <cellStyle name="Note 2 5 55" xfId="36783" xr:uid="{00000000-0005-0000-0000-00007B930000}"/>
    <cellStyle name="Note 2 5 56" xfId="37129" xr:uid="{00000000-0005-0000-0000-00007C930000}"/>
    <cellStyle name="Note 2 5 57" xfId="37475" xr:uid="{00000000-0005-0000-0000-00007D930000}"/>
    <cellStyle name="Note 2 5 58" xfId="34037" xr:uid="{00000000-0005-0000-0000-00007E930000}"/>
    <cellStyle name="Note 2 5 59" xfId="38097" xr:uid="{00000000-0005-0000-0000-00007F930000}"/>
    <cellStyle name="Note 2 5 6" xfId="1324" xr:uid="{00000000-0005-0000-0000-000080930000}"/>
    <cellStyle name="Note 2 5 6 2" xfId="1784" xr:uid="{00000000-0005-0000-0000-000081930000}"/>
    <cellStyle name="Note 2 5 6 3" xfId="6036" xr:uid="{00000000-0005-0000-0000-000082930000}"/>
    <cellStyle name="Note 2 5 6 4" xfId="10285" xr:uid="{00000000-0005-0000-0000-000083930000}"/>
    <cellStyle name="Note 2 5 6 5" xfId="14535" xr:uid="{00000000-0005-0000-0000-000084930000}"/>
    <cellStyle name="Note 2 5 6 6" xfId="18972" xr:uid="{00000000-0005-0000-0000-000085930000}"/>
    <cellStyle name="Note 2 5 6 7" xfId="53594" xr:uid="{00000000-0005-0000-0000-000086930000}"/>
    <cellStyle name="Note 2 5 60" xfId="38443" xr:uid="{00000000-0005-0000-0000-000087930000}"/>
    <cellStyle name="Note 2 5 61" xfId="38789" xr:uid="{00000000-0005-0000-0000-000088930000}"/>
    <cellStyle name="Note 2 5 62" xfId="39135" xr:uid="{00000000-0005-0000-0000-000089930000}"/>
    <cellStyle name="Note 2 5 63" xfId="33018" xr:uid="{00000000-0005-0000-0000-00008A930000}"/>
    <cellStyle name="Note 2 5 64" xfId="39741" xr:uid="{00000000-0005-0000-0000-00008B930000}"/>
    <cellStyle name="Note 2 5 65" xfId="39963" xr:uid="{00000000-0005-0000-0000-00008C930000}"/>
    <cellStyle name="Note 2 5 66" xfId="40304" xr:uid="{00000000-0005-0000-0000-00008D930000}"/>
    <cellStyle name="Note 2 5 67" xfId="41177" xr:uid="{00000000-0005-0000-0000-00008E930000}"/>
    <cellStyle name="Note 2 5 68" xfId="41437" xr:uid="{00000000-0005-0000-0000-00008F930000}"/>
    <cellStyle name="Note 2 5 69" xfId="41517" xr:uid="{00000000-0005-0000-0000-000090930000}"/>
    <cellStyle name="Note 2 5 7" xfId="1339" xr:uid="{00000000-0005-0000-0000-000091930000}"/>
    <cellStyle name="Note 2 5 7 2" xfId="1832" xr:uid="{00000000-0005-0000-0000-000092930000}"/>
    <cellStyle name="Note 2 5 7 3" xfId="6084" xr:uid="{00000000-0005-0000-0000-000093930000}"/>
    <cellStyle name="Note 2 5 7 4" xfId="10333" xr:uid="{00000000-0005-0000-0000-000094930000}"/>
    <cellStyle name="Note 2 5 7 5" xfId="14583" xr:uid="{00000000-0005-0000-0000-000095930000}"/>
    <cellStyle name="Note 2 5 7 6" xfId="19182" xr:uid="{00000000-0005-0000-0000-000096930000}"/>
    <cellStyle name="Note 2 5 7 7" xfId="53223" xr:uid="{00000000-0005-0000-0000-000097930000}"/>
    <cellStyle name="Note 2 5 70" xfId="41871" xr:uid="{00000000-0005-0000-0000-000098930000}"/>
    <cellStyle name="Note 2 5 71" xfId="42217" xr:uid="{00000000-0005-0000-0000-000099930000}"/>
    <cellStyle name="Note 2 5 72" xfId="41197" xr:uid="{00000000-0005-0000-0000-00009A930000}"/>
    <cellStyle name="Note 2 5 73" xfId="42798" xr:uid="{00000000-0005-0000-0000-00009B930000}"/>
    <cellStyle name="Note 2 5 74" xfId="43139" xr:uid="{00000000-0005-0000-0000-00009C930000}"/>
    <cellStyle name="Note 2 5 75" xfId="43480" xr:uid="{00000000-0005-0000-0000-00009D930000}"/>
    <cellStyle name="Note 2 5 76" xfId="44011" xr:uid="{00000000-0005-0000-0000-00009E930000}"/>
    <cellStyle name="Note 2 5 77" xfId="43838" xr:uid="{00000000-0005-0000-0000-00009F930000}"/>
    <cellStyle name="Note 2 5 78" xfId="44351" xr:uid="{00000000-0005-0000-0000-0000A0930000}"/>
    <cellStyle name="Note 2 5 79" xfId="44679" xr:uid="{00000000-0005-0000-0000-0000A1930000}"/>
    <cellStyle name="Note 2 5 8" xfId="1879" xr:uid="{00000000-0005-0000-0000-0000A2930000}"/>
    <cellStyle name="Note 2 5 8 2" xfId="6131" xr:uid="{00000000-0005-0000-0000-0000A3930000}"/>
    <cellStyle name="Note 2 5 8 3" xfId="10380" xr:uid="{00000000-0005-0000-0000-0000A4930000}"/>
    <cellStyle name="Note 2 5 8 4" xfId="14630" xr:uid="{00000000-0005-0000-0000-0000A5930000}"/>
    <cellStyle name="Note 2 5 8 5" xfId="19507" xr:uid="{00000000-0005-0000-0000-0000A6930000}"/>
    <cellStyle name="Note 2 5 8 6" xfId="53971" xr:uid="{00000000-0005-0000-0000-0000A7930000}"/>
    <cellStyle name="Note 2 5 80" xfId="45014" xr:uid="{00000000-0005-0000-0000-0000A8930000}"/>
    <cellStyle name="Note 2 5 81" xfId="43835" xr:uid="{00000000-0005-0000-0000-0000A9930000}"/>
    <cellStyle name="Note 2 5 82" xfId="45209" xr:uid="{00000000-0005-0000-0000-0000AA930000}"/>
    <cellStyle name="Note 2 5 83" xfId="45560" xr:uid="{00000000-0005-0000-0000-0000AB930000}"/>
    <cellStyle name="Note 2 5 84" xfId="45779" xr:uid="{00000000-0005-0000-0000-0000AC930000}"/>
    <cellStyle name="Note 2 5 85" xfId="46058" xr:uid="{00000000-0005-0000-0000-0000AD930000}"/>
    <cellStyle name="Note 2 5 86" xfId="46399" xr:uid="{00000000-0005-0000-0000-0000AE930000}"/>
    <cellStyle name="Note 2 5 87" xfId="45860" xr:uid="{00000000-0005-0000-0000-0000AF930000}"/>
    <cellStyle name="Note 2 5 88" xfId="46881" xr:uid="{00000000-0005-0000-0000-0000B0930000}"/>
    <cellStyle name="Note 2 5 89" xfId="47226" xr:uid="{00000000-0005-0000-0000-0000B1930000}"/>
    <cellStyle name="Note 2 5 9" xfId="1581" xr:uid="{00000000-0005-0000-0000-0000B2930000}"/>
    <cellStyle name="Note 2 5 9 2" xfId="5833" xr:uid="{00000000-0005-0000-0000-0000B3930000}"/>
    <cellStyle name="Note 2 5 9 3" xfId="10082" xr:uid="{00000000-0005-0000-0000-0000B4930000}"/>
    <cellStyle name="Note 2 5 9 4" xfId="14332" xr:uid="{00000000-0005-0000-0000-0000B5930000}"/>
    <cellStyle name="Note 2 5 9 5" xfId="19970" xr:uid="{00000000-0005-0000-0000-0000B6930000}"/>
    <cellStyle name="Note 2 5 9 6" xfId="54121" xr:uid="{00000000-0005-0000-0000-0000B7930000}"/>
    <cellStyle name="Note 2 5 90" xfId="47561" xr:uid="{00000000-0005-0000-0000-0000B8930000}"/>
    <cellStyle name="Note 2 5 91" xfId="45841" xr:uid="{00000000-0005-0000-0000-0000B9930000}"/>
    <cellStyle name="Note 2 5 92" xfId="47987" xr:uid="{00000000-0005-0000-0000-0000BA930000}"/>
    <cellStyle name="Note 2 5 93" xfId="48416" xr:uid="{00000000-0005-0000-0000-0000BB930000}"/>
    <cellStyle name="Note 2 5 94" xfId="48840" xr:uid="{00000000-0005-0000-0000-0000BC930000}"/>
    <cellStyle name="Note 2 5 95" xfId="49186" xr:uid="{00000000-0005-0000-0000-0000BD930000}"/>
    <cellStyle name="Note 2 5 96" xfId="49268" xr:uid="{00000000-0005-0000-0000-0000BE930000}"/>
    <cellStyle name="Note 2 5 97" xfId="48738" xr:uid="{00000000-0005-0000-0000-0000BF930000}"/>
    <cellStyle name="Note 2 5 98" xfId="49534" xr:uid="{00000000-0005-0000-0000-0000C0930000}"/>
    <cellStyle name="Note 2 5 99" xfId="49849" xr:uid="{00000000-0005-0000-0000-0000C1930000}"/>
    <cellStyle name="Note 2 6" xfId="875" xr:uid="{00000000-0005-0000-0000-0000C2930000}"/>
    <cellStyle name="Note 2 6 10" xfId="12638" xr:uid="{00000000-0005-0000-0000-0000C3930000}"/>
    <cellStyle name="Note 2 6 10 2" xfId="21687" xr:uid="{00000000-0005-0000-0000-0000C4930000}"/>
    <cellStyle name="Note 2 6 11" xfId="16887" xr:uid="{00000000-0005-0000-0000-0000C5930000}"/>
    <cellStyle name="Note 2 6 11 2" xfId="22119" xr:uid="{00000000-0005-0000-0000-0000C6930000}"/>
    <cellStyle name="Note 2 6 12" xfId="22465" xr:uid="{00000000-0005-0000-0000-0000C7930000}"/>
    <cellStyle name="Note 2 6 13" xfId="22811" xr:uid="{00000000-0005-0000-0000-0000C8930000}"/>
    <cellStyle name="Note 2 6 14" xfId="23158" xr:uid="{00000000-0005-0000-0000-0000C9930000}"/>
    <cellStyle name="Note 2 6 15" xfId="21835" xr:uid="{00000000-0005-0000-0000-0000CA930000}"/>
    <cellStyle name="Note 2 6 16" xfId="23779" xr:uid="{00000000-0005-0000-0000-0000CB930000}"/>
    <cellStyle name="Note 2 6 17" xfId="24129" xr:uid="{00000000-0005-0000-0000-0000CC930000}"/>
    <cellStyle name="Note 2 6 18" xfId="24475" xr:uid="{00000000-0005-0000-0000-0000CD930000}"/>
    <cellStyle name="Note 2 6 19" xfId="21466" xr:uid="{00000000-0005-0000-0000-0000CE930000}"/>
    <cellStyle name="Note 2 6 2" xfId="876" xr:uid="{00000000-0005-0000-0000-0000CF930000}"/>
    <cellStyle name="Note 2 6 2 2" xfId="30140" xr:uid="{00000000-0005-0000-0000-0000D0930000}"/>
    <cellStyle name="Note 2 6 2 3" xfId="19156" xr:uid="{00000000-0005-0000-0000-0000D1930000}"/>
    <cellStyle name="Note 2 6 20" xfId="25391" xr:uid="{00000000-0005-0000-0000-0000D2930000}"/>
    <cellStyle name="Note 2 6 21" xfId="25436" xr:uid="{00000000-0005-0000-0000-0000D3930000}"/>
    <cellStyle name="Note 2 6 22" xfId="25782" xr:uid="{00000000-0005-0000-0000-0000D4930000}"/>
    <cellStyle name="Note 2 6 23" xfId="26128" xr:uid="{00000000-0005-0000-0000-0000D5930000}"/>
    <cellStyle name="Note 2 6 24" xfId="26779" xr:uid="{00000000-0005-0000-0000-0000D6930000}"/>
    <cellStyle name="Note 2 6 25" xfId="27156" xr:uid="{00000000-0005-0000-0000-0000D7930000}"/>
    <cellStyle name="Note 2 6 26" xfId="27181" xr:uid="{00000000-0005-0000-0000-0000D8930000}"/>
    <cellStyle name="Note 2 6 27" xfId="27524" xr:uid="{00000000-0005-0000-0000-0000D9930000}"/>
    <cellStyle name="Note 2 6 28" xfId="27865" xr:uid="{00000000-0005-0000-0000-0000DA930000}"/>
    <cellStyle name="Note 2 6 29" xfId="28206" xr:uid="{00000000-0005-0000-0000-0000DB930000}"/>
    <cellStyle name="Note 2 6 3" xfId="1376" xr:uid="{00000000-0005-0000-0000-0000DC930000}"/>
    <cellStyle name="Note 2 6 3 2" xfId="18858" xr:uid="{00000000-0005-0000-0000-0000DD930000}"/>
    <cellStyle name="Note 2 6 30" xfId="28547" xr:uid="{00000000-0005-0000-0000-0000DE930000}"/>
    <cellStyle name="Note 2 6 31" xfId="28888" xr:uid="{00000000-0005-0000-0000-0000DF930000}"/>
    <cellStyle name="Note 2 6 32" xfId="29264" xr:uid="{00000000-0005-0000-0000-0000E0930000}"/>
    <cellStyle name="Note 2 6 33" xfId="31155" xr:uid="{00000000-0005-0000-0000-0000E1930000}"/>
    <cellStyle name="Note 2 6 34" xfId="31386" xr:uid="{00000000-0005-0000-0000-0000E2930000}"/>
    <cellStyle name="Note 2 6 35" xfId="31726" xr:uid="{00000000-0005-0000-0000-0000E3930000}"/>
    <cellStyle name="Note 2 6 36" xfId="30978" xr:uid="{00000000-0005-0000-0000-0000E4930000}"/>
    <cellStyle name="Note 2 6 37" xfId="32289" xr:uid="{00000000-0005-0000-0000-0000E5930000}"/>
    <cellStyle name="Note 2 6 38" xfId="32630" xr:uid="{00000000-0005-0000-0000-0000E6930000}"/>
    <cellStyle name="Note 2 6 39" xfId="33240" xr:uid="{00000000-0005-0000-0000-0000E7930000}"/>
    <cellStyle name="Note 2 6 4" xfId="1403" xr:uid="{00000000-0005-0000-0000-0000E8930000}"/>
    <cellStyle name="Note 2 6 4 2" xfId="19944" xr:uid="{00000000-0005-0000-0000-0000E9930000}"/>
    <cellStyle name="Note 2 6 40" xfId="33540" xr:uid="{00000000-0005-0000-0000-0000EA930000}"/>
    <cellStyle name="Note 2 6 41" xfId="33886" xr:uid="{00000000-0005-0000-0000-0000EB930000}"/>
    <cellStyle name="Note 2 6 42" xfId="34288" xr:uid="{00000000-0005-0000-0000-0000EC930000}"/>
    <cellStyle name="Note 2 6 43" xfId="34333" xr:uid="{00000000-0005-0000-0000-0000ED930000}"/>
    <cellStyle name="Note 2 6 44" xfId="34679" xr:uid="{00000000-0005-0000-0000-0000EE930000}"/>
    <cellStyle name="Note 2 6 45" xfId="35025" xr:uid="{00000000-0005-0000-0000-0000EF930000}"/>
    <cellStyle name="Note 2 6 46" xfId="35372" xr:uid="{00000000-0005-0000-0000-0000F0930000}"/>
    <cellStyle name="Note 2 6 47" xfId="35719" xr:uid="{00000000-0005-0000-0000-0000F1930000}"/>
    <cellStyle name="Note 2 6 48" xfId="36065" xr:uid="{00000000-0005-0000-0000-0000F2930000}"/>
    <cellStyle name="Note 2 6 49" xfId="36411" xr:uid="{00000000-0005-0000-0000-0000F3930000}"/>
    <cellStyle name="Note 2 6 5" xfId="1389" xr:uid="{00000000-0005-0000-0000-0000F4930000}"/>
    <cellStyle name="Note 2 6 5 2" xfId="20290" xr:uid="{00000000-0005-0000-0000-0000F5930000}"/>
    <cellStyle name="Note 2 6 50" xfId="36757" xr:uid="{00000000-0005-0000-0000-0000F6930000}"/>
    <cellStyle name="Note 2 6 51" xfId="37103" xr:uid="{00000000-0005-0000-0000-0000F7930000}"/>
    <cellStyle name="Note 2 6 52" xfId="37449" xr:uid="{00000000-0005-0000-0000-0000F8930000}"/>
    <cellStyle name="Note 2 6 53" xfId="34238" xr:uid="{00000000-0005-0000-0000-0000F9930000}"/>
    <cellStyle name="Note 2 6 54" xfId="38071" xr:uid="{00000000-0005-0000-0000-0000FA930000}"/>
    <cellStyle name="Note 2 6 55" xfId="38417" xr:uid="{00000000-0005-0000-0000-0000FB930000}"/>
    <cellStyle name="Note 2 6 56" xfId="38763" xr:uid="{00000000-0005-0000-0000-0000FC930000}"/>
    <cellStyle name="Note 2 6 57" xfId="39109" xr:uid="{00000000-0005-0000-0000-0000FD930000}"/>
    <cellStyle name="Note 2 6 58" xfId="39746" xr:uid="{00000000-0005-0000-0000-0000FE930000}"/>
    <cellStyle name="Note 2 6 59" xfId="39912" xr:uid="{00000000-0005-0000-0000-0000FF930000}"/>
    <cellStyle name="Note 2 6 6" xfId="1323" xr:uid="{00000000-0005-0000-0000-000000940000}"/>
    <cellStyle name="Note 2 6 6 2" xfId="19671" xr:uid="{00000000-0005-0000-0000-000001940000}"/>
    <cellStyle name="Note 2 6 60" xfId="39937" xr:uid="{00000000-0005-0000-0000-000002940000}"/>
    <cellStyle name="Note 2 6 61" xfId="40278" xr:uid="{00000000-0005-0000-0000-000003940000}"/>
    <cellStyle name="Note 2 6 62" xfId="40760" xr:uid="{00000000-0005-0000-0000-000004940000}"/>
    <cellStyle name="Note 2 6 63" xfId="41412" xr:uid="{00000000-0005-0000-0000-000005940000}"/>
    <cellStyle name="Note 2 6 64" xfId="41427" xr:uid="{00000000-0005-0000-0000-000006940000}"/>
    <cellStyle name="Note 2 6 65" xfId="41845" xr:uid="{00000000-0005-0000-0000-000007940000}"/>
    <cellStyle name="Note 2 6 66" xfId="42191" xr:uid="{00000000-0005-0000-0000-000008940000}"/>
    <cellStyle name="Note 2 6 67" xfId="40702" xr:uid="{00000000-0005-0000-0000-000009940000}"/>
    <cellStyle name="Note 2 6 68" xfId="42772" xr:uid="{00000000-0005-0000-0000-00000A940000}"/>
    <cellStyle name="Note 2 6 69" xfId="43113" xr:uid="{00000000-0005-0000-0000-00000B940000}"/>
    <cellStyle name="Note 2 6 7" xfId="1421" xr:uid="{00000000-0005-0000-0000-00000C940000}"/>
    <cellStyle name="Note 2 6 7 2" xfId="20983" xr:uid="{00000000-0005-0000-0000-00000D940000}"/>
    <cellStyle name="Note 2 6 70" xfId="43454" xr:uid="{00000000-0005-0000-0000-00000E940000}"/>
    <cellStyle name="Note 2 6 71" xfId="43985" xr:uid="{00000000-0005-0000-0000-00000F940000}"/>
    <cellStyle name="Note 2 6 72" xfId="43836" xr:uid="{00000000-0005-0000-0000-000010940000}"/>
    <cellStyle name="Note 2 6 73" xfId="43831" xr:uid="{00000000-0005-0000-0000-000011940000}"/>
    <cellStyle name="Note 2 6 74" xfId="44653" xr:uid="{00000000-0005-0000-0000-000012940000}"/>
    <cellStyle name="Note 2 6 75" xfId="44997" xr:uid="{00000000-0005-0000-0000-000013940000}"/>
    <cellStyle name="Note 2 6 76" xfId="45273" xr:uid="{00000000-0005-0000-0000-000014940000}"/>
    <cellStyle name="Note 2 6 77" xfId="45249" xr:uid="{00000000-0005-0000-0000-000015940000}"/>
    <cellStyle name="Note 2 6 78" xfId="45887" xr:uid="{00000000-0005-0000-0000-000016940000}"/>
    <cellStyle name="Note 2 6 79" xfId="45591" xr:uid="{00000000-0005-0000-0000-000017940000}"/>
    <cellStyle name="Note 2 6 8" xfId="4137" xr:uid="{00000000-0005-0000-0000-000018940000}"/>
    <cellStyle name="Note 2 6 8 2" xfId="21627" xr:uid="{00000000-0005-0000-0000-000019940000}"/>
    <cellStyle name="Note 2 6 80" xfId="46032" xr:uid="{00000000-0005-0000-0000-00001A940000}"/>
    <cellStyle name="Note 2 6 81" xfId="46376" xr:uid="{00000000-0005-0000-0000-00001B940000}"/>
    <cellStyle name="Note 2 6 82" xfId="45861" xr:uid="{00000000-0005-0000-0000-00001C940000}"/>
    <cellStyle name="Note 2 6 83" xfId="46855" xr:uid="{00000000-0005-0000-0000-00001D940000}"/>
    <cellStyle name="Note 2 6 84" xfId="47200" xr:uid="{00000000-0005-0000-0000-00001E940000}"/>
    <cellStyle name="Note 2 6 85" xfId="47542" xr:uid="{00000000-0005-0000-0000-00001F940000}"/>
    <cellStyle name="Note 2 6 86" xfId="45554" xr:uid="{00000000-0005-0000-0000-000020940000}"/>
    <cellStyle name="Note 2 6 87" xfId="47961" xr:uid="{00000000-0005-0000-0000-000021940000}"/>
    <cellStyle name="Note 2 6 88" xfId="48768" xr:uid="{00000000-0005-0000-0000-000022940000}"/>
    <cellStyle name="Note 2 6 89" xfId="48814" xr:uid="{00000000-0005-0000-0000-000023940000}"/>
    <cellStyle name="Note 2 6 9" xfId="8389" xr:uid="{00000000-0005-0000-0000-000024940000}"/>
    <cellStyle name="Note 2 6 9 2" xfId="21672" xr:uid="{00000000-0005-0000-0000-000025940000}"/>
    <cellStyle name="Note 2 6 90" xfId="49160" xr:uid="{00000000-0005-0000-0000-000026940000}"/>
    <cellStyle name="Note 2 6 91" xfId="49176" xr:uid="{00000000-0005-0000-0000-000027940000}"/>
    <cellStyle name="Note 2 6 92" xfId="49248" xr:uid="{00000000-0005-0000-0000-000028940000}"/>
    <cellStyle name="Note 2 6 93" xfId="49820" xr:uid="{00000000-0005-0000-0000-000029940000}"/>
    <cellStyle name="Note 2 6 94" xfId="53102" xr:uid="{00000000-0005-0000-0000-00002A940000}"/>
    <cellStyle name="Note 2 6 95" xfId="18956" xr:uid="{00000000-0005-0000-0000-00002B940000}"/>
    <cellStyle name="Note 2 7" xfId="877" xr:uid="{00000000-0005-0000-0000-00002C940000}"/>
    <cellStyle name="Note 2 7 10" xfId="21947" xr:uid="{00000000-0005-0000-0000-00002D940000}"/>
    <cellStyle name="Note 2 7 11" xfId="22049" xr:uid="{00000000-0005-0000-0000-00002E940000}"/>
    <cellStyle name="Note 2 7 12" xfId="22395" xr:uid="{00000000-0005-0000-0000-00002F940000}"/>
    <cellStyle name="Note 2 7 13" xfId="22741" xr:uid="{00000000-0005-0000-0000-000030940000}"/>
    <cellStyle name="Note 2 7 14" xfId="23087" xr:uid="{00000000-0005-0000-0000-000031940000}"/>
    <cellStyle name="Note 2 7 15" xfId="23709" xr:uid="{00000000-0005-0000-0000-000032940000}"/>
    <cellStyle name="Note 2 7 16" xfId="24055" xr:uid="{00000000-0005-0000-0000-000033940000}"/>
    <cellStyle name="Note 2 7 17" xfId="24405" xr:uid="{00000000-0005-0000-0000-000034940000}"/>
    <cellStyle name="Note 2 7 18" xfId="25026" xr:uid="{00000000-0005-0000-0000-000035940000}"/>
    <cellStyle name="Note 2 7 19" xfId="21493" xr:uid="{00000000-0005-0000-0000-000036940000}"/>
    <cellStyle name="Note 2 7 2" xfId="878" xr:uid="{00000000-0005-0000-0000-000037940000}"/>
    <cellStyle name="Note 2 7 2 2" xfId="30351" xr:uid="{00000000-0005-0000-0000-000038940000}"/>
    <cellStyle name="Note 2 7 2 3" xfId="19432" xr:uid="{00000000-0005-0000-0000-000039940000}"/>
    <cellStyle name="Note 2 7 20" xfId="25712" xr:uid="{00000000-0005-0000-0000-00003A940000}"/>
    <cellStyle name="Note 2 7 21" xfId="26058" xr:uid="{00000000-0005-0000-0000-00003B940000}"/>
    <cellStyle name="Note 2 7 22" xfId="26404" xr:uid="{00000000-0005-0000-0000-00003C940000}"/>
    <cellStyle name="Note 2 7 23" xfId="26949" xr:uid="{00000000-0005-0000-0000-00003D940000}"/>
    <cellStyle name="Note 2 7 24" xfId="21533" xr:uid="{00000000-0005-0000-0000-00003E940000}"/>
    <cellStyle name="Note 2 7 25" xfId="27457" xr:uid="{00000000-0005-0000-0000-00003F940000}"/>
    <cellStyle name="Note 2 7 26" xfId="27800" xr:uid="{00000000-0005-0000-0000-000040940000}"/>
    <cellStyle name="Note 2 7 27" xfId="28141" xr:uid="{00000000-0005-0000-0000-000041940000}"/>
    <cellStyle name="Note 2 7 28" xfId="28482" xr:uid="{00000000-0005-0000-0000-000042940000}"/>
    <cellStyle name="Note 2 7 29" xfId="28823" xr:uid="{00000000-0005-0000-0000-000043940000}"/>
    <cellStyle name="Note 2 7 3" xfId="1385" xr:uid="{00000000-0005-0000-0000-000044940000}"/>
    <cellStyle name="Note 2 7 3 2" xfId="19778" xr:uid="{00000000-0005-0000-0000-000045940000}"/>
    <cellStyle name="Note 2 7 30" xfId="29164" xr:uid="{00000000-0005-0000-0000-000046940000}"/>
    <cellStyle name="Note 2 7 31" xfId="29608" xr:uid="{00000000-0005-0000-0000-000047940000}"/>
    <cellStyle name="Note 2 7 32" xfId="31219" xr:uid="{00000000-0005-0000-0000-000048940000}"/>
    <cellStyle name="Note 2 7 33" xfId="31662" xr:uid="{00000000-0005-0000-0000-000049940000}"/>
    <cellStyle name="Note 2 7 34" xfId="32224" xr:uid="{00000000-0005-0000-0000-00004A940000}"/>
    <cellStyle name="Note 2 7 35" xfId="32565" xr:uid="{00000000-0005-0000-0000-00004B940000}"/>
    <cellStyle name="Note 2 7 36" xfId="32906" xr:uid="{00000000-0005-0000-0000-00004C940000}"/>
    <cellStyle name="Note 2 7 37" xfId="33220" xr:uid="{00000000-0005-0000-0000-00004D940000}"/>
    <cellStyle name="Note 2 7 38" xfId="33816" xr:uid="{00000000-0005-0000-0000-00004E940000}"/>
    <cellStyle name="Note 2 7 39" xfId="34161" xr:uid="{00000000-0005-0000-0000-00004F940000}"/>
    <cellStyle name="Note 2 7 4" xfId="1412" xr:uid="{00000000-0005-0000-0000-000050940000}"/>
    <cellStyle name="Note 2 7 4 2" xfId="19874" xr:uid="{00000000-0005-0000-0000-000051940000}"/>
    <cellStyle name="Note 2 7 40" xfId="34171" xr:uid="{00000000-0005-0000-0000-000052940000}"/>
    <cellStyle name="Note 2 7 41" xfId="34609" xr:uid="{00000000-0005-0000-0000-000053940000}"/>
    <cellStyle name="Note 2 7 42" xfId="34955" xr:uid="{00000000-0005-0000-0000-000054940000}"/>
    <cellStyle name="Note 2 7 43" xfId="35301" xr:uid="{00000000-0005-0000-0000-000055940000}"/>
    <cellStyle name="Note 2 7 44" xfId="35648" xr:uid="{00000000-0005-0000-0000-000056940000}"/>
    <cellStyle name="Note 2 7 45" xfId="35995" xr:uid="{00000000-0005-0000-0000-000057940000}"/>
    <cellStyle name="Note 2 7 46" xfId="36341" xr:uid="{00000000-0005-0000-0000-000058940000}"/>
    <cellStyle name="Note 2 7 47" xfId="36687" xr:uid="{00000000-0005-0000-0000-000059940000}"/>
    <cellStyle name="Note 2 7 48" xfId="37033" xr:uid="{00000000-0005-0000-0000-00005A940000}"/>
    <cellStyle name="Note 2 7 49" xfId="37379" xr:uid="{00000000-0005-0000-0000-00005B940000}"/>
    <cellStyle name="Note 2 7 5" xfId="1318" xr:uid="{00000000-0005-0000-0000-00005C940000}"/>
    <cellStyle name="Note 2 7 5 2" xfId="20220" xr:uid="{00000000-0005-0000-0000-00005D940000}"/>
    <cellStyle name="Note 2 7 50" xfId="38000" xr:uid="{00000000-0005-0000-0000-00005E940000}"/>
    <cellStyle name="Note 2 7 51" xfId="38347" xr:uid="{00000000-0005-0000-0000-00005F940000}"/>
    <cellStyle name="Note 2 7 52" xfId="38693" xr:uid="{00000000-0005-0000-0000-000060940000}"/>
    <cellStyle name="Note 2 7 53" xfId="39039" xr:uid="{00000000-0005-0000-0000-000061940000}"/>
    <cellStyle name="Note 2 7 54" xfId="39385" xr:uid="{00000000-0005-0000-0000-000062940000}"/>
    <cellStyle name="Note 2 7 55" xfId="32967" xr:uid="{00000000-0005-0000-0000-000063940000}"/>
    <cellStyle name="Note 2 7 56" xfId="39537" xr:uid="{00000000-0005-0000-0000-000064940000}"/>
    <cellStyle name="Note 2 7 57" xfId="40213" xr:uid="{00000000-0005-0000-0000-000065940000}"/>
    <cellStyle name="Note 2 7 58" xfId="40554" xr:uid="{00000000-0005-0000-0000-000066940000}"/>
    <cellStyle name="Note 2 7 59" xfId="41326" xr:uid="{00000000-0005-0000-0000-000067940000}"/>
    <cellStyle name="Note 2 7 6" xfId="1330" xr:uid="{00000000-0005-0000-0000-000068940000}"/>
    <cellStyle name="Note 2 7 6 2" xfId="20566" xr:uid="{00000000-0005-0000-0000-000069940000}"/>
    <cellStyle name="Note 2 7 60" xfId="41676" xr:uid="{00000000-0005-0000-0000-00006A940000}"/>
    <cellStyle name="Note 2 7 61" xfId="41775" xr:uid="{00000000-0005-0000-0000-00006B940000}"/>
    <cellStyle name="Note 2 7 62" xfId="42121" xr:uid="{00000000-0005-0000-0000-00006C940000}"/>
    <cellStyle name="Note 2 7 63" xfId="42467" xr:uid="{00000000-0005-0000-0000-00006D940000}"/>
    <cellStyle name="Note 2 7 64" xfId="42646" xr:uid="{00000000-0005-0000-0000-00006E940000}"/>
    <cellStyle name="Note 2 7 65" xfId="42707" xr:uid="{00000000-0005-0000-0000-00006F940000}"/>
    <cellStyle name="Note 2 7 66" xfId="43048" xr:uid="{00000000-0005-0000-0000-000070940000}"/>
    <cellStyle name="Note 2 7 67" xfId="43389" xr:uid="{00000000-0005-0000-0000-000071940000}"/>
    <cellStyle name="Note 2 7 68" xfId="43730" xr:uid="{00000000-0005-0000-0000-000072940000}"/>
    <cellStyle name="Note 2 7 69" xfId="44496" xr:uid="{00000000-0005-0000-0000-000073940000}"/>
    <cellStyle name="Note 2 7 7" xfId="1357" xr:uid="{00000000-0005-0000-0000-000074940000}"/>
    <cellStyle name="Note 2 7 7 2" xfId="20889" xr:uid="{00000000-0005-0000-0000-000075940000}"/>
    <cellStyle name="Note 2 7 70" xfId="44586" xr:uid="{00000000-0005-0000-0000-000076940000}"/>
    <cellStyle name="Note 2 7 71" xfId="44929" xr:uid="{00000000-0005-0000-0000-000077940000}"/>
    <cellStyle name="Note 2 7 72" xfId="45196" xr:uid="{00000000-0005-0000-0000-000078940000}"/>
    <cellStyle name="Note 2 7 73" xfId="45181" xr:uid="{00000000-0005-0000-0000-000079940000}"/>
    <cellStyle name="Note 2 7 74" xfId="45350" xr:uid="{00000000-0005-0000-0000-00007A940000}"/>
    <cellStyle name="Note 2 7 75" xfId="45480" xr:uid="{00000000-0005-0000-0000-00007B940000}"/>
    <cellStyle name="Note 2 7 76" xfId="45964" xr:uid="{00000000-0005-0000-0000-00007C940000}"/>
    <cellStyle name="Note 2 7 77" xfId="46308" xr:uid="{00000000-0005-0000-0000-00007D940000}"/>
    <cellStyle name="Note 2 7 78" xfId="46610" xr:uid="{00000000-0005-0000-0000-00007E940000}"/>
    <cellStyle name="Note 2 7 79" xfId="46786" xr:uid="{00000000-0005-0000-0000-00007F940000}"/>
    <cellStyle name="Note 2 7 8" xfId="21259" xr:uid="{00000000-0005-0000-0000-000080940000}"/>
    <cellStyle name="Note 2 7 80" xfId="47131" xr:uid="{00000000-0005-0000-0000-000081940000}"/>
    <cellStyle name="Note 2 7 81" xfId="47476" xr:uid="{00000000-0005-0000-0000-000082940000}"/>
    <cellStyle name="Note 2 7 82" xfId="47727" xr:uid="{00000000-0005-0000-0000-000083940000}"/>
    <cellStyle name="Note 2 7 83" xfId="47900" xr:uid="{00000000-0005-0000-0000-000084940000}"/>
    <cellStyle name="Note 2 7 84" xfId="48235" xr:uid="{00000000-0005-0000-0000-000085940000}"/>
    <cellStyle name="Note 2 7 85" xfId="48330" xr:uid="{00000000-0005-0000-0000-000086940000}"/>
    <cellStyle name="Note 2 7 86" xfId="49090" xr:uid="{00000000-0005-0000-0000-000087940000}"/>
    <cellStyle name="Note 2 7 87" xfId="49431" xr:uid="{00000000-0005-0000-0000-000088940000}"/>
    <cellStyle name="Note 2 7 88" xfId="49532" xr:uid="{00000000-0005-0000-0000-000089940000}"/>
    <cellStyle name="Note 2 7 89" xfId="49634" xr:uid="{00000000-0005-0000-0000-00008A940000}"/>
    <cellStyle name="Note 2 7 9" xfId="18953" xr:uid="{00000000-0005-0000-0000-00008B940000}"/>
    <cellStyle name="Note 2 7 90" xfId="48627" xr:uid="{00000000-0005-0000-0000-00008C940000}"/>
    <cellStyle name="Note 2 7 91" xfId="53006" xr:uid="{00000000-0005-0000-0000-00008D940000}"/>
    <cellStyle name="Note 2 7 92" xfId="19077" xr:uid="{00000000-0005-0000-0000-00008E940000}"/>
    <cellStyle name="Note 2 8" xfId="879" xr:uid="{00000000-0005-0000-0000-00008F940000}"/>
    <cellStyle name="Note 2 8 2" xfId="29949" xr:uid="{00000000-0005-0000-0000-000090940000}"/>
    <cellStyle name="Note 2 8 3" xfId="20880" xr:uid="{00000000-0005-0000-0000-000091940000}"/>
    <cellStyle name="Note 2 9" xfId="1345" xr:uid="{00000000-0005-0000-0000-000092940000}"/>
    <cellStyle name="Note 2 9 2" xfId="30485" xr:uid="{00000000-0005-0000-0000-000093940000}"/>
    <cellStyle name="Note 2 9 3" xfId="21370" xr:uid="{00000000-0005-0000-0000-000094940000}"/>
    <cellStyle name="Note 3" xfId="211" xr:uid="{00000000-0005-0000-0000-000095940000}"/>
    <cellStyle name="Note 4" xfId="18439" xr:uid="{00000000-0005-0000-0000-000096940000}"/>
    <cellStyle name="Output" xfId="17" builtinId="21" customBuiltin="1"/>
    <cellStyle name="Output 2" xfId="212" xr:uid="{00000000-0005-0000-0000-000098940000}"/>
    <cellStyle name="Output 2 10" xfId="880" xr:uid="{00000000-0005-0000-0000-000099940000}"/>
    <cellStyle name="Output 2 10 10" xfId="22416" xr:uid="{00000000-0005-0000-0000-00009A940000}"/>
    <cellStyle name="Output 2 10 11" xfId="22762" xr:uid="{00000000-0005-0000-0000-00009B940000}"/>
    <cellStyle name="Output 2 10 12" xfId="23108" xr:uid="{00000000-0005-0000-0000-00009C940000}"/>
    <cellStyle name="Output 2 10 13" xfId="23730" xr:uid="{00000000-0005-0000-0000-00009D940000}"/>
    <cellStyle name="Output 2 10 14" xfId="24076" xr:uid="{00000000-0005-0000-0000-00009E940000}"/>
    <cellStyle name="Output 2 10 15" xfId="24426" xr:uid="{00000000-0005-0000-0000-00009F940000}"/>
    <cellStyle name="Output 2 10 16" xfId="25047" xr:uid="{00000000-0005-0000-0000-0000A0940000}"/>
    <cellStyle name="Output 2 10 17" xfId="21480" xr:uid="{00000000-0005-0000-0000-0000A1940000}"/>
    <cellStyle name="Output 2 10 18" xfId="25733" xr:uid="{00000000-0005-0000-0000-0000A2940000}"/>
    <cellStyle name="Output 2 10 19" xfId="26079" xr:uid="{00000000-0005-0000-0000-0000A3940000}"/>
    <cellStyle name="Output 2 10 2" xfId="881" xr:uid="{00000000-0005-0000-0000-0000A4940000}"/>
    <cellStyle name="Output 2 10 2 2" xfId="29997" xr:uid="{00000000-0005-0000-0000-0000A5940000}"/>
    <cellStyle name="Output 2 10 2 3" xfId="19453" xr:uid="{00000000-0005-0000-0000-0000A6940000}"/>
    <cellStyle name="Output 2 10 20" xfId="26425" xr:uid="{00000000-0005-0000-0000-0000A7940000}"/>
    <cellStyle name="Output 2 10 21" xfId="26970" xr:uid="{00000000-0005-0000-0000-0000A8940000}"/>
    <cellStyle name="Output 2 10 22" xfId="25348" xr:uid="{00000000-0005-0000-0000-0000A9940000}"/>
    <cellStyle name="Output 2 10 23" xfId="27478" xr:uid="{00000000-0005-0000-0000-0000AA940000}"/>
    <cellStyle name="Output 2 10 24" xfId="27821" xr:uid="{00000000-0005-0000-0000-0000AB940000}"/>
    <cellStyle name="Output 2 10 25" xfId="28162" xr:uid="{00000000-0005-0000-0000-0000AC940000}"/>
    <cellStyle name="Output 2 10 26" xfId="28503" xr:uid="{00000000-0005-0000-0000-0000AD940000}"/>
    <cellStyle name="Output 2 10 27" xfId="28844" xr:uid="{00000000-0005-0000-0000-0000AE940000}"/>
    <cellStyle name="Output 2 10 28" xfId="29185" xr:uid="{00000000-0005-0000-0000-0000AF940000}"/>
    <cellStyle name="Output 2 10 29" xfId="29432" xr:uid="{00000000-0005-0000-0000-0000B0940000}"/>
    <cellStyle name="Output 2 10 3" xfId="19895" xr:uid="{00000000-0005-0000-0000-0000B1940000}"/>
    <cellStyle name="Output 2 10 30" xfId="31193" xr:uid="{00000000-0005-0000-0000-0000B2940000}"/>
    <cellStyle name="Output 2 10 31" xfId="31683" xr:uid="{00000000-0005-0000-0000-0000B3940000}"/>
    <cellStyle name="Output 2 10 32" xfId="32245" xr:uid="{00000000-0005-0000-0000-0000B4940000}"/>
    <cellStyle name="Output 2 10 33" xfId="32586" xr:uid="{00000000-0005-0000-0000-0000B5940000}"/>
    <cellStyle name="Output 2 10 34" xfId="32927" xr:uid="{00000000-0005-0000-0000-0000B6940000}"/>
    <cellStyle name="Output 2 10 35" xfId="33155" xr:uid="{00000000-0005-0000-0000-0000B7940000}"/>
    <cellStyle name="Output 2 10 36" xfId="33837" xr:uid="{00000000-0005-0000-0000-0000B8940000}"/>
    <cellStyle name="Output 2 10 37" xfId="34062" xr:uid="{00000000-0005-0000-0000-0000B9940000}"/>
    <cellStyle name="Output 2 10 38" xfId="34630" xr:uid="{00000000-0005-0000-0000-0000BA940000}"/>
    <cellStyle name="Output 2 10 39" xfId="34976" xr:uid="{00000000-0005-0000-0000-0000BB940000}"/>
    <cellStyle name="Output 2 10 4" xfId="20241" xr:uid="{00000000-0005-0000-0000-0000BC940000}"/>
    <cellStyle name="Output 2 10 40" xfId="35322" xr:uid="{00000000-0005-0000-0000-0000BD940000}"/>
    <cellStyle name="Output 2 10 41" xfId="35669" xr:uid="{00000000-0005-0000-0000-0000BE940000}"/>
    <cellStyle name="Output 2 10 42" xfId="36016" xr:uid="{00000000-0005-0000-0000-0000BF940000}"/>
    <cellStyle name="Output 2 10 43" xfId="36362" xr:uid="{00000000-0005-0000-0000-0000C0940000}"/>
    <cellStyle name="Output 2 10 44" xfId="36708" xr:uid="{00000000-0005-0000-0000-0000C1940000}"/>
    <cellStyle name="Output 2 10 45" xfId="37054" xr:uid="{00000000-0005-0000-0000-0000C2940000}"/>
    <cellStyle name="Output 2 10 46" xfId="37400" xr:uid="{00000000-0005-0000-0000-0000C3940000}"/>
    <cellStyle name="Output 2 10 47" xfId="38021" xr:uid="{00000000-0005-0000-0000-0000C4940000}"/>
    <cellStyle name="Output 2 10 48" xfId="38368" xr:uid="{00000000-0005-0000-0000-0000C5940000}"/>
    <cellStyle name="Output 2 10 49" xfId="38714" xr:uid="{00000000-0005-0000-0000-0000C6940000}"/>
    <cellStyle name="Output 2 10 5" xfId="20587" xr:uid="{00000000-0005-0000-0000-0000C7940000}"/>
    <cellStyle name="Output 2 10 50" xfId="39060" xr:uid="{00000000-0005-0000-0000-0000C8940000}"/>
    <cellStyle name="Output 2 10 51" xfId="39406" xr:uid="{00000000-0005-0000-0000-0000C9940000}"/>
    <cellStyle name="Output 2 10 52" xfId="34283" xr:uid="{00000000-0005-0000-0000-0000CA940000}"/>
    <cellStyle name="Output 2 10 53" xfId="39761" xr:uid="{00000000-0005-0000-0000-0000CB940000}"/>
    <cellStyle name="Output 2 10 54" xfId="40234" xr:uid="{00000000-0005-0000-0000-0000CC940000}"/>
    <cellStyle name="Output 2 10 55" xfId="40575" xr:uid="{00000000-0005-0000-0000-0000CD940000}"/>
    <cellStyle name="Output 2 10 56" xfId="40888" xr:uid="{00000000-0005-0000-0000-0000CE940000}"/>
    <cellStyle name="Output 2 10 57" xfId="40620" xr:uid="{00000000-0005-0000-0000-0000CF940000}"/>
    <cellStyle name="Output 2 10 58" xfId="41796" xr:uid="{00000000-0005-0000-0000-0000D0940000}"/>
    <cellStyle name="Output 2 10 59" xfId="42142" xr:uid="{00000000-0005-0000-0000-0000D1940000}"/>
    <cellStyle name="Output 2 10 6" xfId="20692" xr:uid="{00000000-0005-0000-0000-0000D2940000}"/>
    <cellStyle name="Output 2 10 60" xfId="42488" xr:uid="{00000000-0005-0000-0000-0000D3940000}"/>
    <cellStyle name="Output 2 10 61" xfId="42667" xr:uid="{00000000-0005-0000-0000-0000D4940000}"/>
    <cellStyle name="Output 2 10 62" xfId="42728" xr:uid="{00000000-0005-0000-0000-0000D5940000}"/>
    <cellStyle name="Output 2 10 63" xfId="43069" xr:uid="{00000000-0005-0000-0000-0000D6940000}"/>
    <cellStyle name="Output 2 10 64" xfId="43410" xr:uid="{00000000-0005-0000-0000-0000D7940000}"/>
    <cellStyle name="Output 2 10 65" xfId="43751" xr:uid="{00000000-0005-0000-0000-0000D8940000}"/>
    <cellStyle name="Output 2 10 66" xfId="44607" xr:uid="{00000000-0005-0000-0000-0000D9940000}"/>
    <cellStyle name="Output 2 10 67" xfId="44950" xr:uid="{00000000-0005-0000-0000-0000DA940000}"/>
    <cellStyle name="Output 2 10 68" xfId="45371" xr:uid="{00000000-0005-0000-0000-0000DB940000}"/>
    <cellStyle name="Output 2 10 69" xfId="45985" xr:uid="{00000000-0005-0000-0000-0000DC940000}"/>
    <cellStyle name="Output 2 10 7" xfId="21280" xr:uid="{00000000-0005-0000-0000-0000DD940000}"/>
    <cellStyle name="Output 2 10 70" xfId="46329" xr:uid="{00000000-0005-0000-0000-0000DE940000}"/>
    <cellStyle name="Output 2 10 71" xfId="46807" xr:uid="{00000000-0005-0000-0000-0000DF940000}"/>
    <cellStyle name="Output 2 10 72" xfId="47152" xr:uid="{00000000-0005-0000-0000-0000E0940000}"/>
    <cellStyle name="Output 2 10 73" xfId="47497" xr:uid="{00000000-0005-0000-0000-0000E1940000}"/>
    <cellStyle name="Output 2 10 74" xfId="47921" xr:uid="{00000000-0005-0000-0000-0000E2940000}"/>
    <cellStyle name="Output 2 10 75" xfId="48320" xr:uid="{00000000-0005-0000-0000-0000E3940000}"/>
    <cellStyle name="Output 2 10 76" xfId="49111" xr:uid="{00000000-0005-0000-0000-0000E4940000}"/>
    <cellStyle name="Output 2 10 77" xfId="49655" xr:uid="{00000000-0005-0000-0000-0000E5940000}"/>
    <cellStyle name="Output 2 10 78" xfId="48540" xr:uid="{00000000-0005-0000-0000-0000E6940000}"/>
    <cellStyle name="Output 2 10 79" xfId="53003" xr:uid="{00000000-0005-0000-0000-0000E7940000}"/>
    <cellStyle name="Output 2 10 8" xfId="20706" xr:uid="{00000000-0005-0000-0000-0000E8940000}"/>
    <cellStyle name="Output 2 10 80" xfId="19098" xr:uid="{00000000-0005-0000-0000-0000E9940000}"/>
    <cellStyle name="Output 2 10 9" xfId="22070" xr:uid="{00000000-0005-0000-0000-0000EA940000}"/>
    <cellStyle name="Output 2 100" xfId="30816" xr:uid="{00000000-0005-0000-0000-0000EB940000}"/>
    <cellStyle name="Output 2 101" xfId="30856" xr:uid="{00000000-0005-0000-0000-0000EC940000}"/>
    <cellStyle name="Output 2 102" xfId="30800" xr:uid="{00000000-0005-0000-0000-0000ED940000}"/>
    <cellStyle name="Output 2 103" xfId="30902" xr:uid="{00000000-0005-0000-0000-0000EE940000}"/>
    <cellStyle name="Output 2 104" xfId="30799" xr:uid="{00000000-0005-0000-0000-0000EF940000}"/>
    <cellStyle name="Output 2 105" xfId="30814" xr:uid="{00000000-0005-0000-0000-0000F0940000}"/>
    <cellStyle name="Output 2 106" xfId="30817" xr:uid="{00000000-0005-0000-0000-0000F1940000}"/>
    <cellStyle name="Output 2 107" xfId="30818" xr:uid="{00000000-0005-0000-0000-0000F2940000}"/>
    <cellStyle name="Output 2 108" xfId="30820" xr:uid="{00000000-0005-0000-0000-0000F3940000}"/>
    <cellStyle name="Output 2 109" xfId="30829" xr:uid="{00000000-0005-0000-0000-0000F4940000}"/>
    <cellStyle name="Output 2 11" xfId="882" xr:uid="{00000000-0005-0000-0000-0000F5940000}"/>
    <cellStyle name="Output 2 11 10" xfId="22406" xr:uid="{00000000-0005-0000-0000-0000F6940000}"/>
    <cellStyle name="Output 2 11 11" xfId="22752" xr:uid="{00000000-0005-0000-0000-0000F7940000}"/>
    <cellStyle name="Output 2 11 12" xfId="23098" xr:uid="{00000000-0005-0000-0000-0000F8940000}"/>
    <cellStyle name="Output 2 11 13" xfId="23720" xr:uid="{00000000-0005-0000-0000-0000F9940000}"/>
    <cellStyle name="Output 2 11 14" xfId="24066" xr:uid="{00000000-0005-0000-0000-0000FA940000}"/>
    <cellStyle name="Output 2 11 15" xfId="24416" xr:uid="{00000000-0005-0000-0000-0000FB940000}"/>
    <cellStyle name="Output 2 11 16" xfId="25037" xr:uid="{00000000-0005-0000-0000-0000FC940000}"/>
    <cellStyle name="Output 2 11 17" xfId="23469" xr:uid="{00000000-0005-0000-0000-0000FD940000}"/>
    <cellStyle name="Output 2 11 18" xfId="25723" xr:uid="{00000000-0005-0000-0000-0000FE940000}"/>
    <cellStyle name="Output 2 11 19" xfId="26069" xr:uid="{00000000-0005-0000-0000-0000FF940000}"/>
    <cellStyle name="Output 2 11 2" xfId="883" xr:uid="{00000000-0005-0000-0000-000000950000}"/>
    <cellStyle name="Output 2 11 2 2" xfId="30022" xr:uid="{00000000-0005-0000-0000-000001950000}"/>
    <cellStyle name="Output 2 11 2 3" xfId="19443" xr:uid="{00000000-0005-0000-0000-000002950000}"/>
    <cellStyle name="Output 2 11 20" xfId="26415" xr:uid="{00000000-0005-0000-0000-000003950000}"/>
    <cellStyle name="Output 2 11 21" xfId="26960" xr:uid="{00000000-0005-0000-0000-000004950000}"/>
    <cellStyle name="Output 2 11 22" xfId="26484" xr:uid="{00000000-0005-0000-0000-000005950000}"/>
    <cellStyle name="Output 2 11 23" xfId="27468" xr:uid="{00000000-0005-0000-0000-000006950000}"/>
    <cellStyle name="Output 2 11 24" xfId="27811" xr:uid="{00000000-0005-0000-0000-000007950000}"/>
    <cellStyle name="Output 2 11 25" xfId="28152" xr:uid="{00000000-0005-0000-0000-000008950000}"/>
    <cellStyle name="Output 2 11 26" xfId="28493" xr:uid="{00000000-0005-0000-0000-000009950000}"/>
    <cellStyle name="Output 2 11 27" xfId="28834" xr:uid="{00000000-0005-0000-0000-00000A950000}"/>
    <cellStyle name="Output 2 11 28" xfId="29175" xr:uid="{00000000-0005-0000-0000-00000B950000}"/>
    <cellStyle name="Output 2 11 29" xfId="29248" xr:uid="{00000000-0005-0000-0000-00000C950000}"/>
    <cellStyle name="Output 2 11 3" xfId="19885" xr:uid="{00000000-0005-0000-0000-00000D950000}"/>
    <cellStyle name="Output 2 11 30" xfId="31011" xr:uid="{00000000-0005-0000-0000-00000E950000}"/>
    <cellStyle name="Output 2 11 31" xfId="31673" xr:uid="{00000000-0005-0000-0000-00000F950000}"/>
    <cellStyle name="Output 2 11 32" xfId="32235" xr:uid="{00000000-0005-0000-0000-000010950000}"/>
    <cellStyle name="Output 2 11 33" xfId="32576" xr:uid="{00000000-0005-0000-0000-000011950000}"/>
    <cellStyle name="Output 2 11 34" xfId="32917" xr:uid="{00000000-0005-0000-0000-000012950000}"/>
    <cellStyle name="Output 2 11 35" xfId="33518" xr:uid="{00000000-0005-0000-0000-000013950000}"/>
    <cellStyle name="Output 2 11 36" xfId="33827" xr:uid="{00000000-0005-0000-0000-000014950000}"/>
    <cellStyle name="Output 2 11 37" xfId="34119" xr:uid="{00000000-0005-0000-0000-000015950000}"/>
    <cellStyle name="Output 2 11 38" xfId="34620" xr:uid="{00000000-0005-0000-0000-000016950000}"/>
    <cellStyle name="Output 2 11 39" xfId="34966" xr:uid="{00000000-0005-0000-0000-000017950000}"/>
    <cellStyle name="Output 2 11 4" xfId="20231" xr:uid="{00000000-0005-0000-0000-000018950000}"/>
    <cellStyle name="Output 2 11 40" xfId="35312" xr:uid="{00000000-0005-0000-0000-000019950000}"/>
    <cellStyle name="Output 2 11 41" xfId="35659" xr:uid="{00000000-0005-0000-0000-00001A950000}"/>
    <cellStyle name="Output 2 11 42" xfId="36006" xr:uid="{00000000-0005-0000-0000-00001B950000}"/>
    <cellStyle name="Output 2 11 43" xfId="36352" xr:uid="{00000000-0005-0000-0000-00001C950000}"/>
    <cellStyle name="Output 2 11 44" xfId="36698" xr:uid="{00000000-0005-0000-0000-00001D950000}"/>
    <cellStyle name="Output 2 11 45" xfId="37044" xr:uid="{00000000-0005-0000-0000-00001E950000}"/>
    <cellStyle name="Output 2 11 46" xfId="37390" xr:uid="{00000000-0005-0000-0000-00001F950000}"/>
    <cellStyle name="Output 2 11 47" xfId="38011" xr:uid="{00000000-0005-0000-0000-000020950000}"/>
    <cellStyle name="Output 2 11 48" xfId="38358" xr:uid="{00000000-0005-0000-0000-000021950000}"/>
    <cellStyle name="Output 2 11 49" xfId="38704" xr:uid="{00000000-0005-0000-0000-000022950000}"/>
    <cellStyle name="Output 2 11 5" xfId="20577" xr:uid="{00000000-0005-0000-0000-000023950000}"/>
    <cellStyle name="Output 2 11 50" xfId="39050" xr:uid="{00000000-0005-0000-0000-000024950000}"/>
    <cellStyle name="Output 2 11 51" xfId="39396" xr:uid="{00000000-0005-0000-0000-000025950000}"/>
    <cellStyle name="Output 2 11 52" xfId="34236" xr:uid="{00000000-0005-0000-0000-000026950000}"/>
    <cellStyle name="Output 2 11 53" xfId="39733" xr:uid="{00000000-0005-0000-0000-000027950000}"/>
    <cellStyle name="Output 2 11 54" xfId="40224" xr:uid="{00000000-0005-0000-0000-000028950000}"/>
    <cellStyle name="Output 2 11 55" xfId="40565" xr:uid="{00000000-0005-0000-0000-000029950000}"/>
    <cellStyle name="Output 2 11 56" xfId="40649" xr:uid="{00000000-0005-0000-0000-00002A950000}"/>
    <cellStyle name="Output 2 11 57" xfId="40968" xr:uid="{00000000-0005-0000-0000-00002B950000}"/>
    <cellStyle name="Output 2 11 58" xfId="41786" xr:uid="{00000000-0005-0000-0000-00002C950000}"/>
    <cellStyle name="Output 2 11 59" xfId="42132" xr:uid="{00000000-0005-0000-0000-00002D950000}"/>
    <cellStyle name="Output 2 11 6" xfId="19538" xr:uid="{00000000-0005-0000-0000-00002E950000}"/>
    <cellStyle name="Output 2 11 60" xfId="42478" xr:uid="{00000000-0005-0000-0000-00002F950000}"/>
    <cellStyle name="Output 2 11 61" xfId="42657" xr:uid="{00000000-0005-0000-0000-000030950000}"/>
    <cellStyle name="Output 2 11 62" xfId="42718" xr:uid="{00000000-0005-0000-0000-000031950000}"/>
    <cellStyle name="Output 2 11 63" xfId="43059" xr:uid="{00000000-0005-0000-0000-000032950000}"/>
    <cellStyle name="Output 2 11 64" xfId="43400" xr:uid="{00000000-0005-0000-0000-000033950000}"/>
    <cellStyle name="Output 2 11 65" xfId="43741" xr:uid="{00000000-0005-0000-0000-000034950000}"/>
    <cellStyle name="Output 2 11 66" xfId="44597" xr:uid="{00000000-0005-0000-0000-000035950000}"/>
    <cellStyle name="Output 2 11 67" xfId="44940" xr:uid="{00000000-0005-0000-0000-000036950000}"/>
    <cellStyle name="Output 2 11 68" xfId="45361" xr:uid="{00000000-0005-0000-0000-000037950000}"/>
    <cellStyle name="Output 2 11 69" xfId="45975" xr:uid="{00000000-0005-0000-0000-000038950000}"/>
    <cellStyle name="Output 2 11 7" xfId="21270" xr:uid="{00000000-0005-0000-0000-000039950000}"/>
    <cellStyle name="Output 2 11 70" xfId="46319" xr:uid="{00000000-0005-0000-0000-00003A950000}"/>
    <cellStyle name="Output 2 11 71" xfId="46797" xr:uid="{00000000-0005-0000-0000-00003B950000}"/>
    <cellStyle name="Output 2 11 72" xfId="47142" xr:uid="{00000000-0005-0000-0000-00003C950000}"/>
    <cellStyle name="Output 2 11 73" xfId="47487" xr:uid="{00000000-0005-0000-0000-00003D950000}"/>
    <cellStyle name="Output 2 11 74" xfId="47911" xr:uid="{00000000-0005-0000-0000-00003E950000}"/>
    <cellStyle name="Output 2 11 75" xfId="48304" xr:uid="{00000000-0005-0000-0000-00003F950000}"/>
    <cellStyle name="Output 2 11 76" xfId="49101" xr:uid="{00000000-0005-0000-0000-000040950000}"/>
    <cellStyle name="Output 2 11 77" xfId="49645" xr:uid="{00000000-0005-0000-0000-000041950000}"/>
    <cellStyle name="Output 2 11 78" xfId="49583" xr:uid="{00000000-0005-0000-0000-000042950000}"/>
    <cellStyle name="Output 2 11 79" xfId="52997" xr:uid="{00000000-0005-0000-0000-000043950000}"/>
    <cellStyle name="Output 2 11 8" xfId="19571" xr:uid="{00000000-0005-0000-0000-000044950000}"/>
    <cellStyle name="Output 2 11 80" xfId="19088" xr:uid="{00000000-0005-0000-0000-000045950000}"/>
    <cellStyle name="Output 2 11 9" xfId="22060" xr:uid="{00000000-0005-0000-0000-000046950000}"/>
    <cellStyle name="Output 2 110" xfId="31148" xr:uid="{00000000-0005-0000-0000-000047950000}"/>
    <cellStyle name="Output 2 111" xfId="31296" xr:uid="{00000000-0005-0000-0000-000048950000}"/>
    <cellStyle name="Output 2 112" xfId="31153" xr:uid="{00000000-0005-0000-0000-000049950000}"/>
    <cellStyle name="Output 2 113" xfId="32001" xr:uid="{00000000-0005-0000-0000-00004A950000}"/>
    <cellStyle name="Output 2 114" xfId="31206" xr:uid="{00000000-0005-0000-0000-00004B950000}"/>
    <cellStyle name="Output 2 115" xfId="33054" xr:uid="{00000000-0005-0000-0000-00004C950000}"/>
    <cellStyle name="Output 2 116" xfId="33182" xr:uid="{00000000-0005-0000-0000-00004D950000}"/>
    <cellStyle name="Output 2 117" xfId="33092" xr:uid="{00000000-0005-0000-0000-00004E950000}"/>
    <cellStyle name="Output 2 118" xfId="34251" xr:uid="{00000000-0005-0000-0000-00004F950000}"/>
    <cellStyle name="Output 2 119" xfId="33364" xr:uid="{00000000-0005-0000-0000-000050950000}"/>
    <cellStyle name="Output 2 12" xfId="884" xr:uid="{00000000-0005-0000-0000-000051950000}"/>
    <cellStyle name="Output 2 12 10" xfId="22446" xr:uid="{00000000-0005-0000-0000-000052950000}"/>
    <cellStyle name="Output 2 12 11" xfId="22792" xr:uid="{00000000-0005-0000-0000-000053950000}"/>
    <cellStyle name="Output 2 12 12" xfId="23138" xr:uid="{00000000-0005-0000-0000-000054950000}"/>
    <cellStyle name="Output 2 12 13" xfId="23760" xr:uid="{00000000-0005-0000-0000-000055950000}"/>
    <cellStyle name="Output 2 12 14" xfId="24106" xr:uid="{00000000-0005-0000-0000-000056950000}"/>
    <cellStyle name="Output 2 12 15" xfId="24456" xr:uid="{00000000-0005-0000-0000-000057950000}"/>
    <cellStyle name="Output 2 12 16" xfId="25077" xr:uid="{00000000-0005-0000-0000-000058950000}"/>
    <cellStyle name="Output 2 12 17" xfId="21408" xr:uid="{00000000-0005-0000-0000-000059950000}"/>
    <cellStyle name="Output 2 12 18" xfId="25763" xr:uid="{00000000-0005-0000-0000-00005A950000}"/>
    <cellStyle name="Output 2 12 19" xfId="26109" xr:uid="{00000000-0005-0000-0000-00005B950000}"/>
    <cellStyle name="Output 2 12 2" xfId="885" xr:uid="{00000000-0005-0000-0000-00005C950000}"/>
    <cellStyle name="Output 2 12 2 2" xfId="30011" xr:uid="{00000000-0005-0000-0000-00005D950000}"/>
    <cellStyle name="Output 2 12 2 3" xfId="19483" xr:uid="{00000000-0005-0000-0000-00005E950000}"/>
    <cellStyle name="Output 2 12 20" xfId="26455" xr:uid="{00000000-0005-0000-0000-00005F950000}"/>
    <cellStyle name="Output 2 12 21" xfId="27000" xr:uid="{00000000-0005-0000-0000-000060950000}"/>
    <cellStyle name="Output 2 12 22" xfId="25319" xr:uid="{00000000-0005-0000-0000-000061950000}"/>
    <cellStyle name="Output 2 12 23" xfId="27508" xr:uid="{00000000-0005-0000-0000-000062950000}"/>
    <cellStyle name="Output 2 12 24" xfId="27851" xr:uid="{00000000-0005-0000-0000-000063950000}"/>
    <cellStyle name="Output 2 12 25" xfId="28192" xr:uid="{00000000-0005-0000-0000-000064950000}"/>
    <cellStyle name="Output 2 12 26" xfId="28533" xr:uid="{00000000-0005-0000-0000-000065950000}"/>
    <cellStyle name="Output 2 12 27" xfId="28874" xr:uid="{00000000-0005-0000-0000-000066950000}"/>
    <cellStyle name="Output 2 12 28" xfId="29215" xr:uid="{00000000-0005-0000-0000-000067950000}"/>
    <cellStyle name="Output 2 12 29" xfId="29676" xr:uid="{00000000-0005-0000-0000-000068950000}"/>
    <cellStyle name="Output 2 12 3" xfId="19925" xr:uid="{00000000-0005-0000-0000-000069950000}"/>
    <cellStyle name="Output 2 12 30" xfId="31019" xr:uid="{00000000-0005-0000-0000-00006A950000}"/>
    <cellStyle name="Output 2 12 31" xfId="31713" xr:uid="{00000000-0005-0000-0000-00006B950000}"/>
    <cellStyle name="Output 2 12 32" xfId="32275" xr:uid="{00000000-0005-0000-0000-00006C950000}"/>
    <cellStyle name="Output 2 12 33" xfId="32616" xr:uid="{00000000-0005-0000-0000-00006D950000}"/>
    <cellStyle name="Output 2 12 34" xfId="32957" xr:uid="{00000000-0005-0000-0000-00006E950000}"/>
    <cellStyle name="Output 2 12 35" xfId="33073" xr:uid="{00000000-0005-0000-0000-00006F950000}"/>
    <cellStyle name="Output 2 12 36" xfId="33867" xr:uid="{00000000-0005-0000-0000-000070950000}"/>
    <cellStyle name="Output 2 12 37" xfId="33049" xr:uid="{00000000-0005-0000-0000-000071950000}"/>
    <cellStyle name="Output 2 12 38" xfId="34660" xr:uid="{00000000-0005-0000-0000-000072950000}"/>
    <cellStyle name="Output 2 12 39" xfId="35006" xr:uid="{00000000-0005-0000-0000-000073950000}"/>
    <cellStyle name="Output 2 12 4" xfId="20271" xr:uid="{00000000-0005-0000-0000-000074950000}"/>
    <cellStyle name="Output 2 12 40" xfId="35352" xr:uid="{00000000-0005-0000-0000-000075950000}"/>
    <cellStyle name="Output 2 12 41" xfId="35699" xr:uid="{00000000-0005-0000-0000-000076950000}"/>
    <cellStyle name="Output 2 12 42" xfId="36046" xr:uid="{00000000-0005-0000-0000-000077950000}"/>
    <cellStyle name="Output 2 12 43" xfId="36392" xr:uid="{00000000-0005-0000-0000-000078950000}"/>
    <cellStyle name="Output 2 12 44" xfId="36738" xr:uid="{00000000-0005-0000-0000-000079950000}"/>
    <cellStyle name="Output 2 12 45" xfId="37084" xr:uid="{00000000-0005-0000-0000-00007A950000}"/>
    <cellStyle name="Output 2 12 46" xfId="37430" xr:uid="{00000000-0005-0000-0000-00007B950000}"/>
    <cellStyle name="Output 2 12 47" xfId="38051" xr:uid="{00000000-0005-0000-0000-00007C950000}"/>
    <cellStyle name="Output 2 12 48" xfId="38398" xr:uid="{00000000-0005-0000-0000-00007D950000}"/>
    <cellStyle name="Output 2 12 49" xfId="38744" xr:uid="{00000000-0005-0000-0000-00007E950000}"/>
    <cellStyle name="Output 2 12 5" xfId="20617" xr:uid="{00000000-0005-0000-0000-00007F950000}"/>
    <cellStyle name="Output 2 12 50" xfId="39090" xr:uid="{00000000-0005-0000-0000-000080950000}"/>
    <cellStyle name="Output 2 12 51" xfId="39436" xr:uid="{00000000-0005-0000-0000-000081950000}"/>
    <cellStyle name="Output 2 12 52" xfId="34242" xr:uid="{00000000-0005-0000-0000-000082950000}"/>
    <cellStyle name="Output 2 12 53" xfId="39531" xr:uid="{00000000-0005-0000-0000-000083950000}"/>
    <cellStyle name="Output 2 12 54" xfId="40264" xr:uid="{00000000-0005-0000-0000-000084950000}"/>
    <cellStyle name="Output 2 12 55" xfId="40605" xr:uid="{00000000-0005-0000-0000-000085950000}"/>
    <cellStyle name="Output 2 12 56" xfId="41157" xr:uid="{00000000-0005-0000-0000-000086950000}"/>
    <cellStyle name="Output 2 12 57" xfId="41399" xr:uid="{00000000-0005-0000-0000-000087950000}"/>
    <cellStyle name="Output 2 12 58" xfId="41826" xr:uid="{00000000-0005-0000-0000-000088950000}"/>
    <cellStyle name="Output 2 12 59" xfId="42172" xr:uid="{00000000-0005-0000-0000-000089950000}"/>
    <cellStyle name="Output 2 12 6" xfId="20966" xr:uid="{00000000-0005-0000-0000-00008A950000}"/>
    <cellStyle name="Output 2 12 60" xfId="42518" xr:uid="{00000000-0005-0000-0000-00008B950000}"/>
    <cellStyle name="Output 2 12 61" xfId="42697" xr:uid="{00000000-0005-0000-0000-00008C950000}"/>
    <cellStyle name="Output 2 12 62" xfId="42758" xr:uid="{00000000-0005-0000-0000-00008D950000}"/>
    <cellStyle name="Output 2 12 63" xfId="43099" xr:uid="{00000000-0005-0000-0000-00008E950000}"/>
    <cellStyle name="Output 2 12 64" xfId="43440" xr:uid="{00000000-0005-0000-0000-00008F950000}"/>
    <cellStyle name="Output 2 12 65" xfId="43781" xr:uid="{00000000-0005-0000-0000-000090950000}"/>
    <cellStyle name="Output 2 12 66" xfId="44637" xr:uid="{00000000-0005-0000-0000-000091950000}"/>
    <cellStyle name="Output 2 12 67" xfId="44980" xr:uid="{00000000-0005-0000-0000-000092950000}"/>
    <cellStyle name="Output 2 12 68" xfId="45401" xr:uid="{00000000-0005-0000-0000-000093950000}"/>
    <cellStyle name="Output 2 12 69" xfId="46015" xr:uid="{00000000-0005-0000-0000-000094950000}"/>
    <cellStyle name="Output 2 12 7" xfId="21310" xr:uid="{00000000-0005-0000-0000-000095950000}"/>
    <cellStyle name="Output 2 12 70" xfId="46359" xr:uid="{00000000-0005-0000-0000-000096950000}"/>
    <cellStyle name="Output 2 12 71" xfId="46837" xr:uid="{00000000-0005-0000-0000-000097950000}"/>
    <cellStyle name="Output 2 12 72" xfId="47182" xr:uid="{00000000-0005-0000-0000-000098950000}"/>
    <cellStyle name="Output 2 12 73" xfId="47527" xr:uid="{00000000-0005-0000-0000-000099950000}"/>
    <cellStyle name="Output 2 12 74" xfId="47951" xr:uid="{00000000-0005-0000-0000-00009A950000}"/>
    <cellStyle name="Output 2 12 75" xfId="48310" xr:uid="{00000000-0005-0000-0000-00009B950000}"/>
    <cellStyle name="Output 2 12 76" xfId="49141" xr:uid="{00000000-0005-0000-0000-00009C950000}"/>
    <cellStyle name="Output 2 12 77" xfId="49685" xr:uid="{00000000-0005-0000-0000-00009D950000}"/>
    <cellStyle name="Output 2 12 78" xfId="49335" xr:uid="{00000000-0005-0000-0000-00009E950000}"/>
    <cellStyle name="Output 2 12 79" xfId="52999" xr:uid="{00000000-0005-0000-0000-00009F950000}"/>
    <cellStyle name="Output 2 12 8" xfId="18852" xr:uid="{00000000-0005-0000-0000-0000A0950000}"/>
    <cellStyle name="Output 2 12 80" xfId="19128" xr:uid="{00000000-0005-0000-0000-0000A1950000}"/>
    <cellStyle name="Output 2 12 9" xfId="22100" xr:uid="{00000000-0005-0000-0000-0000A2950000}"/>
    <cellStyle name="Output 2 120" xfId="34254" xr:uid="{00000000-0005-0000-0000-0000A3950000}"/>
    <cellStyle name="Output 2 121" xfId="34294" xr:uid="{00000000-0005-0000-0000-0000A4950000}"/>
    <cellStyle name="Output 2 122" xfId="33979" xr:uid="{00000000-0005-0000-0000-0000A5950000}"/>
    <cellStyle name="Output 2 123" xfId="34046" xr:uid="{00000000-0005-0000-0000-0000A6950000}"/>
    <cellStyle name="Output 2 124" xfId="34241" xr:uid="{00000000-0005-0000-0000-0000A7950000}"/>
    <cellStyle name="Output 2 125" xfId="33110" xr:uid="{00000000-0005-0000-0000-0000A8950000}"/>
    <cellStyle name="Output 2 126" xfId="33523" xr:uid="{00000000-0005-0000-0000-0000A9950000}"/>
    <cellStyle name="Output 2 127" xfId="33145" xr:uid="{00000000-0005-0000-0000-0000AA950000}"/>
    <cellStyle name="Output 2 128" xfId="33925" xr:uid="{00000000-0005-0000-0000-0000AB950000}"/>
    <cellStyle name="Output 2 129" xfId="34267" xr:uid="{00000000-0005-0000-0000-0000AC950000}"/>
    <cellStyle name="Output 2 13" xfId="886" xr:uid="{00000000-0005-0000-0000-0000AD950000}"/>
    <cellStyle name="Output 2 13 2" xfId="887" xr:uid="{00000000-0005-0000-0000-0000AE950000}"/>
    <cellStyle name="Output 2 13 2 2" xfId="30020" xr:uid="{00000000-0005-0000-0000-0000AF950000}"/>
    <cellStyle name="Output 2 13 3" xfId="29627" xr:uid="{00000000-0005-0000-0000-0000B0950000}"/>
    <cellStyle name="Output 2 13 4" xfId="18816" xr:uid="{00000000-0005-0000-0000-0000B1950000}"/>
    <cellStyle name="Output 2 130" xfId="35363" xr:uid="{00000000-0005-0000-0000-0000B2950000}"/>
    <cellStyle name="Output 2 131" xfId="33877" xr:uid="{00000000-0005-0000-0000-0000B3950000}"/>
    <cellStyle name="Output 2 132" xfId="39643" xr:uid="{00000000-0005-0000-0000-0000B4950000}"/>
    <cellStyle name="Output 2 133" xfId="39866" xr:uid="{00000000-0005-0000-0000-0000B5950000}"/>
    <cellStyle name="Output 2 134" xfId="39893" xr:uid="{00000000-0005-0000-0000-0000B6950000}"/>
    <cellStyle name="Output 2 135" xfId="39817" xr:uid="{00000000-0005-0000-0000-0000B7950000}"/>
    <cellStyle name="Output 2 136" xfId="40967" xr:uid="{00000000-0005-0000-0000-0000B8950000}"/>
    <cellStyle name="Output 2 137" xfId="40721" xr:uid="{00000000-0005-0000-0000-0000B9950000}"/>
    <cellStyle name="Output 2 138" xfId="40644" xr:uid="{00000000-0005-0000-0000-0000BA950000}"/>
    <cellStyle name="Output 2 139" xfId="41664" xr:uid="{00000000-0005-0000-0000-0000BB950000}"/>
    <cellStyle name="Output 2 14" xfId="888" xr:uid="{00000000-0005-0000-0000-0000BC950000}"/>
    <cellStyle name="Output 2 14 2" xfId="889" xr:uid="{00000000-0005-0000-0000-0000BD950000}"/>
    <cellStyle name="Output 2 14 2 2" xfId="30027" xr:uid="{00000000-0005-0000-0000-0000BE950000}"/>
    <cellStyle name="Output 2 14 3" xfId="29725" xr:uid="{00000000-0005-0000-0000-0000BF950000}"/>
    <cellStyle name="Output 2 14 4" xfId="18911" xr:uid="{00000000-0005-0000-0000-0000C0950000}"/>
    <cellStyle name="Output 2 140" xfId="40675" xr:uid="{00000000-0005-0000-0000-0000C1950000}"/>
    <cellStyle name="Output 2 141" xfId="42568" xr:uid="{00000000-0005-0000-0000-0000C2950000}"/>
    <cellStyle name="Output 2 142" xfId="42577" xr:uid="{00000000-0005-0000-0000-0000C3950000}"/>
    <cellStyle name="Output 2 143" xfId="42539" xr:uid="{00000000-0005-0000-0000-0000C4950000}"/>
    <cellStyle name="Output 2 144" xfId="41653" xr:uid="{00000000-0005-0000-0000-0000C5950000}"/>
    <cellStyle name="Output 2 145" xfId="44283" xr:uid="{00000000-0005-0000-0000-0000C6950000}"/>
    <cellStyle name="Output 2 146" xfId="44484" xr:uid="{00000000-0005-0000-0000-0000C7950000}"/>
    <cellStyle name="Output 2 147" xfId="44318" xr:uid="{00000000-0005-0000-0000-0000C8950000}"/>
    <cellStyle name="Output 2 148" xfId="45677" xr:uid="{00000000-0005-0000-0000-0000C9950000}"/>
    <cellStyle name="Output 2 149" xfId="45588" xr:uid="{00000000-0005-0000-0000-0000CA950000}"/>
    <cellStyle name="Output 2 15" xfId="890" xr:uid="{00000000-0005-0000-0000-0000CB950000}"/>
    <cellStyle name="Output 2 15 2" xfId="891" xr:uid="{00000000-0005-0000-0000-0000CC950000}"/>
    <cellStyle name="Output 2 15 2 2" xfId="30130" xr:uid="{00000000-0005-0000-0000-0000CD950000}"/>
    <cellStyle name="Output 2 15 3" xfId="29715" xr:uid="{00000000-0005-0000-0000-0000CE950000}"/>
    <cellStyle name="Output 2 15 4" xfId="19614" xr:uid="{00000000-0005-0000-0000-0000CF950000}"/>
    <cellStyle name="Output 2 150" xfId="46390" xr:uid="{00000000-0005-0000-0000-0000D0950000}"/>
    <cellStyle name="Output 2 151" xfId="45775" xr:uid="{00000000-0005-0000-0000-0000D1950000}"/>
    <cellStyle name="Output 2 152" xfId="46560" xr:uid="{00000000-0005-0000-0000-0000D2950000}"/>
    <cellStyle name="Output 2 153" xfId="47553" xr:uid="{00000000-0005-0000-0000-0000D3950000}"/>
    <cellStyle name="Output 2 154" xfId="48661" xr:uid="{00000000-0005-0000-0000-0000D4950000}"/>
    <cellStyle name="Output 2 155" xfId="48733" xr:uid="{00000000-0005-0000-0000-0000D5950000}"/>
    <cellStyle name="Output 2 156" xfId="48550" xr:uid="{00000000-0005-0000-0000-0000D6950000}"/>
    <cellStyle name="Output 2 157" xfId="49778" xr:uid="{00000000-0005-0000-0000-0000D7950000}"/>
    <cellStyle name="Output 2 158" xfId="51049" xr:uid="{00000000-0005-0000-0000-0000D8950000}"/>
    <cellStyle name="Output 2 159" xfId="51054" xr:uid="{00000000-0005-0000-0000-0000D9950000}"/>
    <cellStyle name="Output 2 16" xfId="892" xr:uid="{00000000-0005-0000-0000-0000DA950000}"/>
    <cellStyle name="Output 2 16 2" xfId="893" xr:uid="{00000000-0005-0000-0000-0000DB950000}"/>
    <cellStyle name="Output 2 16 2 2" xfId="30090" xr:uid="{00000000-0005-0000-0000-0000DC950000}"/>
    <cellStyle name="Output 2 16 3" xfId="29283" xr:uid="{00000000-0005-0000-0000-0000DD950000}"/>
    <cellStyle name="Output 2 16 4" xfId="19704" xr:uid="{00000000-0005-0000-0000-0000DE950000}"/>
    <cellStyle name="Output 2 17" xfId="894" xr:uid="{00000000-0005-0000-0000-0000DF950000}"/>
    <cellStyle name="Output 2 17 2" xfId="895" xr:uid="{00000000-0005-0000-0000-0000E0950000}"/>
    <cellStyle name="Output 2 17 2 2" xfId="30125" xr:uid="{00000000-0005-0000-0000-0000E1950000}"/>
    <cellStyle name="Output 2 17 3" xfId="29730" xr:uid="{00000000-0005-0000-0000-0000E2950000}"/>
    <cellStyle name="Output 2 17 4" xfId="19554" xr:uid="{00000000-0005-0000-0000-0000E3950000}"/>
    <cellStyle name="Output 2 18" xfId="896" xr:uid="{00000000-0005-0000-0000-0000E4950000}"/>
    <cellStyle name="Output 2 18 2" xfId="897" xr:uid="{00000000-0005-0000-0000-0000E5950000}"/>
    <cellStyle name="Output 2 18 2 2" xfId="30111" xr:uid="{00000000-0005-0000-0000-0000E6950000}"/>
    <cellStyle name="Output 2 18 3" xfId="29273" xr:uid="{00000000-0005-0000-0000-0000E7950000}"/>
    <cellStyle name="Output 2 18 4" xfId="20861" xr:uid="{00000000-0005-0000-0000-0000E8950000}"/>
    <cellStyle name="Output 2 19" xfId="898" xr:uid="{00000000-0005-0000-0000-0000E9950000}"/>
    <cellStyle name="Output 2 19 2" xfId="899" xr:uid="{00000000-0005-0000-0000-0000EA950000}"/>
    <cellStyle name="Output 2 19 2 2" xfId="30056" xr:uid="{00000000-0005-0000-0000-0000EB950000}"/>
    <cellStyle name="Output 2 19 3" xfId="29694" xr:uid="{00000000-0005-0000-0000-0000EC950000}"/>
    <cellStyle name="Output 2 19 4" xfId="21519" xr:uid="{00000000-0005-0000-0000-0000ED950000}"/>
    <cellStyle name="Output 2 2" xfId="213" xr:uid="{00000000-0005-0000-0000-0000EE950000}"/>
    <cellStyle name="Output 2 2 10" xfId="900" xr:uid="{00000000-0005-0000-0000-0000EF950000}"/>
    <cellStyle name="Output 2 2 10 10" xfId="21806" xr:uid="{00000000-0005-0000-0000-0000F0950000}"/>
    <cellStyle name="Output 2 2 10 11" xfId="22134" xr:uid="{00000000-0005-0000-0000-0000F1950000}"/>
    <cellStyle name="Output 2 2 10 12" xfId="22480" xr:uid="{00000000-0005-0000-0000-0000F2950000}"/>
    <cellStyle name="Output 2 2 10 13" xfId="22826" xr:uid="{00000000-0005-0000-0000-0000F3950000}"/>
    <cellStyle name="Output 2 2 10 14" xfId="23173" xr:uid="{00000000-0005-0000-0000-0000F4950000}"/>
    <cellStyle name="Output 2 2 10 15" xfId="21380" xr:uid="{00000000-0005-0000-0000-0000F5950000}"/>
    <cellStyle name="Output 2 2 10 16" xfId="23794" xr:uid="{00000000-0005-0000-0000-0000F6950000}"/>
    <cellStyle name="Output 2 2 10 17" xfId="24144" xr:uid="{00000000-0005-0000-0000-0000F7950000}"/>
    <cellStyle name="Output 2 2 10 18" xfId="24490" xr:uid="{00000000-0005-0000-0000-0000F8950000}"/>
    <cellStyle name="Output 2 2 10 19" xfId="21748" xr:uid="{00000000-0005-0000-0000-0000F9950000}"/>
    <cellStyle name="Output 2 2 10 2" xfId="901" xr:uid="{00000000-0005-0000-0000-0000FA950000}"/>
    <cellStyle name="Output 2 2 10 2 2" xfId="30034" xr:uid="{00000000-0005-0000-0000-0000FB950000}"/>
    <cellStyle name="Output 2 2 10 2 3" xfId="19171" xr:uid="{00000000-0005-0000-0000-0000FC950000}"/>
    <cellStyle name="Output 2 2 10 20" xfId="21497" xr:uid="{00000000-0005-0000-0000-0000FD950000}"/>
    <cellStyle name="Output 2 2 10 21" xfId="25451" xr:uid="{00000000-0005-0000-0000-0000FE950000}"/>
    <cellStyle name="Output 2 2 10 22" xfId="25797" xr:uid="{00000000-0005-0000-0000-0000FF950000}"/>
    <cellStyle name="Output 2 2 10 23" xfId="26143" xr:uid="{00000000-0005-0000-0000-000000960000}"/>
    <cellStyle name="Output 2 2 10 24" xfId="26489" xr:uid="{00000000-0005-0000-0000-000001960000}"/>
    <cellStyle name="Output 2 2 10 25" xfId="25773" xr:uid="{00000000-0005-0000-0000-000002960000}"/>
    <cellStyle name="Output 2 2 10 26" xfId="26659" xr:uid="{00000000-0005-0000-0000-000003960000}"/>
    <cellStyle name="Output 2 2 10 27" xfId="27196" xr:uid="{00000000-0005-0000-0000-000004960000}"/>
    <cellStyle name="Output 2 2 10 28" xfId="27539" xr:uid="{00000000-0005-0000-0000-000005960000}"/>
    <cellStyle name="Output 2 2 10 29" xfId="27880" xr:uid="{00000000-0005-0000-0000-000006960000}"/>
    <cellStyle name="Output 2 2 10 3" xfId="1984" xr:uid="{00000000-0005-0000-0000-000007960000}"/>
    <cellStyle name="Output 2 2 10 3 2" xfId="19517" xr:uid="{00000000-0005-0000-0000-000008960000}"/>
    <cellStyle name="Output 2 2 10 30" xfId="28221" xr:uid="{00000000-0005-0000-0000-000009960000}"/>
    <cellStyle name="Output 2 2 10 31" xfId="28562" xr:uid="{00000000-0005-0000-0000-00000A960000}"/>
    <cellStyle name="Output 2 2 10 32" xfId="28903" xr:uid="{00000000-0005-0000-0000-00000B960000}"/>
    <cellStyle name="Output 2 2 10 33" xfId="29502" xr:uid="{00000000-0005-0000-0000-00000C960000}"/>
    <cellStyle name="Output 2 2 10 34" xfId="30980" xr:uid="{00000000-0005-0000-0000-00000D960000}"/>
    <cellStyle name="Output 2 2 10 35" xfId="31401" xr:uid="{00000000-0005-0000-0000-00000E960000}"/>
    <cellStyle name="Output 2 2 10 36" xfId="31741" xr:uid="{00000000-0005-0000-0000-00000F960000}"/>
    <cellStyle name="Output 2 2 10 37" xfId="31221" xr:uid="{00000000-0005-0000-0000-000010960000}"/>
    <cellStyle name="Output 2 2 10 38" xfId="32304" xr:uid="{00000000-0005-0000-0000-000011960000}"/>
    <cellStyle name="Output 2 2 10 39" xfId="32645" xr:uid="{00000000-0005-0000-0000-000012960000}"/>
    <cellStyle name="Output 2 2 10 4" xfId="6236" xr:uid="{00000000-0005-0000-0000-000013960000}"/>
    <cellStyle name="Output 2 2 10 4 2" xfId="18901" xr:uid="{00000000-0005-0000-0000-000014960000}"/>
    <cellStyle name="Output 2 2 10 40" xfId="33499" xr:uid="{00000000-0005-0000-0000-000015960000}"/>
    <cellStyle name="Output 2 2 10 41" xfId="33555" xr:uid="{00000000-0005-0000-0000-000016960000}"/>
    <cellStyle name="Output 2 2 10 42" xfId="33143" xr:uid="{00000000-0005-0000-0000-000017960000}"/>
    <cellStyle name="Output 2 2 10 43" xfId="34348" xr:uid="{00000000-0005-0000-0000-000018960000}"/>
    <cellStyle name="Output 2 2 10 44" xfId="34694" xr:uid="{00000000-0005-0000-0000-000019960000}"/>
    <cellStyle name="Output 2 2 10 45" xfId="35040" xr:uid="{00000000-0005-0000-0000-00001A960000}"/>
    <cellStyle name="Output 2 2 10 46" xfId="35387" xr:uid="{00000000-0005-0000-0000-00001B960000}"/>
    <cellStyle name="Output 2 2 10 47" xfId="35734" xr:uid="{00000000-0005-0000-0000-00001C960000}"/>
    <cellStyle name="Output 2 2 10 48" xfId="36080" xr:uid="{00000000-0005-0000-0000-00001D960000}"/>
    <cellStyle name="Output 2 2 10 49" xfId="36426" xr:uid="{00000000-0005-0000-0000-00001E960000}"/>
    <cellStyle name="Output 2 2 10 5" xfId="10485" xr:uid="{00000000-0005-0000-0000-00001F960000}"/>
    <cellStyle name="Output 2 2 10 5 2" xfId="19959" xr:uid="{00000000-0005-0000-0000-000020960000}"/>
    <cellStyle name="Output 2 2 10 50" xfId="36772" xr:uid="{00000000-0005-0000-0000-000021960000}"/>
    <cellStyle name="Output 2 2 10 51" xfId="37118" xr:uid="{00000000-0005-0000-0000-000022960000}"/>
    <cellStyle name="Output 2 2 10 52" xfId="37464" xr:uid="{00000000-0005-0000-0000-000023960000}"/>
    <cellStyle name="Output 2 2 10 53" xfId="36403" xr:uid="{00000000-0005-0000-0000-000024960000}"/>
    <cellStyle name="Output 2 2 10 54" xfId="38086" xr:uid="{00000000-0005-0000-0000-000025960000}"/>
    <cellStyle name="Output 2 2 10 55" xfId="38432" xr:uid="{00000000-0005-0000-0000-000026960000}"/>
    <cellStyle name="Output 2 2 10 56" xfId="38778" xr:uid="{00000000-0005-0000-0000-000027960000}"/>
    <cellStyle name="Output 2 2 10 57" xfId="39124" xr:uid="{00000000-0005-0000-0000-000028960000}"/>
    <cellStyle name="Output 2 2 10 58" xfId="36749" xr:uid="{00000000-0005-0000-0000-000029960000}"/>
    <cellStyle name="Output 2 2 10 59" xfId="33480" xr:uid="{00000000-0005-0000-0000-00002A960000}"/>
    <cellStyle name="Output 2 2 10 6" xfId="14735" xr:uid="{00000000-0005-0000-0000-00002B960000}"/>
    <cellStyle name="Output 2 2 10 6 2" xfId="20305" xr:uid="{00000000-0005-0000-0000-00002C960000}"/>
    <cellStyle name="Output 2 2 10 60" xfId="39952" xr:uid="{00000000-0005-0000-0000-00002D960000}"/>
    <cellStyle name="Output 2 2 10 61" xfId="40293" xr:uid="{00000000-0005-0000-0000-00002E960000}"/>
    <cellStyle name="Output 2 2 10 62" xfId="40963" xr:uid="{00000000-0005-0000-0000-00002F960000}"/>
    <cellStyle name="Output 2 2 10 63" xfId="41207" xr:uid="{00000000-0005-0000-0000-000030960000}"/>
    <cellStyle name="Output 2 2 10 64" xfId="41542" xr:uid="{00000000-0005-0000-0000-000031960000}"/>
    <cellStyle name="Output 2 2 10 65" xfId="41860" xr:uid="{00000000-0005-0000-0000-000032960000}"/>
    <cellStyle name="Output 2 2 10 66" xfId="42206" xr:uid="{00000000-0005-0000-0000-000033960000}"/>
    <cellStyle name="Output 2 2 10 67" xfId="40705" xr:uid="{00000000-0005-0000-0000-000034960000}"/>
    <cellStyle name="Output 2 2 10 68" xfId="42787" xr:uid="{00000000-0005-0000-0000-000035960000}"/>
    <cellStyle name="Output 2 2 10 69" xfId="43128" xr:uid="{00000000-0005-0000-0000-000036960000}"/>
    <cellStyle name="Output 2 2 10 7" xfId="18545" xr:uid="{00000000-0005-0000-0000-000037960000}"/>
    <cellStyle name="Output 2 2 10 7 2" xfId="20768" xr:uid="{00000000-0005-0000-0000-000038960000}"/>
    <cellStyle name="Output 2 2 10 70" xfId="43469" xr:uid="{00000000-0005-0000-0000-000039960000}"/>
    <cellStyle name="Output 2 2 10 71" xfId="44000" xr:uid="{00000000-0005-0000-0000-00003A960000}"/>
    <cellStyle name="Output 2 2 10 72" xfId="44373" xr:uid="{00000000-0005-0000-0000-00003B960000}"/>
    <cellStyle name="Output 2 2 10 73" xfId="44668" xr:uid="{00000000-0005-0000-0000-00003C960000}"/>
    <cellStyle name="Output 2 2 10 74" xfId="43827" xr:uid="{00000000-0005-0000-0000-00003D960000}"/>
    <cellStyle name="Output 2 2 10 75" xfId="45716" xr:uid="{00000000-0005-0000-0000-00003E960000}"/>
    <cellStyle name="Output 2 2 10 76" xfId="46047" xr:uid="{00000000-0005-0000-0000-00003F960000}"/>
    <cellStyle name="Output 2 2 10 77" xfId="46389" xr:uid="{00000000-0005-0000-0000-000040960000}"/>
    <cellStyle name="Output 2 2 10 78" xfId="45822" xr:uid="{00000000-0005-0000-0000-000041960000}"/>
    <cellStyle name="Output 2 2 10 79" xfId="46870" xr:uid="{00000000-0005-0000-0000-000042960000}"/>
    <cellStyle name="Output 2 2 10 8" xfId="20998" xr:uid="{00000000-0005-0000-0000-000043960000}"/>
    <cellStyle name="Output 2 2 10 80" xfId="47215" xr:uid="{00000000-0005-0000-0000-000044960000}"/>
    <cellStyle name="Output 2 2 10 81" xfId="47552" xr:uid="{00000000-0005-0000-0000-000045960000}"/>
    <cellStyle name="Output 2 2 10 82" xfId="45773" xr:uid="{00000000-0005-0000-0000-000046960000}"/>
    <cellStyle name="Output 2 2 10 83" xfId="47976" xr:uid="{00000000-0005-0000-0000-000047960000}"/>
    <cellStyle name="Output 2 2 10 84" xfId="48408" xr:uid="{00000000-0005-0000-0000-000048960000}"/>
    <cellStyle name="Output 2 2 10 85" xfId="48829" xr:uid="{00000000-0005-0000-0000-000049960000}"/>
    <cellStyle name="Output 2 2 10 86" xfId="49231" xr:uid="{00000000-0005-0000-0000-00004A960000}"/>
    <cellStyle name="Output 2 2 10 87" xfId="48798" xr:uid="{00000000-0005-0000-0000-00004B960000}"/>
    <cellStyle name="Output 2 2 10 88" xfId="53033" xr:uid="{00000000-0005-0000-0000-00004C960000}"/>
    <cellStyle name="Output 2 2 10 89" xfId="53757" xr:uid="{00000000-0005-0000-0000-00004D960000}"/>
    <cellStyle name="Output 2 2 10 9" xfId="20756" xr:uid="{00000000-0005-0000-0000-00004E960000}"/>
    <cellStyle name="Output 2 2 100" xfId="30912" xr:uid="{00000000-0005-0000-0000-00004F960000}"/>
    <cellStyle name="Output 2 2 101" xfId="30919" xr:uid="{00000000-0005-0000-0000-000050960000}"/>
    <cellStyle name="Output 2 2 102" xfId="30925" xr:uid="{00000000-0005-0000-0000-000051960000}"/>
    <cellStyle name="Output 2 2 103" xfId="30931" xr:uid="{00000000-0005-0000-0000-000052960000}"/>
    <cellStyle name="Output 2 2 104" xfId="30936" xr:uid="{00000000-0005-0000-0000-000053960000}"/>
    <cellStyle name="Output 2 2 105" xfId="30941" xr:uid="{00000000-0005-0000-0000-000054960000}"/>
    <cellStyle name="Output 2 2 106" xfId="30947" xr:uid="{00000000-0005-0000-0000-000055960000}"/>
    <cellStyle name="Output 2 2 107" xfId="30795" xr:uid="{00000000-0005-0000-0000-000056960000}"/>
    <cellStyle name="Output 2 2 108" xfId="30953" xr:uid="{00000000-0005-0000-0000-000057960000}"/>
    <cellStyle name="Output 2 2 109" xfId="31245" xr:uid="{00000000-0005-0000-0000-000058960000}"/>
    <cellStyle name="Output 2 2 11" xfId="902" xr:uid="{00000000-0005-0000-0000-000059960000}"/>
    <cellStyle name="Output 2 2 11 10" xfId="21426" xr:uid="{00000000-0005-0000-0000-00005A960000}"/>
    <cellStyle name="Output 2 2 11 11" xfId="22289" xr:uid="{00000000-0005-0000-0000-00005B960000}"/>
    <cellStyle name="Output 2 2 11 12" xfId="22635" xr:uid="{00000000-0005-0000-0000-00005C960000}"/>
    <cellStyle name="Output 2 2 11 13" xfId="22981" xr:uid="{00000000-0005-0000-0000-00005D960000}"/>
    <cellStyle name="Output 2 2 11 14" xfId="23328" xr:uid="{00000000-0005-0000-0000-00005E960000}"/>
    <cellStyle name="Output 2 2 11 15" xfId="23603" xr:uid="{00000000-0005-0000-0000-00005F960000}"/>
    <cellStyle name="Output 2 2 11 16" xfId="23949" xr:uid="{00000000-0005-0000-0000-000060960000}"/>
    <cellStyle name="Output 2 2 11 17" xfId="24299" xr:uid="{00000000-0005-0000-0000-000061960000}"/>
    <cellStyle name="Output 2 2 11 18" xfId="24645" xr:uid="{00000000-0005-0000-0000-000062960000}"/>
    <cellStyle name="Output 2 2 11 19" xfId="24920" xr:uid="{00000000-0005-0000-0000-000063960000}"/>
    <cellStyle name="Output 2 2 11 2" xfId="903" xr:uid="{00000000-0005-0000-0000-000064960000}"/>
    <cellStyle name="Output 2 2 11 2 2" xfId="30039" xr:uid="{00000000-0005-0000-0000-000065960000}"/>
    <cellStyle name="Output 2 2 11 2 3" xfId="19326" xr:uid="{00000000-0005-0000-0000-000066960000}"/>
    <cellStyle name="Output 2 2 11 20" xfId="23768" xr:uid="{00000000-0005-0000-0000-000067960000}"/>
    <cellStyle name="Output 2 2 11 21" xfId="25606" xr:uid="{00000000-0005-0000-0000-000068960000}"/>
    <cellStyle name="Output 2 2 11 22" xfId="25952" xr:uid="{00000000-0005-0000-0000-000069960000}"/>
    <cellStyle name="Output 2 2 11 23" xfId="26298" xr:uid="{00000000-0005-0000-0000-00006A960000}"/>
    <cellStyle name="Output 2 2 11 24" xfId="26643" xr:uid="{00000000-0005-0000-0000-00006B960000}"/>
    <cellStyle name="Output 2 2 11 25" xfId="26843" xr:uid="{00000000-0005-0000-0000-00006C960000}"/>
    <cellStyle name="Output 2 2 11 26" xfId="25305" xr:uid="{00000000-0005-0000-0000-00006D960000}"/>
    <cellStyle name="Output 2 2 11 27" xfId="27351" xr:uid="{00000000-0005-0000-0000-00006E960000}"/>
    <cellStyle name="Output 2 2 11 28" xfId="27694" xr:uid="{00000000-0005-0000-0000-00006F960000}"/>
    <cellStyle name="Output 2 2 11 29" xfId="28035" xr:uid="{00000000-0005-0000-0000-000070960000}"/>
    <cellStyle name="Output 2 2 11 3" xfId="2746" xr:uid="{00000000-0005-0000-0000-000071960000}"/>
    <cellStyle name="Output 2 2 11 3 2" xfId="19672" xr:uid="{00000000-0005-0000-0000-000072960000}"/>
    <cellStyle name="Output 2 2 11 30" xfId="28376" xr:uid="{00000000-0005-0000-0000-000073960000}"/>
    <cellStyle name="Output 2 2 11 31" xfId="28717" xr:uid="{00000000-0005-0000-0000-000074960000}"/>
    <cellStyle name="Output 2 2 11 32" xfId="29058" xr:uid="{00000000-0005-0000-0000-000075960000}"/>
    <cellStyle name="Output 2 2 11 33" xfId="29469" xr:uid="{00000000-0005-0000-0000-000076960000}"/>
    <cellStyle name="Output 2 2 11 34" xfId="31066" xr:uid="{00000000-0005-0000-0000-000077960000}"/>
    <cellStyle name="Output 2 2 11 35" xfId="31556" xr:uid="{00000000-0005-0000-0000-000078960000}"/>
    <cellStyle name="Output 2 2 11 36" xfId="31896" xr:uid="{00000000-0005-0000-0000-000079960000}"/>
    <cellStyle name="Output 2 2 11 37" xfId="32118" xr:uid="{00000000-0005-0000-0000-00007A960000}"/>
    <cellStyle name="Output 2 2 11 38" xfId="32459" xr:uid="{00000000-0005-0000-0000-00007B960000}"/>
    <cellStyle name="Output 2 2 11 39" xfId="32800" xr:uid="{00000000-0005-0000-0000-00007C960000}"/>
    <cellStyle name="Output 2 2 11 4" xfId="6998" xr:uid="{00000000-0005-0000-0000-00007D960000}"/>
    <cellStyle name="Output 2 2 11 4 2" xfId="19561" xr:uid="{00000000-0005-0000-0000-00007E960000}"/>
    <cellStyle name="Output 2 2 11 40" xfId="33114" xr:uid="{00000000-0005-0000-0000-00007F960000}"/>
    <cellStyle name="Output 2 2 11 41" xfId="33710" xr:uid="{00000000-0005-0000-0000-000080960000}"/>
    <cellStyle name="Output 2 2 11 42" xfId="34003" xr:uid="{00000000-0005-0000-0000-000081960000}"/>
    <cellStyle name="Output 2 2 11 43" xfId="34503" xr:uid="{00000000-0005-0000-0000-000082960000}"/>
    <cellStyle name="Output 2 2 11 44" xfId="34849" xr:uid="{00000000-0005-0000-0000-000083960000}"/>
    <cellStyle name="Output 2 2 11 45" xfId="35195" xr:uid="{00000000-0005-0000-0000-000084960000}"/>
    <cellStyle name="Output 2 2 11 46" xfId="35542" xr:uid="{00000000-0005-0000-0000-000085960000}"/>
    <cellStyle name="Output 2 2 11 47" xfId="35889" xr:uid="{00000000-0005-0000-0000-000086960000}"/>
    <cellStyle name="Output 2 2 11 48" xfId="36235" xr:uid="{00000000-0005-0000-0000-000087960000}"/>
    <cellStyle name="Output 2 2 11 49" xfId="36581" xr:uid="{00000000-0005-0000-0000-000088960000}"/>
    <cellStyle name="Output 2 2 11 5" xfId="11247" xr:uid="{00000000-0005-0000-0000-000089960000}"/>
    <cellStyle name="Output 2 2 11 5 2" xfId="20114" xr:uid="{00000000-0005-0000-0000-00008A960000}"/>
    <cellStyle name="Output 2 2 11 50" xfId="36927" xr:uid="{00000000-0005-0000-0000-00008B960000}"/>
    <cellStyle name="Output 2 2 11 51" xfId="37273" xr:uid="{00000000-0005-0000-0000-00008C960000}"/>
    <cellStyle name="Output 2 2 11 52" xfId="37619" xr:uid="{00000000-0005-0000-0000-00008D960000}"/>
    <cellStyle name="Output 2 2 11 53" xfId="37894" xr:uid="{00000000-0005-0000-0000-00008E960000}"/>
    <cellStyle name="Output 2 2 11 54" xfId="38241" xr:uid="{00000000-0005-0000-0000-00008F960000}"/>
    <cellStyle name="Output 2 2 11 55" xfId="38587" xr:uid="{00000000-0005-0000-0000-000090960000}"/>
    <cellStyle name="Output 2 2 11 56" xfId="38933" xr:uid="{00000000-0005-0000-0000-000091960000}"/>
    <cellStyle name="Output 2 2 11 57" xfId="39279" xr:uid="{00000000-0005-0000-0000-000092960000}"/>
    <cellStyle name="Output 2 2 11 58" xfId="38754" xr:uid="{00000000-0005-0000-0000-000093960000}"/>
    <cellStyle name="Output 2 2 11 59" xfId="39507" xr:uid="{00000000-0005-0000-0000-000094960000}"/>
    <cellStyle name="Output 2 2 11 6" xfId="15496" xr:uid="{00000000-0005-0000-0000-000095960000}"/>
    <cellStyle name="Output 2 2 11 6 2" xfId="20460" xr:uid="{00000000-0005-0000-0000-000096960000}"/>
    <cellStyle name="Output 2 2 11 60" xfId="40107" xr:uid="{00000000-0005-0000-0000-000097960000}"/>
    <cellStyle name="Output 2 2 11 61" xfId="40448" xr:uid="{00000000-0005-0000-0000-000098960000}"/>
    <cellStyle name="Output 2 2 11 62" xfId="40928" xr:uid="{00000000-0005-0000-0000-000099960000}"/>
    <cellStyle name="Output 2 2 11 63" xfId="41172" xr:uid="{00000000-0005-0000-0000-00009A960000}"/>
    <cellStyle name="Output 2 2 11 64" xfId="41355" xr:uid="{00000000-0005-0000-0000-00009B960000}"/>
    <cellStyle name="Output 2 2 11 65" xfId="42015" xr:uid="{00000000-0005-0000-0000-00009C960000}"/>
    <cellStyle name="Output 2 2 11 66" xfId="42361" xr:uid="{00000000-0005-0000-0000-00009D960000}"/>
    <cellStyle name="Output 2 2 11 67" xfId="42544" xr:uid="{00000000-0005-0000-0000-00009E960000}"/>
    <cellStyle name="Output 2 2 11 68" xfId="42942" xr:uid="{00000000-0005-0000-0000-00009F960000}"/>
    <cellStyle name="Output 2 2 11 69" xfId="43283" xr:uid="{00000000-0005-0000-0000-0000A0960000}"/>
    <cellStyle name="Output 2 2 11 7" xfId="20733" xr:uid="{00000000-0005-0000-0000-0000A1960000}"/>
    <cellStyle name="Output 2 2 11 70" xfId="43624" xr:uid="{00000000-0005-0000-0000-0000A2960000}"/>
    <cellStyle name="Output 2 2 11 71" xfId="44155" xr:uid="{00000000-0005-0000-0000-0000A3960000}"/>
    <cellStyle name="Output 2 2 11 72" xfId="44277" xr:uid="{00000000-0005-0000-0000-0000A4960000}"/>
    <cellStyle name="Output 2 2 11 73" xfId="44823" xr:uid="{00000000-0005-0000-0000-0000A5960000}"/>
    <cellStyle name="Output 2 2 11 74" xfId="45189" xr:uid="{00000000-0005-0000-0000-0000A6960000}"/>
    <cellStyle name="Output 2 2 11 75" xfId="45856" xr:uid="{00000000-0005-0000-0000-0000A7960000}"/>
    <cellStyle name="Output 2 2 11 76" xfId="46202" xr:uid="{00000000-0005-0000-0000-0000A8960000}"/>
    <cellStyle name="Output 2 2 11 77" xfId="46520" xr:uid="{00000000-0005-0000-0000-0000A9960000}"/>
    <cellStyle name="Output 2 2 11 78" xfId="46680" xr:uid="{00000000-0005-0000-0000-0000AA960000}"/>
    <cellStyle name="Output 2 2 11 79" xfId="47025" xr:uid="{00000000-0005-0000-0000-0000AB960000}"/>
    <cellStyle name="Output 2 2 11 8" xfId="21153" xr:uid="{00000000-0005-0000-0000-0000AC960000}"/>
    <cellStyle name="Output 2 2 11 80" xfId="47370" xr:uid="{00000000-0005-0000-0000-0000AD960000}"/>
    <cellStyle name="Output 2 2 11 81" xfId="47655" xr:uid="{00000000-0005-0000-0000-0000AE960000}"/>
    <cellStyle name="Output 2 2 11 82" xfId="47794" xr:uid="{00000000-0005-0000-0000-0000AF960000}"/>
    <cellStyle name="Output 2 2 11 83" xfId="48131" xr:uid="{00000000-0005-0000-0000-0000B0960000}"/>
    <cellStyle name="Output 2 2 11 84" xfId="48353" xr:uid="{00000000-0005-0000-0000-0000B1960000}"/>
    <cellStyle name="Output 2 2 11 85" xfId="48984" xr:uid="{00000000-0005-0000-0000-0000B2960000}"/>
    <cellStyle name="Output 2 2 11 86" xfId="49422" xr:uid="{00000000-0005-0000-0000-0000B3960000}"/>
    <cellStyle name="Output 2 2 11 87" xfId="48548" xr:uid="{00000000-0005-0000-0000-0000B4960000}"/>
    <cellStyle name="Output 2 2 11 88" xfId="53019" xr:uid="{00000000-0005-0000-0000-0000B5960000}"/>
    <cellStyle name="Output 2 2 11 89" xfId="19019" xr:uid="{00000000-0005-0000-0000-0000B6960000}"/>
    <cellStyle name="Output 2 2 11 9" xfId="20897" xr:uid="{00000000-0005-0000-0000-0000B7960000}"/>
    <cellStyle name="Output 2 2 11 90" xfId="54791" xr:uid="{00000000-0005-0000-0000-0000B8960000}"/>
    <cellStyle name="Output 2 2 110" xfId="31380" xr:uid="{00000000-0005-0000-0000-0000B9960000}"/>
    <cellStyle name="Output 2 2 111" xfId="32002" xr:uid="{00000000-0005-0000-0000-0000BA960000}"/>
    <cellStyle name="Output 2 2 112" xfId="32284" xr:uid="{00000000-0005-0000-0000-0000BB960000}"/>
    <cellStyle name="Output 2 2 113" xfId="32625" xr:uid="{00000000-0005-0000-0000-0000BC960000}"/>
    <cellStyle name="Output 2 2 114" xfId="33153" xr:uid="{00000000-0005-0000-0000-0000BD960000}"/>
    <cellStyle name="Output 2 2 115" xfId="33534" xr:uid="{00000000-0005-0000-0000-0000BE960000}"/>
    <cellStyle name="Output 2 2 116" xfId="33064" xr:uid="{00000000-0005-0000-0000-0000BF960000}"/>
    <cellStyle name="Output 2 2 117" xfId="34327" xr:uid="{00000000-0005-0000-0000-0000C0960000}"/>
    <cellStyle name="Output 2 2 118" xfId="34673" xr:uid="{00000000-0005-0000-0000-0000C1960000}"/>
    <cellStyle name="Output 2 2 119" xfId="35019" xr:uid="{00000000-0005-0000-0000-0000C2960000}"/>
    <cellStyle name="Output 2 2 12" xfId="904" xr:uid="{00000000-0005-0000-0000-0000C3960000}"/>
    <cellStyle name="Output 2 2 12 10" xfId="21451" xr:uid="{00000000-0005-0000-0000-0000C4960000}"/>
    <cellStyle name="Output 2 2 12 11" xfId="22341" xr:uid="{00000000-0005-0000-0000-0000C5960000}"/>
    <cellStyle name="Output 2 2 12 12" xfId="22687" xr:uid="{00000000-0005-0000-0000-0000C6960000}"/>
    <cellStyle name="Output 2 2 12 13" xfId="23033" xr:uid="{00000000-0005-0000-0000-0000C7960000}"/>
    <cellStyle name="Output 2 2 12 14" xfId="23380" xr:uid="{00000000-0005-0000-0000-0000C8960000}"/>
    <cellStyle name="Output 2 2 12 15" xfId="23655" xr:uid="{00000000-0005-0000-0000-0000C9960000}"/>
    <cellStyle name="Output 2 2 12 16" xfId="24001" xr:uid="{00000000-0005-0000-0000-0000CA960000}"/>
    <cellStyle name="Output 2 2 12 17" xfId="24351" xr:uid="{00000000-0005-0000-0000-0000CB960000}"/>
    <cellStyle name="Output 2 2 12 18" xfId="24697" xr:uid="{00000000-0005-0000-0000-0000CC960000}"/>
    <cellStyle name="Output 2 2 12 19" xfId="24972" xr:uid="{00000000-0005-0000-0000-0000CD960000}"/>
    <cellStyle name="Output 2 2 12 2" xfId="905" xr:uid="{00000000-0005-0000-0000-0000CE960000}"/>
    <cellStyle name="Output 2 2 12 2 2" xfId="30044" xr:uid="{00000000-0005-0000-0000-0000CF960000}"/>
    <cellStyle name="Output 2 2 12 2 3" xfId="19378" xr:uid="{00000000-0005-0000-0000-0000D0960000}"/>
    <cellStyle name="Output 2 2 12 20" xfId="25118" xr:uid="{00000000-0005-0000-0000-0000D1960000}"/>
    <cellStyle name="Output 2 2 12 21" xfId="25658" xr:uid="{00000000-0005-0000-0000-0000D2960000}"/>
    <cellStyle name="Output 2 2 12 22" xfId="26004" xr:uid="{00000000-0005-0000-0000-0000D3960000}"/>
    <cellStyle name="Output 2 2 12 23" xfId="26350" xr:uid="{00000000-0005-0000-0000-0000D4960000}"/>
    <cellStyle name="Output 2 2 12 24" xfId="26695" xr:uid="{00000000-0005-0000-0000-0000D5960000}"/>
    <cellStyle name="Output 2 2 12 25" xfId="26895" xr:uid="{00000000-0005-0000-0000-0000D6960000}"/>
    <cellStyle name="Output 2 2 12 26" xfId="27029" xr:uid="{00000000-0005-0000-0000-0000D7960000}"/>
    <cellStyle name="Output 2 2 12 27" xfId="27403" xr:uid="{00000000-0005-0000-0000-0000D8960000}"/>
    <cellStyle name="Output 2 2 12 28" xfId="27746" xr:uid="{00000000-0005-0000-0000-0000D9960000}"/>
    <cellStyle name="Output 2 2 12 29" xfId="28087" xr:uid="{00000000-0005-0000-0000-0000DA960000}"/>
    <cellStyle name="Output 2 2 12 3" xfId="1992" xr:uid="{00000000-0005-0000-0000-0000DB960000}"/>
    <cellStyle name="Output 2 2 12 3 2" xfId="19724" xr:uid="{00000000-0005-0000-0000-0000DC960000}"/>
    <cellStyle name="Output 2 2 12 30" xfId="28428" xr:uid="{00000000-0005-0000-0000-0000DD960000}"/>
    <cellStyle name="Output 2 2 12 31" xfId="28769" xr:uid="{00000000-0005-0000-0000-0000DE960000}"/>
    <cellStyle name="Output 2 2 12 32" xfId="29110" xr:uid="{00000000-0005-0000-0000-0000DF960000}"/>
    <cellStyle name="Output 2 2 12 33" xfId="29573" xr:uid="{00000000-0005-0000-0000-0000E0960000}"/>
    <cellStyle name="Output 2 2 12 34" xfId="31091" xr:uid="{00000000-0005-0000-0000-0000E1960000}"/>
    <cellStyle name="Output 2 2 12 35" xfId="31608" xr:uid="{00000000-0005-0000-0000-0000E2960000}"/>
    <cellStyle name="Output 2 2 12 36" xfId="31948" xr:uid="{00000000-0005-0000-0000-0000E3960000}"/>
    <cellStyle name="Output 2 2 12 37" xfId="32170" xr:uid="{00000000-0005-0000-0000-0000E4960000}"/>
    <cellStyle name="Output 2 2 12 38" xfId="32511" xr:uid="{00000000-0005-0000-0000-0000E5960000}"/>
    <cellStyle name="Output 2 2 12 39" xfId="32852" xr:uid="{00000000-0005-0000-0000-0000E6960000}"/>
    <cellStyle name="Output 2 2 12 4" xfId="6244" xr:uid="{00000000-0005-0000-0000-0000E7960000}"/>
    <cellStyle name="Output 2 2 12 4 2" xfId="18833" xr:uid="{00000000-0005-0000-0000-0000E8960000}"/>
    <cellStyle name="Output 2 2 12 40" xfId="33048" xr:uid="{00000000-0005-0000-0000-0000E9960000}"/>
    <cellStyle name="Output 2 2 12 41" xfId="33762" xr:uid="{00000000-0005-0000-0000-0000EA960000}"/>
    <cellStyle name="Output 2 2 12 42" xfId="34145" xr:uid="{00000000-0005-0000-0000-0000EB960000}"/>
    <cellStyle name="Output 2 2 12 43" xfId="34555" xr:uid="{00000000-0005-0000-0000-0000EC960000}"/>
    <cellStyle name="Output 2 2 12 44" xfId="34901" xr:uid="{00000000-0005-0000-0000-0000ED960000}"/>
    <cellStyle name="Output 2 2 12 45" xfId="35247" xr:uid="{00000000-0005-0000-0000-0000EE960000}"/>
    <cellStyle name="Output 2 2 12 46" xfId="35594" xr:uid="{00000000-0005-0000-0000-0000EF960000}"/>
    <cellStyle name="Output 2 2 12 47" xfId="35941" xr:uid="{00000000-0005-0000-0000-0000F0960000}"/>
    <cellStyle name="Output 2 2 12 48" xfId="36287" xr:uid="{00000000-0005-0000-0000-0000F1960000}"/>
    <cellStyle name="Output 2 2 12 49" xfId="36633" xr:uid="{00000000-0005-0000-0000-0000F2960000}"/>
    <cellStyle name="Output 2 2 12 5" xfId="10493" xr:uid="{00000000-0005-0000-0000-0000F3960000}"/>
    <cellStyle name="Output 2 2 12 5 2" xfId="20166" xr:uid="{00000000-0005-0000-0000-0000F4960000}"/>
    <cellStyle name="Output 2 2 12 50" xfId="36979" xr:uid="{00000000-0005-0000-0000-0000F5960000}"/>
    <cellStyle name="Output 2 2 12 51" xfId="37325" xr:uid="{00000000-0005-0000-0000-0000F6960000}"/>
    <cellStyle name="Output 2 2 12 52" xfId="37671" xr:uid="{00000000-0005-0000-0000-0000F7960000}"/>
    <cellStyle name="Output 2 2 12 53" xfId="37946" xr:uid="{00000000-0005-0000-0000-0000F8960000}"/>
    <cellStyle name="Output 2 2 12 54" xfId="38293" xr:uid="{00000000-0005-0000-0000-0000F9960000}"/>
    <cellStyle name="Output 2 2 12 55" xfId="38639" xr:uid="{00000000-0005-0000-0000-0000FA960000}"/>
    <cellStyle name="Output 2 2 12 56" xfId="38985" xr:uid="{00000000-0005-0000-0000-0000FB960000}"/>
    <cellStyle name="Output 2 2 12 57" xfId="39331" xr:uid="{00000000-0005-0000-0000-0000FC960000}"/>
    <cellStyle name="Output 2 2 12 58" xfId="39479" xr:uid="{00000000-0005-0000-0000-0000FD960000}"/>
    <cellStyle name="Output 2 2 12 59" xfId="39798" xr:uid="{00000000-0005-0000-0000-0000FE960000}"/>
    <cellStyle name="Output 2 2 12 6" xfId="14742" xr:uid="{00000000-0005-0000-0000-0000FF960000}"/>
    <cellStyle name="Output 2 2 12 6 2" xfId="20512" xr:uid="{00000000-0005-0000-0000-000000970000}"/>
    <cellStyle name="Output 2 2 12 60" xfId="40159" xr:uid="{00000000-0005-0000-0000-000001970000}"/>
    <cellStyle name="Output 2 2 12 61" xfId="40500" xr:uid="{00000000-0005-0000-0000-000002970000}"/>
    <cellStyle name="Output 2 2 12 62" xfId="41042" xr:uid="{00000000-0005-0000-0000-000003970000}"/>
    <cellStyle name="Output 2 2 12 63" xfId="41196" xr:uid="{00000000-0005-0000-0000-000004970000}"/>
    <cellStyle name="Output 2 2 12 64" xfId="41195" xr:uid="{00000000-0005-0000-0000-000005970000}"/>
    <cellStyle name="Output 2 2 12 65" xfId="42067" xr:uid="{00000000-0005-0000-0000-000006970000}"/>
    <cellStyle name="Output 2 2 12 66" xfId="42413" xr:uid="{00000000-0005-0000-0000-000007970000}"/>
    <cellStyle name="Output 2 2 12 67" xfId="41697" xr:uid="{00000000-0005-0000-0000-000008970000}"/>
    <cellStyle name="Output 2 2 12 68" xfId="42994" xr:uid="{00000000-0005-0000-0000-000009970000}"/>
    <cellStyle name="Output 2 2 12 69" xfId="43335" xr:uid="{00000000-0005-0000-0000-00000A970000}"/>
    <cellStyle name="Output 2 2 12 7" xfId="20757" xr:uid="{00000000-0005-0000-0000-00000B970000}"/>
    <cellStyle name="Output 2 2 12 70" xfId="43676" xr:uid="{00000000-0005-0000-0000-00000C970000}"/>
    <cellStyle name="Output 2 2 12 71" xfId="44207" xr:uid="{00000000-0005-0000-0000-00000D970000}"/>
    <cellStyle name="Output 2 2 12 72" xfId="43924" xr:uid="{00000000-0005-0000-0000-00000E970000}"/>
    <cellStyle name="Output 2 2 12 73" xfId="44875" xr:uid="{00000000-0005-0000-0000-00000F970000}"/>
    <cellStyle name="Output 2 2 12 74" xfId="45234" xr:uid="{00000000-0005-0000-0000-000010970000}"/>
    <cellStyle name="Output 2 2 12 75" xfId="45428" xr:uid="{00000000-0005-0000-0000-000011970000}"/>
    <cellStyle name="Output 2 2 12 76" xfId="46254" xr:uid="{00000000-0005-0000-0000-000012970000}"/>
    <cellStyle name="Output 2 2 12 77" xfId="46562" xr:uid="{00000000-0005-0000-0000-000013970000}"/>
    <cellStyle name="Output 2 2 12 78" xfId="46732" xr:uid="{00000000-0005-0000-0000-000014970000}"/>
    <cellStyle name="Output 2 2 12 79" xfId="47077" xr:uid="{00000000-0005-0000-0000-000015970000}"/>
    <cellStyle name="Output 2 2 12 8" xfId="21205" xr:uid="{00000000-0005-0000-0000-000016970000}"/>
    <cellStyle name="Output 2 2 12 80" xfId="47422" xr:uid="{00000000-0005-0000-0000-000017970000}"/>
    <cellStyle name="Output 2 2 12 81" xfId="47689" xr:uid="{00000000-0005-0000-0000-000018970000}"/>
    <cellStyle name="Output 2 2 12 82" xfId="47846" xr:uid="{00000000-0005-0000-0000-000019970000}"/>
    <cellStyle name="Output 2 2 12 83" xfId="48183" xr:uid="{00000000-0005-0000-0000-00001A970000}"/>
    <cellStyle name="Output 2 2 12 84" xfId="48601" xr:uid="{00000000-0005-0000-0000-00001B970000}"/>
    <cellStyle name="Output 2 2 12 85" xfId="49036" xr:uid="{00000000-0005-0000-0000-00001C970000}"/>
    <cellStyle name="Output 2 2 12 86" xfId="48544" xr:uid="{00000000-0005-0000-0000-00001D970000}"/>
    <cellStyle name="Output 2 2 12 87" xfId="49714" xr:uid="{00000000-0005-0000-0000-00001E970000}"/>
    <cellStyle name="Output 2 2 12 88" xfId="53081" xr:uid="{00000000-0005-0000-0000-00001F970000}"/>
    <cellStyle name="Output 2 2 12 89" xfId="19023" xr:uid="{00000000-0005-0000-0000-000020970000}"/>
    <cellStyle name="Output 2 2 12 9" xfId="21352" xr:uid="{00000000-0005-0000-0000-000021970000}"/>
    <cellStyle name="Output 2 2 12 90" xfId="54946" xr:uid="{00000000-0005-0000-0000-000022970000}"/>
    <cellStyle name="Output 2 2 120" xfId="35366" xr:uid="{00000000-0005-0000-0000-000023970000}"/>
    <cellStyle name="Output 2 2 121" xfId="35713" xr:uid="{00000000-0005-0000-0000-000024970000}"/>
    <cellStyle name="Output 2 2 122" xfId="36059" xr:uid="{00000000-0005-0000-0000-000025970000}"/>
    <cellStyle name="Output 2 2 123" xfId="36405" xr:uid="{00000000-0005-0000-0000-000026970000}"/>
    <cellStyle name="Output 2 2 124" xfId="36751" xr:uid="{00000000-0005-0000-0000-000027970000}"/>
    <cellStyle name="Output 2 2 125" xfId="37097" xr:uid="{00000000-0005-0000-0000-000028970000}"/>
    <cellStyle name="Output 2 2 126" xfId="37738" xr:uid="{00000000-0005-0000-0000-000029970000}"/>
    <cellStyle name="Output 2 2 127" xfId="38065" xr:uid="{00000000-0005-0000-0000-00002A970000}"/>
    <cellStyle name="Output 2 2 128" xfId="38411" xr:uid="{00000000-0005-0000-0000-00002B970000}"/>
    <cellStyle name="Output 2 2 129" xfId="38757" xr:uid="{00000000-0005-0000-0000-00002C970000}"/>
    <cellStyle name="Output 2 2 13" xfId="906" xr:uid="{00000000-0005-0000-0000-00002D970000}"/>
    <cellStyle name="Output 2 2 13 10" xfId="22400" xr:uid="{00000000-0005-0000-0000-00002E970000}"/>
    <cellStyle name="Output 2 2 13 11" xfId="22746" xr:uid="{00000000-0005-0000-0000-00002F970000}"/>
    <cellStyle name="Output 2 2 13 12" xfId="23092" xr:uid="{00000000-0005-0000-0000-000030970000}"/>
    <cellStyle name="Output 2 2 13 13" xfId="23714" xr:uid="{00000000-0005-0000-0000-000031970000}"/>
    <cellStyle name="Output 2 2 13 14" xfId="24060" xr:uid="{00000000-0005-0000-0000-000032970000}"/>
    <cellStyle name="Output 2 2 13 15" xfId="24410" xr:uid="{00000000-0005-0000-0000-000033970000}"/>
    <cellStyle name="Output 2 2 13 16" xfId="25031" xr:uid="{00000000-0005-0000-0000-000034970000}"/>
    <cellStyle name="Output 2 2 13 17" xfId="22457" xr:uid="{00000000-0005-0000-0000-000035970000}"/>
    <cellStyle name="Output 2 2 13 18" xfId="25717" xr:uid="{00000000-0005-0000-0000-000036970000}"/>
    <cellStyle name="Output 2 2 13 19" xfId="26063" xr:uid="{00000000-0005-0000-0000-000037970000}"/>
    <cellStyle name="Output 2 2 13 2" xfId="907" xr:uid="{00000000-0005-0000-0000-000038970000}"/>
    <cellStyle name="Output 2 2 13 2 2" xfId="30049" xr:uid="{00000000-0005-0000-0000-000039970000}"/>
    <cellStyle name="Output 2 2 13 2 3" xfId="19437" xr:uid="{00000000-0005-0000-0000-00003A970000}"/>
    <cellStyle name="Output 2 2 13 20" xfId="26409" xr:uid="{00000000-0005-0000-0000-00003B970000}"/>
    <cellStyle name="Output 2 2 13 21" xfId="26954" xr:uid="{00000000-0005-0000-0000-00003C970000}"/>
    <cellStyle name="Output 2 2 13 22" xfId="26751" xr:uid="{00000000-0005-0000-0000-00003D970000}"/>
    <cellStyle name="Output 2 2 13 23" xfId="27462" xr:uid="{00000000-0005-0000-0000-00003E970000}"/>
    <cellStyle name="Output 2 2 13 24" xfId="27805" xr:uid="{00000000-0005-0000-0000-00003F970000}"/>
    <cellStyle name="Output 2 2 13 25" xfId="28146" xr:uid="{00000000-0005-0000-0000-000040970000}"/>
    <cellStyle name="Output 2 2 13 26" xfId="28487" xr:uid="{00000000-0005-0000-0000-000041970000}"/>
    <cellStyle name="Output 2 2 13 27" xfId="28828" xr:uid="{00000000-0005-0000-0000-000042970000}"/>
    <cellStyle name="Output 2 2 13 28" xfId="29169" xr:uid="{00000000-0005-0000-0000-000043970000}"/>
    <cellStyle name="Output 2 2 13 29" xfId="29437" xr:uid="{00000000-0005-0000-0000-000044970000}"/>
    <cellStyle name="Output 2 2 13 3" xfId="4103" xr:uid="{00000000-0005-0000-0000-000045970000}"/>
    <cellStyle name="Output 2 2 13 3 2" xfId="19879" xr:uid="{00000000-0005-0000-0000-000046970000}"/>
    <cellStyle name="Output 2 2 13 30" xfId="30984" xr:uid="{00000000-0005-0000-0000-000047970000}"/>
    <cellStyle name="Output 2 2 13 31" xfId="31667" xr:uid="{00000000-0005-0000-0000-000048970000}"/>
    <cellStyle name="Output 2 2 13 32" xfId="32229" xr:uid="{00000000-0005-0000-0000-000049970000}"/>
    <cellStyle name="Output 2 2 13 33" xfId="32570" xr:uid="{00000000-0005-0000-0000-00004A970000}"/>
    <cellStyle name="Output 2 2 13 34" xfId="32911" xr:uid="{00000000-0005-0000-0000-00004B970000}"/>
    <cellStyle name="Output 2 2 13 35" xfId="33434" xr:uid="{00000000-0005-0000-0000-00004C970000}"/>
    <cellStyle name="Output 2 2 13 36" xfId="33821" xr:uid="{00000000-0005-0000-0000-00004D970000}"/>
    <cellStyle name="Output 2 2 13 37" xfId="33967" xr:uid="{00000000-0005-0000-0000-00004E970000}"/>
    <cellStyle name="Output 2 2 13 38" xfId="34614" xr:uid="{00000000-0005-0000-0000-00004F970000}"/>
    <cellStyle name="Output 2 2 13 39" xfId="34960" xr:uid="{00000000-0005-0000-0000-000050970000}"/>
    <cellStyle name="Output 2 2 13 4" xfId="8355" xr:uid="{00000000-0005-0000-0000-000051970000}"/>
    <cellStyle name="Output 2 2 13 4 2" xfId="20225" xr:uid="{00000000-0005-0000-0000-000052970000}"/>
    <cellStyle name="Output 2 2 13 40" xfId="35306" xr:uid="{00000000-0005-0000-0000-000053970000}"/>
    <cellStyle name="Output 2 2 13 41" xfId="35653" xr:uid="{00000000-0005-0000-0000-000054970000}"/>
    <cellStyle name="Output 2 2 13 42" xfId="36000" xr:uid="{00000000-0005-0000-0000-000055970000}"/>
    <cellStyle name="Output 2 2 13 43" xfId="36346" xr:uid="{00000000-0005-0000-0000-000056970000}"/>
    <cellStyle name="Output 2 2 13 44" xfId="36692" xr:uid="{00000000-0005-0000-0000-000057970000}"/>
    <cellStyle name="Output 2 2 13 45" xfId="37038" xr:uid="{00000000-0005-0000-0000-000058970000}"/>
    <cellStyle name="Output 2 2 13 46" xfId="37384" xr:uid="{00000000-0005-0000-0000-000059970000}"/>
    <cellStyle name="Output 2 2 13 47" xfId="38005" xr:uid="{00000000-0005-0000-0000-00005A970000}"/>
    <cellStyle name="Output 2 2 13 48" xfId="38352" xr:uid="{00000000-0005-0000-0000-00005B970000}"/>
    <cellStyle name="Output 2 2 13 49" xfId="38698" xr:uid="{00000000-0005-0000-0000-00005C970000}"/>
    <cellStyle name="Output 2 2 13 5" xfId="12604" xr:uid="{00000000-0005-0000-0000-00005D970000}"/>
    <cellStyle name="Output 2 2 13 5 2" xfId="20571" xr:uid="{00000000-0005-0000-0000-00005E970000}"/>
    <cellStyle name="Output 2 2 13 50" xfId="39044" xr:uid="{00000000-0005-0000-0000-00005F970000}"/>
    <cellStyle name="Output 2 2 13 51" xfId="39390" xr:uid="{00000000-0005-0000-0000-000060970000}"/>
    <cellStyle name="Output 2 2 13 52" xfId="37726" xr:uid="{00000000-0005-0000-0000-000061970000}"/>
    <cellStyle name="Output 2 2 13 53" xfId="39450" xr:uid="{00000000-0005-0000-0000-000062970000}"/>
    <cellStyle name="Output 2 2 13 54" xfId="40218" xr:uid="{00000000-0005-0000-0000-000063970000}"/>
    <cellStyle name="Output 2 2 13 55" xfId="40559" xr:uid="{00000000-0005-0000-0000-000064970000}"/>
    <cellStyle name="Output 2 2 13 56" xfId="40894" xr:uid="{00000000-0005-0000-0000-000065970000}"/>
    <cellStyle name="Output 2 2 13 57" xfId="40783" xr:uid="{00000000-0005-0000-0000-000066970000}"/>
    <cellStyle name="Output 2 2 13 58" xfId="41780" xr:uid="{00000000-0005-0000-0000-000067970000}"/>
    <cellStyle name="Output 2 2 13 59" xfId="42126" xr:uid="{00000000-0005-0000-0000-000068970000}"/>
    <cellStyle name="Output 2 2 13 6" xfId="16853" xr:uid="{00000000-0005-0000-0000-000069970000}"/>
    <cellStyle name="Output 2 2 13 6 2" xfId="20698" xr:uid="{00000000-0005-0000-0000-00006A970000}"/>
    <cellStyle name="Output 2 2 13 60" xfId="42472" xr:uid="{00000000-0005-0000-0000-00006B970000}"/>
    <cellStyle name="Output 2 2 13 61" xfId="42651" xr:uid="{00000000-0005-0000-0000-00006C970000}"/>
    <cellStyle name="Output 2 2 13 62" xfId="42712" xr:uid="{00000000-0005-0000-0000-00006D970000}"/>
    <cellStyle name="Output 2 2 13 63" xfId="43053" xr:uid="{00000000-0005-0000-0000-00006E970000}"/>
    <cellStyle name="Output 2 2 13 64" xfId="43394" xr:uid="{00000000-0005-0000-0000-00006F970000}"/>
    <cellStyle name="Output 2 2 13 65" xfId="43735" xr:uid="{00000000-0005-0000-0000-000070970000}"/>
    <cellStyle name="Output 2 2 13 66" xfId="44591" xr:uid="{00000000-0005-0000-0000-000071970000}"/>
    <cellStyle name="Output 2 2 13 67" xfId="44934" xr:uid="{00000000-0005-0000-0000-000072970000}"/>
    <cellStyle name="Output 2 2 13 68" xfId="45355" xr:uid="{00000000-0005-0000-0000-000073970000}"/>
    <cellStyle name="Output 2 2 13 69" xfId="45969" xr:uid="{00000000-0005-0000-0000-000074970000}"/>
    <cellStyle name="Output 2 2 13 7" xfId="21264" xr:uid="{00000000-0005-0000-0000-000075970000}"/>
    <cellStyle name="Output 2 2 13 70" xfId="46313" xr:uid="{00000000-0005-0000-0000-000076970000}"/>
    <cellStyle name="Output 2 2 13 71" xfId="46791" xr:uid="{00000000-0005-0000-0000-000077970000}"/>
    <cellStyle name="Output 2 2 13 72" xfId="47136" xr:uid="{00000000-0005-0000-0000-000078970000}"/>
    <cellStyle name="Output 2 2 13 73" xfId="47481" xr:uid="{00000000-0005-0000-0000-000079970000}"/>
    <cellStyle name="Output 2 2 13 74" xfId="47905" xr:uid="{00000000-0005-0000-0000-00007A970000}"/>
    <cellStyle name="Output 2 2 13 75" xfId="48289" xr:uid="{00000000-0005-0000-0000-00007B970000}"/>
    <cellStyle name="Output 2 2 13 76" xfId="49095" xr:uid="{00000000-0005-0000-0000-00007C970000}"/>
    <cellStyle name="Output 2 2 13 77" xfId="49639" xr:uid="{00000000-0005-0000-0000-00007D970000}"/>
    <cellStyle name="Output 2 2 13 78" xfId="48612" xr:uid="{00000000-0005-0000-0000-00007E970000}"/>
    <cellStyle name="Output 2 2 13 79" xfId="52989" xr:uid="{00000000-0005-0000-0000-00007F970000}"/>
    <cellStyle name="Output 2 2 13 8" xfId="20839" xr:uid="{00000000-0005-0000-0000-000080970000}"/>
    <cellStyle name="Output 2 2 13 80" xfId="19082" xr:uid="{00000000-0005-0000-0000-000081970000}"/>
    <cellStyle name="Output 2 2 13 81" xfId="53759" xr:uid="{00000000-0005-0000-0000-000082970000}"/>
    <cellStyle name="Output 2 2 13 9" xfId="22054" xr:uid="{00000000-0005-0000-0000-000083970000}"/>
    <cellStyle name="Output 2 2 130" xfId="39103" xr:uid="{00000000-0005-0000-0000-000084970000}"/>
    <cellStyle name="Output 2 2 131" xfId="39558" xr:uid="{00000000-0005-0000-0000-000085970000}"/>
    <cellStyle name="Output 2 2 132" xfId="39832" xr:uid="{00000000-0005-0000-0000-000086970000}"/>
    <cellStyle name="Output 2 2 133" xfId="39932" xr:uid="{00000000-0005-0000-0000-000087970000}"/>
    <cellStyle name="Output 2 2 134" xfId="40273" xr:uid="{00000000-0005-0000-0000-000088970000}"/>
    <cellStyle name="Output 2 2 135" xfId="40752" xr:uid="{00000000-0005-0000-0000-000089970000}"/>
    <cellStyle name="Output 2 2 136" xfId="40726" xr:uid="{00000000-0005-0000-0000-00008A970000}"/>
    <cellStyle name="Output 2 2 137" xfId="41332" xr:uid="{00000000-0005-0000-0000-00008B970000}"/>
    <cellStyle name="Output 2 2 138" xfId="41839" xr:uid="{00000000-0005-0000-0000-00008C970000}"/>
    <cellStyle name="Output 2 2 139" xfId="42185" xr:uid="{00000000-0005-0000-0000-00008D970000}"/>
    <cellStyle name="Output 2 2 14" xfId="908" xr:uid="{00000000-0005-0000-0000-00008E970000}"/>
    <cellStyle name="Output 2 2 14 10" xfId="22425" xr:uid="{00000000-0005-0000-0000-00008F970000}"/>
    <cellStyle name="Output 2 2 14 11" xfId="22771" xr:uid="{00000000-0005-0000-0000-000090970000}"/>
    <cellStyle name="Output 2 2 14 12" xfId="23117" xr:uid="{00000000-0005-0000-0000-000091970000}"/>
    <cellStyle name="Output 2 2 14 13" xfId="23739" xr:uid="{00000000-0005-0000-0000-000092970000}"/>
    <cellStyle name="Output 2 2 14 14" xfId="24085" xr:uid="{00000000-0005-0000-0000-000093970000}"/>
    <cellStyle name="Output 2 2 14 15" xfId="24435" xr:uid="{00000000-0005-0000-0000-000094970000}"/>
    <cellStyle name="Output 2 2 14 16" xfId="25056" xr:uid="{00000000-0005-0000-0000-000095970000}"/>
    <cellStyle name="Output 2 2 14 17" xfId="23475" xr:uid="{00000000-0005-0000-0000-000096970000}"/>
    <cellStyle name="Output 2 2 14 18" xfId="25742" xr:uid="{00000000-0005-0000-0000-000097970000}"/>
    <cellStyle name="Output 2 2 14 19" xfId="26088" xr:uid="{00000000-0005-0000-0000-000098970000}"/>
    <cellStyle name="Output 2 2 14 2" xfId="909" xr:uid="{00000000-0005-0000-0000-000099970000}"/>
    <cellStyle name="Output 2 2 14 2 2" xfId="30162" xr:uid="{00000000-0005-0000-0000-00009A970000}"/>
    <cellStyle name="Output 2 2 14 2 3" xfId="19462" xr:uid="{00000000-0005-0000-0000-00009B970000}"/>
    <cellStyle name="Output 2 2 14 20" xfId="26434" xr:uid="{00000000-0005-0000-0000-00009C970000}"/>
    <cellStyle name="Output 2 2 14 21" xfId="26979" xr:uid="{00000000-0005-0000-0000-00009D970000}"/>
    <cellStyle name="Output 2 2 14 22" xfId="26472" xr:uid="{00000000-0005-0000-0000-00009E970000}"/>
    <cellStyle name="Output 2 2 14 23" xfId="27487" xr:uid="{00000000-0005-0000-0000-00009F970000}"/>
    <cellStyle name="Output 2 2 14 24" xfId="27830" xr:uid="{00000000-0005-0000-0000-0000A0970000}"/>
    <cellStyle name="Output 2 2 14 25" xfId="28171" xr:uid="{00000000-0005-0000-0000-0000A1970000}"/>
    <cellStyle name="Output 2 2 14 26" xfId="28512" xr:uid="{00000000-0005-0000-0000-0000A2970000}"/>
    <cellStyle name="Output 2 2 14 27" xfId="28853" xr:uid="{00000000-0005-0000-0000-0000A3970000}"/>
    <cellStyle name="Output 2 2 14 28" xfId="29194" xr:uid="{00000000-0005-0000-0000-0000A4970000}"/>
    <cellStyle name="Output 2 2 14 29" xfId="29634" xr:uid="{00000000-0005-0000-0000-0000A5970000}"/>
    <cellStyle name="Output 2 2 14 3" xfId="4136" xr:uid="{00000000-0005-0000-0000-0000A6970000}"/>
    <cellStyle name="Output 2 2 14 3 2" xfId="19904" xr:uid="{00000000-0005-0000-0000-0000A7970000}"/>
    <cellStyle name="Output 2 2 14 30" xfId="31359" xr:uid="{00000000-0005-0000-0000-0000A8970000}"/>
    <cellStyle name="Output 2 2 14 31" xfId="31692" xr:uid="{00000000-0005-0000-0000-0000A9970000}"/>
    <cellStyle name="Output 2 2 14 32" xfId="32254" xr:uid="{00000000-0005-0000-0000-0000AA970000}"/>
    <cellStyle name="Output 2 2 14 33" xfId="32595" xr:uid="{00000000-0005-0000-0000-0000AB970000}"/>
    <cellStyle name="Output 2 2 14 34" xfId="32936" xr:uid="{00000000-0005-0000-0000-0000AC970000}"/>
    <cellStyle name="Output 2 2 14 35" xfId="33277" xr:uid="{00000000-0005-0000-0000-0000AD970000}"/>
    <cellStyle name="Output 2 2 14 36" xfId="33846" xr:uid="{00000000-0005-0000-0000-0000AE970000}"/>
    <cellStyle name="Output 2 2 14 37" xfId="33894" xr:uid="{00000000-0005-0000-0000-0000AF970000}"/>
    <cellStyle name="Output 2 2 14 38" xfId="34639" xr:uid="{00000000-0005-0000-0000-0000B0970000}"/>
    <cellStyle name="Output 2 2 14 39" xfId="34985" xr:uid="{00000000-0005-0000-0000-0000B1970000}"/>
    <cellStyle name="Output 2 2 14 4" xfId="8388" xr:uid="{00000000-0005-0000-0000-0000B2970000}"/>
    <cellStyle name="Output 2 2 14 4 2" xfId="20250" xr:uid="{00000000-0005-0000-0000-0000B3970000}"/>
    <cellStyle name="Output 2 2 14 40" xfId="35331" xr:uid="{00000000-0005-0000-0000-0000B4970000}"/>
    <cellStyle name="Output 2 2 14 41" xfId="35678" xr:uid="{00000000-0005-0000-0000-0000B5970000}"/>
    <cellStyle name="Output 2 2 14 42" xfId="36025" xr:uid="{00000000-0005-0000-0000-0000B6970000}"/>
    <cellStyle name="Output 2 2 14 43" xfId="36371" xr:uid="{00000000-0005-0000-0000-0000B7970000}"/>
    <cellStyle name="Output 2 2 14 44" xfId="36717" xr:uid="{00000000-0005-0000-0000-0000B8970000}"/>
    <cellStyle name="Output 2 2 14 45" xfId="37063" xr:uid="{00000000-0005-0000-0000-0000B9970000}"/>
    <cellStyle name="Output 2 2 14 46" xfId="37409" xr:uid="{00000000-0005-0000-0000-0000BA970000}"/>
    <cellStyle name="Output 2 2 14 47" xfId="38030" xr:uid="{00000000-0005-0000-0000-0000BB970000}"/>
    <cellStyle name="Output 2 2 14 48" xfId="38377" xr:uid="{00000000-0005-0000-0000-0000BC970000}"/>
    <cellStyle name="Output 2 2 14 49" xfId="38723" xr:uid="{00000000-0005-0000-0000-0000BD970000}"/>
    <cellStyle name="Output 2 2 14 5" xfId="12637" xr:uid="{00000000-0005-0000-0000-0000BE970000}"/>
    <cellStyle name="Output 2 2 14 5 2" xfId="20596" xr:uid="{00000000-0005-0000-0000-0000BF970000}"/>
    <cellStyle name="Output 2 2 14 50" xfId="39069" xr:uid="{00000000-0005-0000-0000-0000C0970000}"/>
    <cellStyle name="Output 2 2 14 51" xfId="39415" xr:uid="{00000000-0005-0000-0000-0000C1970000}"/>
    <cellStyle name="Output 2 2 14 52" xfId="37733" xr:uid="{00000000-0005-0000-0000-0000C2970000}"/>
    <cellStyle name="Output 2 2 14 53" xfId="39722" xr:uid="{00000000-0005-0000-0000-0000C3970000}"/>
    <cellStyle name="Output 2 2 14 54" xfId="40243" xr:uid="{00000000-0005-0000-0000-0000C4970000}"/>
    <cellStyle name="Output 2 2 14 55" xfId="40584" xr:uid="{00000000-0005-0000-0000-0000C5970000}"/>
    <cellStyle name="Output 2 2 14 56" xfId="41107" xr:uid="{00000000-0005-0000-0000-0000C6970000}"/>
    <cellStyle name="Output 2 2 14 57" xfId="41350" xr:uid="{00000000-0005-0000-0000-0000C7970000}"/>
    <cellStyle name="Output 2 2 14 58" xfId="41805" xr:uid="{00000000-0005-0000-0000-0000C8970000}"/>
    <cellStyle name="Output 2 2 14 59" xfId="42151" xr:uid="{00000000-0005-0000-0000-0000C9970000}"/>
    <cellStyle name="Output 2 2 14 6" xfId="16886" xr:uid="{00000000-0005-0000-0000-0000CA970000}"/>
    <cellStyle name="Output 2 2 14 6 2" xfId="20916" xr:uid="{00000000-0005-0000-0000-0000CB970000}"/>
    <cellStyle name="Output 2 2 14 60" xfId="42497" xr:uid="{00000000-0005-0000-0000-0000CC970000}"/>
    <cellStyle name="Output 2 2 14 61" xfId="42676" xr:uid="{00000000-0005-0000-0000-0000CD970000}"/>
    <cellStyle name="Output 2 2 14 62" xfId="42737" xr:uid="{00000000-0005-0000-0000-0000CE970000}"/>
    <cellStyle name="Output 2 2 14 63" xfId="43078" xr:uid="{00000000-0005-0000-0000-0000CF970000}"/>
    <cellStyle name="Output 2 2 14 64" xfId="43419" xr:uid="{00000000-0005-0000-0000-0000D0970000}"/>
    <cellStyle name="Output 2 2 14 65" xfId="43760" xr:uid="{00000000-0005-0000-0000-0000D1970000}"/>
    <cellStyle name="Output 2 2 14 66" xfId="44616" xr:uid="{00000000-0005-0000-0000-0000D2970000}"/>
    <cellStyle name="Output 2 2 14 67" xfId="44959" xr:uid="{00000000-0005-0000-0000-0000D3970000}"/>
    <cellStyle name="Output 2 2 14 68" xfId="45380" xr:uid="{00000000-0005-0000-0000-0000D4970000}"/>
    <cellStyle name="Output 2 2 14 69" xfId="45994" xr:uid="{00000000-0005-0000-0000-0000D5970000}"/>
    <cellStyle name="Output 2 2 14 7" xfId="21289" xr:uid="{00000000-0005-0000-0000-0000D6970000}"/>
    <cellStyle name="Output 2 2 14 70" xfId="46338" xr:uid="{00000000-0005-0000-0000-0000D7970000}"/>
    <cellStyle name="Output 2 2 14 71" xfId="46816" xr:uid="{00000000-0005-0000-0000-0000D8970000}"/>
    <cellStyle name="Output 2 2 14 72" xfId="47161" xr:uid="{00000000-0005-0000-0000-0000D9970000}"/>
    <cellStyle name="Output 2 2 14 73" xfId="47506" xr:uid="{00000000-0005-0000-0000-0000DA970000}"/>
    <cellStyle name="Output 2 2 14 74" xfId="47930" xr:uid="{00000000-0005-0000-0000-0000DB970000}"/>
    <cellStyle name="Output 2 2 14 75" xfId="48317" xr:uid="{00000000-0005-0000-0000-0000DC970000}"/>
    <cellStyle name="Output 2 2 14 76" xfId="49120" xr:uid="{00000000-0005-0000-0000-0000DD970000}"/>
    <cellStyle name="Output 2 2 14 77" xfId="49664" xr:uid="{00000000-0005-0000-0000-0000DE970000}"/>
    <cellStyle name="Output 2 2 14 78" xfId="49199" xr:uid="{00000000-0005-0000-0000-0000DF970000}"/>
    <cellStyle name="Output 2 2 14 79" xfId="53002" xr:uid="{00000000-0005-0000-0000-0000E0970000}"/>
    <cellStyle name="Output 2 2 14 8" xfId="20888" xr:uid="{00000000-0005-0000-0000-0000E1970000}"/>
    <cellStyle name="Output 2 2 14 80" xfId="19107" xr:uid="{00000000-0005-0000-0000-0000E2970000}"/>
    <cellStyle name="Output 2 2 14 81" xfId="54174" xr:uid="{00000000-0005-0000-0000-0000E3970000}"/>
    <cellStyle name="Output 2 2 14 9" xfId="22079" xr:uid="{00000000-0005-0000-0000-0000E4970000}"/>
    <cellStyle name="Output 2 2 140" xfId="40616" xr:uid="{00000000-0005-0000-0000-0000E5970000}"/>
    <cellStyle name="Output 2 2 141" xfId="42767" xr:uid="{00000000-0005-0000-0000-0000E6970000}"/>
    <cellStyle name="Output 2 2 142" xfId="43108" xr:uid="{00000000-0005-0000-0000-0000E7970000}"/>
    <cellStyle name="Output 2 2 143" xfId="43449" xr:uid="{00000000-0005-0000-0000-0000E8970000}"/>
    <cellStyle name="Output 2 2 144" xfId="43942" xr:uid="{00000000-0005-0000-0000-0000E9970000}"/>
    <cellStyle name="Output 2 2 145" xfId="44648" xr:uid="{00000000-0005-0000-0000-0000EA970000}"/>
    <cellStyle name="Output 2 2 146" xfId="45147" xr:uid="{00000000-0005-0000-0000-0000EB970000}"/>
    <cellStyle name="Output 2 2 147" xfId="45914" xr:uid="{00000000-0005-0000-0000-0000EC970000}"/>
    <cellStyle name="Output 2 2 148" xfId="46026" xr:uid="{00000000-0005-0000-0000-0000ED970000}"/>
    <cellStyle name="Output 2 2 149" xfId="45748" xr:uid="{00000000-0005-0000-0000-0000EE970000}"/>
    <cellStyle name="Output 2 2 15" xfId="910" xr:uid="{00000000-0005-0000-0000-0000EF970000}"/>
    <cellStyle name="Output 2 2 15 10" xfId="22430" xr:uid="{00000000-0005-0000-0000-0000F0970000}"/>
    <cellStyle name="Output 2 2 15 11" xfId="22776" xr:uid="{00000000-0005-0000-0000-0000F1970000}"/>
    <cellStyle name="Output 2 2 15 12" xfId="23122" xr:uid="{00000000-0005-0000-0000-0000F2970000}"/>
    <cellStyle name="Output 2 2 15 13" xfId="23744" xr:uid="{00000000-0005-0000-0000-0000F3970000}"/>
    <cellStyle name="Output 2 2 15 14" xfId="24090" xr:uid="{00000000-0005-0000-0000-0000F4970000}"/>
    <cellStyle name="Output 2 2 15 15" xfId="24440" xr:uid="{00000000-0005-0000-0000-0000F5970000}"/>
    <cellStyle name="Output 2 2 15 16" xfId="25061" xr:uid="{00000000-0005-0000-0000-0000F6970000}"/>
    <cellStyle name="Output 2 2 15 17" xfId="21728" xr:uid="{00000000-0005-0000-0000-0000F7970000}"/>
    <cellStyle name="Output 2 2 15 18" xfId="25747" xr:uid="{00000000-0005-0000-0000-0000F8970000}"/>
    <cellStyle name="Output 2 2 15 19" xfId="26093" xr:uid="{00000000-0005-0000-0000-0000F9970000}"/>
    <cellStyle name="Output 2 2 15 2" xfId="911" xr:uid="{00000000-0005-0000-0000-0000FA970000}"/>
    <cellStyle name="Output 2 2 15 2 2" xfId="30171" xr:uid="{00000000-0005-0000-0000-0000FB970000}"/>
    <cellStyle name="Output 2 2 15 2 3" xfId="19467" xr:uid="{00000000-0005-0000-0000-0000FC970000}"/>
    <cellStyle name="Output 2 2 15 20" xfId="26439" xr:uid="{00000000-0005-0000-0000-0000FD970000}"/>
    <cellStyle name="Output 2 2 15 21" xfId="26984" xr:uid="{00000000-0005-0000-0000-0000FE970000}"/>
    <cellStyle name="Output 2 2 15 22" xfId="25349" xr:uid="{00000000-0005-0000-0000-0000FF970000}"/>
    <cellStyle name="Output 2 2 15 23" xfId="27492" xr:uid="{00000000-0005-0000-0000-000000980000}"/>
    <cellStyle name="Output 2 2 15 24" xfId="27835" xr:uid="{00000000-0005-0000-0000-000001980000}"/>
    <cellStyle name="Output 2 2 15 25" xfId="28176" xr:uid="{00000000-0005-0000-0000-000002980000}"/>
    <cellStyle name="Output 2 2 15 26" xfId="28517" xr:uid="{00000000-0005-0000-0000-000003980000}"/>
    <cellStyle name="Output 2 2 15 27" xfId="28858" xr:uid="{00000000-0005-0000-0000-000004980000}"/>
    <cellStyle name="Output 2 2 15 28" xfId="29199" xr:uid="{00000000-0005-0000-0000-000005980000}"/>
    <cellStyle name="Output 2 2 15 29" xfId="29631" xr:uid="{00000000-0005-0000-0000-000006980000}"/>
    <cellStyle name="Output 2 2 15 3" xfId="4665" xr:uid="{00000000-0005-0000-0000-000007980000}"/>
    <cellStyle name="Output 2 2 15 3 2" xfId="19909" xr:uid="{00000000-0005-0000-0000-000008980000}"/>
    <cellStyle name="Output 2 2 15 30" xfId="31303" xr:uid="{00000000-0005-0000-0000-000009980000}"/>
    <cellStyle name="Output 2 2 15 31" xfId="31697" xr:uid="{00000000-0005-0000-0000-00000A980000}"/>
    <cellStyle name="Output 2 2 15 32" xfId="32259" xr:uid="{00000000-0005-0000-0000-00000B980000}"/>
    <cellStyle name="Output 2 2 15 33" xfId="32600" xr:uid="{00000000-0005-0000-0000-00000C980000}"/>
    <cellStyle name="Output 2 2 15 34" xfId="32941" xr:uid="{00000000-0005-0000-0000-00000D980000}"/>
    <cellStyle name="Output 2 2 15 35" xfId="33194" xr:uid="{00000000-0005-0000-0000-00000E980000}"/>
    <cellStyle name="Output 2 2 15 36" xfId="33851" xr:uid="{00000000-0005-0000-0000-00000F980000}"/>
    <cellStyle name="Output 2 2 15 37" xfId="33254" xr:uid="{00000000-0005-0000-0000-000010980000}"/>
    <cellStyle name="Output 2 2 15 38" xfId="34644" xr:uid="{00000000-0005-0000-0000-000011980000}"/>
    <cellStyle name="Output 2 2 15 39" xfId="34990" xr:uid="{00000000-0005-0000-0000-000012980000}"/>
    <cellStyle name="Output 2 2 15 4" xfId="8917" xr:uid="{00000000-0005-0000-0000-000013980000}"/>
    <cellStyle name="Output 2 2 15 4 2" xfId="20255" xr:uid="{00000000-0005-0000-0000-000014980000}"/>
    <cellStyle name="Output 2 2 15 40" xfId="35336" xr:uid="{00000000-0005-0000-0000-000015980000}"/>
    <cellStyle name="Output 2 2 15 41" xfId="35683" xr:uid="{00000000-0005-0000-0000-000016980000}"/>
    <cellStyle name="Output 2 2 15 42" xfId="36030" xr:uid="{00000000-0005-0000-0000-000017980000}"/>
    <cellStyle name="Output 2 2 15 43" xfId="36376" xr:uid="{00000000-0005-0000-0000-000018980000}"/>
    <cellStyle name="Output 2 2 15 44" xfId="36722" xr:uid="{00000000-0005-0000-0000-000019980000}"/>
    <cellStyle name="Output 2 2 15 45" xfId="37068" xr:uid="{00000000-0005-0000-0000-00001A980000}"/>
    <cellStyle name="Output 2 2 15 46" xfId="37414" xr:uid="{00000000-0005-0000-0000-00001B980000}"/>
    <cellStyle name="Output 2 2 15 47" xfId="38035" xr:uid="{00000000-0005-0000-0000-00001C980000}"/>
    <cellStyle name="Output 2 2 15 48" xfId="38382" xr:uid="{00000000-0005-0000-0000-00001D980000}"/>
    <cellStyle name="Output 2 2 15 49" xfId="38728" xr:uid="{00000000-0005-0000-0000-00001E980000}"/>
    <cellStyle name="Output 2 2 15 5" xfId="13166" xr:uid="{00000000-0005-0000-0000-00001F980000}"/>
    <cellStyle name="Output 2 2 15 5 2" xfId="20601" xr:uid="{00000000-0005-0000-0000-000020980000}"/>
    <cellStyle name="Output 2 2 15 50" xfId="39074" xr:uid="{00000000-0005-0000-0000-000021980000}"/>
    <cellStyle name="Output 2 2 15 51" xfId="39420" xr:uid="{00000000-0005-0000-0000-000022980000}"/>
    <cellStyle name="Output 2 2 15 52" xfId="34177" xr:uid="{00000000-0005-0000-0000-000023980000}"/>
    <cellStyle name="Output 2 2 15 53" xfId="39645" xr:uid="{00000000-0005-0000-0000-000024980000}"/>
    <cellStyle name="Output 2 2 15 54" xfId="40248" xr:uid="{00000000-0005-0000-0000-000025980000}"/>
    <cellStyle name="Output 2 2 15 55" xfId="40589" xr:uid="{00000000-0005-0000-0000-000026980000}"/>
    <cellStyle name="Output 2 2 15 56" xfId="41104" xr:uid="{00000000-0005-0000-0000-000027980000}"/>
    <cellStyle name="Output 2 2 15 57" xfId="41347" xr:uid="{00000000-0005-0000-0000-000028980000}"/>
    <cellStyle name="Output 2 2 15 58" xfId="41810" xr:uid="{00000000-0005-0000-0000-000029980000}"/>
    <cellStyle name="Output 2 2 15 59" xfId="42156" xr:uid="{00000000-0005-0000-0000-00002A980000}"/>
    <cellStyle name="Output 2 2 15 6" xfId="17415" xr:uid="{00000000-0005-0000-0000-00002B980000}"/>
    <cellStyle name="Output 2 2 15 6 2" xfId="20913" xr:uid="{00000000-0005-0000-0000-00002C980000}"/>
    <cellStyle name="Output 2 2 15 60" xfId="42502" xr:uid="{00000000-0005-0000-0000-00002D980000}"/>
    <cellStyle name="Output 2 2 15 61" xfId="42681" xr:uid="{00000000-0005-0000-0000-00002E980000}"/>
    <cellStyle name="Output 2 2 15 62" xfId="42742" xr:uid="{00000000-0005-0000-0000-00002F980000}"/>
    <cellStyle name="Output 2 2 15 63" xfId="43083" xr:uid="{00000000-0005-0000-0000-000030980000}"/>
    <cellStyle name="Output 2 2 15 64" xfId="43424" xr:uid="{00000000-0005-0000-0000-000031980000}"/>
    <cellStyle name="Output 2 2 15 65" xfId="43765" xr:uid="{00000000-0005-0000-0000-000032980000}"/>
    <cellStyle name="Output 2 2 15 66" xfId="44621" xr:uid="{00000000-0005-0000-0000-000033980000}"/>
    <cellStyle name="Output 2 2 15 67" xfId="44964" xr:uid="{00000000-0005-0000-0000-000034980000}"/>
    <cellStyle name="Output 2 2 15 68" xfId="45385" xr:uid="{00000000-0005-0000-0000-000035980000}"/>
    <cellStyle name="Output 2 2 15 69" xfId="45999" xr:uid="{00000000-0005-0000-0000-000036980000}"/>
    <cellStyle name="Output 2 2 15 7" xfId="21294" xr:uid="{00000000-0005-0000-0000-000037980000}"/>
    <cellStyle name="Output 2 2 15 70" xfId="46343" xr:uid="{00000000-0005-0000-0000-000038980000}"/>
    <cellStyle name="Output 2 2 15 71" xfId="46821" xr:uid="{00000000-0005-0000-0000-000039980000}"/>
    <cellStyle name="Output 2 2 15 72" xfId="47166" xr:uid="{00000000-0005-0000-0000-00003A980000}"/>
    <cellStyle name="Output 2 2 15 73" xfId="47511" xr:uid="{00000000-0005-0000-0000-00003B980000}"/>
    <cellStyle name="Output 2 2 15 74" xfId="47935" xr:uid="{00000000-0005-0000-0000-00003C980000}"/>
    <cellStyle name="Output 2 2 15 75" xfId="48454" xr:uid="{00000000-0005-0000-0000-00003D980000}"/>
    <cellStyle name="Output 2 2 15 76" xfId="49125" xr:uid="{00000000-0005-0000-0000-00003E980000}"/>
    <cellStyle name="Output 2 2 15 77" xfId="49669" xr:uid="{00000000-0005-0000-0000-00003F980000}"/>
    <cellStyle name="Output 2 2 15 78" xfId="48632" xr:uid="{00000000-0005-0000-0000-000040980000}"/>
    <cellStyle name="Output 2 2 15 79" xfId="53052" xr:uid="{00000000-0005-0000-0000-000041980000}"/>
    <cellStyle name="Output 2 2 15 8" xfId="18768" xr:uid="{00000000-0005-0000-0000-000042980000}"/>
    <cellStyle name="Output 2 2 15 80" xfId="19112" xr:uid="{00000000-0005-0000-0000-000043980000}"/>
    <cellStyle name="Output 2 2 15 81" xfId="55922" xr:uid="{00000000-0005-0000-0000-000044980000}"/>
    <cellStyle name="Output 2 2 15 9" xfId="22084" xr:uid="{00000000-0005-0000-0000-000045980000}"/>
    <cellStyle name="Output 2 2 150" xfId="46849" xr:uid="{00000000-0005-0000-0000-000046980000}"/>
    <cellStyle name="Output 2 2 151" xfId="47194" xr:uid="{00000000-0005-0000-0000-000047980000}"/>
    <cellStyle name="Output 2 2 152" xfId="45596" xr:uid="{00000000-0005-0000-0000-000048980000}"/>
    <cellStyle name="Output 2 2 153" xfId="48573" xr:uid="{00000000-0005-0000-0000-000049980000}"/>
    <cellStyle name="Output 2 2 154" xfId="48809" xr:uid="{00000000-0005-0000-0000-00004A980000}"/>
    <cellStyle name="Output 2 2 155" xfId="49486" xr:uid="{00000000-0005-0000-0000-00004B980000}"/>
    <cellStyle name="Output 2 2 156" xfId="49745" xr:uid="{00000000-0005-0000-0000-00004C980000}"/>
    <cellStyle name="Output 2 2 157" xfId="49844" xr:uid="{00000000-0005-0000-0000-00004D980000}"/>
    <cellStyle name="Output 2 2 158" xfId="51210" xr:uid="{00000000-0005-0000-0000-00004E980000}"/>
    <cellStyle name="Output 2 2 159" xfId="51046" xr:uid="{00000000-0005-0000-0000-00004F980000}"/>
    <cellStyle name="Output 2 2 16" xfId="912" xr:uid="{00000000-0005-0000-0000-000050980000}"/>
    <cellStyle name="Output 2 2 16 10" xfId="22435" xr:uid="{00000000-0005-0000-0000-000051980000}"/>
    <cellStyle name="Output 2 2 16 11" xfId="22781" xr:uid="{00000000-0005-0000-0000-000052980000}"/>
    <cellStyle name="Output 2 2 16 12" xfId="23127" xr:uid="{00000000-0005-0000-0000-000053980000}"/>
    <cellStyle name="Output 2 2 16 13" xfId="23749" xr:uid="{00000000-0005-0000-0000-000054980000}"/>
    <cellStyle name="Output 2 2 16 14" xfId="24095" xr:uid="{00000000-0005-0000-0000-000055980000}"/>
    <cellStyle name="Output 2 2 16 15" xfId="24445" xr:uid="{00000000-0005-0000-0000-000056980000}"/>
    <cellStyle name="Output 2 2 16 16" xfId="25066" xr:uid="{00000000-0005-0000-0000-000057980000}"/>
    <cellStyle name="Output 2 2 16 17" xfId="24801" xr:uid="{00000000-0005-0000-0000-000058980000}"/>
    <cellStyle name="Output 2 2 16 18" xfId="25752" xr:uid="{00000000-0005-0000-0000-000059980000}"/>
    <cellStyle name="Output 2 2 16 19" xfId="26098" xr:uid="{00000000-0005-0000-0000-00005A980000}"/>
    <cellStyle name="Output 2 2 16 2" xfId="913" xr:uid="{00000000-0005-0000-0000-00005B980000}"/>
    <cellStyle name="Output 2 2 16 2 2" xfId="30180" xr:uid="{00000000-0005-0000-0000-00005C980000}"/>
    <cellStyle name="Output 2 2 16 2 3" xfId="19472" xr:uid="{00000000-0005-0000-0000-00005D980000}"/>
    <cellStyle name="Output 2 2 16 20" xfId="26444" xr:uid="{00000000-0005-0000-0000-00005E980000}"/>
    <cellStyle name="Output 2 2 16 21" xfId="26989" xr:uid="{00000000-0005-0000-0000-00005F980000}"/>
    <cellStyle name="Output 2 2 16 22" xfId="25139" xr:uid="{00000000-0005-0000-0000-000060980000}"/>
    <cellStyle name="Output 2 2 16 23" xfId="27497" xr:uid="{00000000-0005-0000-0000-000061980000}"/>
    <cellStyle name="Output 2 2 16 24" xfId="27840" xr:uid="{00000000-0005-0000-0000-000062980000}"/>
    <cellStyle name="Output 2 2 16 25" xfId="28181" xr:uid="{00000000-0005-0000-0000-000063980000}"/>
    <cellStyle name="Output 2 2 16 26" xfId="28522" xr:uid="{00000000-0005-0000-0000-000064980000}"/>
    <cellStyle name="Output 2 2 16 27" xfId="28863" xr:uid="{00000000-0005-0000-0000-000065980000}"/>
    <cellStyle name="Output 2 2 16 28" xfId="29204" xr:uid="{00000000-0005-0000-0000-000066980000}"/>
    <cellStyle name="Output 2 2 16 29" xfId="29423" xr:uid="{00000000-0005-0000-0000-000067980000}"/>
    <cellStyle name="Output 2 2 16 3" xfId="5007" xr:uid="{00000000-0005-0000-0000-000068980000}"/>
    <cellStyle name="Output 2 2 16 3 2" xfId="19914" xr:uid="{00000000-0005-0000-0000-000069980000}"/>
    <cellStyle name="Output 2 2 16 30" xfId="31115" xr:uid="{00000000-0005-0000-0000-00006A980000}"/>
    <cellStyle name="Output 2 2 16 31" xfId="31702" xr:uid="{00000000-0005-0000-0000-00006B980000}"/>
    <cellStyle name="Output 2 2 16 32" xfId="32264" xr:uid="{00000000-0005-0000-0000-00006C980000}"/>
    <cellStyle name="Output 2 2 16 33" xfId="32605" xr:uid="{00000000-0005-0000-0000-00006D980000}"/>
    <cellStyle name="Output 2 2 16 34" xfId="32946" xr:uid="{00000000-0005-0000-0000-00006E980000}"/>
    <cellStyle name="Output 2 2 16 35" xfId="33246" xr:uid="{00000000-0005-0000-0000-00006F980000}"/>
    <cellStyle name="Output 2 2 16 36" xfId="33856" xr:uid="{00000000-0005-0000-0000-000070980000}"/>
    <cellStyle name="Output 2 2 16 37" xfId="33992" xr:uid="{00000000-0005-0000-0000-000071980000}"/>
    <cellStyle name="Output 2 2 16 38" xfId="34649" xr:uid="{00000000-0005-0000-0000-000072980000}"/>
    <cellStyle name="Output 2 2 16 39" xfId="34995" xr:uid="{00000000-0005-0000-0000-000073980000}"/>
    <cellStyle name="Output 2 2 16 4" xfId="9259" xr:uid="{00000000-0005-0000-0000-000074980000}"/>
    <cellStyle name="Output 2 2 16 4 2" xfId="20260" xr:uid="{00000000-0005-0000-0000-000075980000}"/>
    <cellStyle name="Output 2 2 16 40" xfId="35341" xr:uid="{00000000-0005-0000-0000-000076980000}"/>
    <cellStyle name="Output 2 2 16 41" xfId="35688" xr:uid="{00000000-0005-0000-0000-000077980000}"/>
    <cellStyle name="Output 2 2 16 42" xfId="36035" xr:uid="{00000000-0005-0000-0000-000078980000}"/>
    <cellStyle name="Output 2 2 16 43" xfId="36381" xr:uid="{00000000-0005-0000-0000-000079980000}"/>
    <cellStyle name="Output 2 2 16 44" xfId="36727" xr:uid="{00000000-0005-0000-0000-00007A980000}"/>
    <cellStyle name="Output 2 2 16 45" xfId="37073" xr:uid="{00000000-0005-0000-0000-00007B980000}"/>
    <cellStyle name="Output 2 2 16 46" xfId="37419" xr:uid="{00000000-0005-0000-0000-00007C980000}"/>
    <cellStyle name="Output 2 2 16 47" xfId="38040" xr:uid="{00000000-0005-0000-0000-00007D980000}"/>
    <cellStyle name="Output 2 2 16 48" xfId="38387" xr:uid="{00000000-0005-0000-0000-00007E980000}"/>
    <cellStyle name="Output 2 2 16 49" xfId="38733" xr:uid="{00000000-0005-0000-0000-00007F980000}"/>
    <cellStyle name="Output 2 2 16 5" xfId="13508" xr:uid="{00000000-0005-0000-0000-000080980000}"/>
    <cellStyle name="Output 2 2 16 5 2" xfId="20606" xr:uid="{00000000-0005-0000-0000-000081980000}"/>
    <cellStyle name="Output 2 2 16 50" xfId="39079" xr:uid="{00000000-0005-0000-0000-000082980000}"/>
    <cellStyle name="Output 2 2 16 51" xfId="39425" xr:uid="{00000000-0005-0000-0000-000083980000}"/>
    <cellStyle name="Output 2 2 16 52" xfId="35014" xr:uid="{00000000-0005-0000-0000-000084980000}"/>
    <cellStyle name="Output 2 2 16 53" xfId="39702" xr:uid="{00000000-0005-0000-0000-000085980000}"/>
    <cellStyle name="Output 2 2 16 54" xfId="40253" xr:uid="{00000000-0005-0000-0000-000086980000}"/>
    <cellStyle name="Output 2 2 16 55" xfId="40594" xr:uid="{00000000-0005-0000-0000-000087980000}"/>
    <cellStyle name="Output 2 2 16 56" xfId="40877" xr:uid="{00000000-0005-0000-0000-000088980000}"/>
    <cellStyle name="Output 2 2 16 57" xfId="40952" xr:uid="{00000000-0005-0000-0000-000089980000}"/>
    <cellStyle name="Output 2 2 16 58" xfId="41815" xr:uid="{00000000-0005-0000-0000-00008A980000}"/>
    <cellStyle name="Output 2 2 16 59" xfId="42161" xr:uid="{00000000-0005-0000-0000-00008B980000}"/>
    <cellStyle name="Output 2 2 16 6" xfId="17757" xr:uid="{00000000-0005-0000-0000-00008C980000}"/>
    <cellStyle name="Output 2 2 16 6 2" xfId="20681" xr:uid="{00000000-0005-0000-0000-00008D980000}"/>
    <cellStyle name="Output 2 2 16 60" xfId="42507" xr:uid="{00000000-0005-0000-0000-00008E980000}"/>
    <cellStyle name="Output 2 2 16 61" xfId="42686" xr:uid="{00000000-0005-0000-0000-00008F980000}"/>
    <cellStyle name="Output 2 2 16 62" xfId="42747" xr:uid="{00000000-0005-0000-0000-000090980000}"/>
    <cellStyle name="Output 2 2 16 63" xfId="43088" xr:uid="{00000000-0005-0000-0000-000091980000}"/>
    <cellStyle name="Output 2 2 16 64" xfId="43429" xr:uid="{00000000-0005-0000-0000-000092980000}"/>
    <cellStyle name="Output 2 2 16 65" xfId="43770" xr:uid="{00000000-0005-0000-0000-000093980000}"/>
    <cellStyle name="Output 2 2 16 66" xfId="44626" xr:uid="{00000000-0005-0000-0000-000094980000}"/>
    <cellStyle name="Output 2 2 16 67" xfId="44969" xr:uid="{00000000-0005-0000-0000-000095980000}"/>
    <cellStyle name="Output 2 2 16 68" xfId="45390" xr:uid="{00000000-0005-0000-0000-000096980000}"/>
    <cellStyle name="Output 2 2 16 69" xfId="46004" xr:uid="{00000000-0005-0000-0000-000097980000}"/>
    <cellStyle name="Output 2 2 16 7" xfId="21299" xr:uid="{00000000-0005-0000-0000-000098980000}"/>
    <cellStyle name="Output 2 2 16 70" xfId="46348" xr:uid="{00000000-0005-0000-0000-000099980000}"/>
    <cellStyle name="Output 2 2 16 71" xfId="46826" xr:uid="{00000000-0005-0000-0000-00009A980000}"/>
    <cellStyle name="Output 2 2 16 72" xfId="47171" xr:uid="{00000000-0005-0000-0000-00009B980000}"/>
    <cellStyle name="Output 2 2 16 73" xfId="47516" xr:uid="{00000000-0005-0000-0000-00009C980000}"/>
    <cellStyle name="Output 2 2 16 74" xfId="47940" xr:uid="{00000000-0005-0000-0000-00009D980000}"/>
    <cellStyle name="Output 2 2 16 75" xfId="48306" xr:uid="{00000000-0005-0000-0000-00009E980000}"/>
    <cellStyle name="Output 2 2 16 76" xfId="49130" xr:uid="{00000000-0005-0000-0000-00009F980000}"/>
    <cellStyle name="Output 2 2 16 77" xfId="49674" xr:uid="{00000000-0005-0000-0000-0000A0980000}"/>
    <cellStyle name="Output 2 2 16 78" xfId="48506" xr:uid="{00000000-0005-0000-0000-0000A1980000}"/>
    <cellStyle name="Output 2 2 16 79" xfId="52998" xr:uid="{00000000-0005-0000-0000-0000A2980000}"/>
    <cellStyle name="Output 2 2 16 8" xfId="20949" xr:uid="{00000000-0005-0000-0000-0000A3980000}"/>
    <cellStyle name="Output 2 2 16 80" xfId="19117" xr:uid="{00000000-0005-0000-0000-0000A4980000}"/>
    <cellStyle name="Output 2 2 16 81" xfId="56627" xr:uid="{00000000-0005-0000-0000-0000A5980000}"/>
    <cellStyle name="Output 2 2 16 9" xfId="22089" xr:uid="{00000000-0005-0000-0000-0000A6980000}"/>
    <cellStyle name="Output 2 2 160" xfId="51815" xr:uid="{00000000-0005-0000-0000-0000A7980000}"/>
    <cellStyle name="Output 2 2 161" xfId="51970" xr:uid="{00000000-0005-0000-0000-0000A8980000}"/>
    <cellStyle name="Output 2 2 162" xfId="52375" xr:uid="{00000000-0005-0000-0000-0000A9980000}"/>
    <cellStyle name="Output 2 2 163" xfId="53114" xr:uid="{00000000-0005-0000-0000-0000AA980000}"/>
    <cellStyle name="Output 2 2 17" xfId="914" xr:uid="{00000000-0005-0000-0000-0000AB980000}"/>
    <cellStyle name="Output 2 2 17 10" xfId="22440" xr:uid="{00000000-0005-0000-0000-0000AC980000}"/>
    <cellStyle name="Output 2 2 17 11" xfId="22786" xr:uid="{00000000-0005-0000-0000-0000AD980000}"/>
    <cellStyle name="Output 2 2 17 12" xfId="23132" xr:uid="{00000000-0005-0000-0000-0000AE980000}"/>
    <cellStyle name="Output 2 2 17 13" xfId="23754" xr:uid="{00000000-0005-0000-0000-0000AF980000}"/>
    <cellStyle name="Output 2 2 17 14" xfId="24100" xr:uid="{00000000-0005-0000-0000-0000B0980000}"/>
    <cellStyle name="Output 2 2 17 15" xfId="24450" xr:uid="{00000000-0005-0000-0000-0000B1980000}"/>
    <cellStyle name="Output 2 2 17 16" xfId="25071" xr:uid="{00000000-0005-0000-0000-0000B2980000}"/>
    <cellStyle name="Output 2 2 17 17" xfId="24114" xr:uid="{00000000-0005-0000-0000-0000B3980000}"/>
    <cellStyle name="Output 2 2 17 18" xfId="25757" xr:uid="{00000000-0005-0000-0000-0000B4980000}"/>
    <cellStyle name="Output 2 2 17 19" xfId="26103" xr:uid="{00000000-0005-0000-0000-0000B5980000}"/>
    <cellStyle name="Output 2 2 17 2" xfId="915" xr:uid="{00000000-0005-0000-0000-0000B6980000}"/>
    <cellStyle name="Output 2 2 17 2 2" xfId="30154" xr:uid="{00000000-0005-0000-0000-0000B7980000}"/>
    <cellStyle name="Output 2 2 17 2 3" xfId="19477" xr:uid="{00000000-0005-0000-0000-0000B8980000}"/>
    <cellStyle name="Output 2 2 17 20" xfId="26449" xr:uid="{00000000-0005-0000-0000-0000B9980000}"/>
    <cellStyle name="Output 2 2 17 21" xfId="26994" xr:uid="{00000000-0005-0000-0000-0000BA980000}"/>
    <cellStyle name="Output 2 2 17 22" xfId="25150" xr:uid="{00000000-0005-0000-0000-0000BB980000}"/>
    <cellStyle name="Output 2 2 17 23" xfId="27502" xr:uid="{00000000-0005-0000-0000-0000BC980000}"/>
    <cellStyle name="Output 2 2 17 24" xfId="27845" xr:uid="{00000000-0005-0000-0000-0000BD980000}"/>
    <cellStyle name="Output 2 2 17 25" xfId="28186" xr:uid="{00000000-0005-0000-0000-0000BE980000}"/>
    <cellStyle name="Output 2 2 17 26" xfId="28527" xr:uid="{00000000-0005-0000-0000-0000BF980000}"/>
    <cellStyle name="Output 2 2 17 27" xfId="28868" xr:uid="{00000000-0005-0000-0000-0000C0980000}"/>
    <cellStyle name="Output 2 2 17 28" xfId="29209" xr:uid="{00000000-0005-0000-0000-0000C1980000}"/>
    <cellStyle name="Output 2 2 17 29" xfId="29447" xr:uid="{00000000-0005-0000-0000-0000C2980000}"/>
    <cellStyle name="Output 2 2 17 3" xfId="5165" xr:uid="{00000000-0005-0000-0000-0000C3980000}"/>
    <cellStyle name="Output 2 2 17 3 2" xfId="19919" xr:uid="{00000000-0005-0000-0000-0000C4980000}"/>
    <cellStyle name="Output 2 2 17 30" xfId="31064" xr:uid="{00000000-0005-0000-0000-0000C5980000}"/>
    <cellStyle name="Output 2 2 17 31" xfId="31707" xr:uid="{00000000-0005-0000-0000-0000C6980000}"/>
    <cellStyle name="Output 2 2 17 32" xfId="32269" xr:uid="{00000000-0005-0000-0000-0000C7980000}"/>
    <cellStyle name="Output 2 2 17 33" xfId="32610" xr:uid="{00000000-0005-0000-0000-0000C8980000}"/>
    <cellStyle name="Output 2 2 17 34" xfId="32951" xr:uid="{00000000-0005-0000-0000-0000C9980000}"/>
    <cellStyle name="Output 2 2 17 35" xfId="33097" xr:uid="{00000000-0005-0000-0000-0000CA980000}"/>
    <cellStyle name="Output 2 2 17 36" xfId="33861" xr:uid="{00000000-0005-0000-0000-0000CB980000}"/>
    <cellStyle name="Output 2 2 17 37" xfId="33299" xr:uid="{00000000-0005-0000-0000-0000CC980000}"/>
    <cellStyle name="Output 2 2 17 38" xfId="34654" xr:uid="{00000000-0005-0000-0000-0000CD980000}"/>
    <cellStyle name="Output 2 2 17 39" xfId="35000" xr:uid="{00000000-0005-0000-0000-0000CE980000}"/>
    <cellStyle name="Output 2 2 17 4" xfId="9417" xr:uid="{00000000-0005-0000-0000-0000CF980000}"/>
    <cellStyle name="Output 2 2 17 4 2" xfId="20265" xr:uid="{00000000-0005-0000-0000-0000D0980000}"/>
    <cellStyle name="Output 2 2 17 40" xfId="35346" xr:uid="{00000000-0005-0000-0000-0000D1980000}"/>
    <cellStyle name="Output 2 2 17 41" xfId="35693" xr:uid="{00000000-0005-0000-0000-0000D2980000}"/>
    <cellStyle name="Output 2 2 17 42" xfId="36040" xr:uid="{00000000-0005-0000-0000-0000D3980000}"/>
    <cellStyle name="Output 2 2 17 43" xfId="36386" xr:uid="{00000000-0005-0000-0000-0000D4980000}"/>
    <cellStyle name="Output 2 2 17 44" xfId="36732" xr:uid="{00000000-0005-0000-0000-0000D5980000}"/>
    <cellStyle name="Output 2 2 17 45" xfId="37078" xr:uid="{00000000-0005-0000-0000-0000D6980000}"/>
    <cellStyle name="Output 2 2 17 46" xfId="37424" xr:uid="{00000000-0005-0000-0000-0000D7980000}"/>
    <cellStyle name="Output 2 2 17 47" xfId="38045" xr:uid="{00000000-0005-0000-0000-0000D8980000}"/>
    <cellStyle name="Output 2 2 17 48" xfId="38392" xr:uid="{00000000-0005-0000-0000-0000D9980000}"/>
    <cellStyle name="Output 2 2 17 49" xfId="38738" xr:uid="{00000000-0005-0000-0000-0000DA980000}"/>
    <cellStyle name="Output 2 2 17 5" xfId="13666" xr:uid="{00000000-0005-0000-0000-0000DB980000}"/>
    <cellStyle name="Output 2 2 17 5 2" xfId="20611" xr:uid="{00000000-0005-0000-0000-0000DC980000}"/>
    <cellStyle name="Output 2 2 17 50" xfId="39084" xr:uid="{00000000-0005-0000-0000-0000DD980000}"/>
    <cellStyle name="Output 2 2 17 51" xfId="39430" xr:uid="{00000000-0005-0000-0000-0000DE980000}"/>
    <cellStyle name="Output 2 2 17 52" xfId="33919" xr:uid="{00000000-0005-0000-0000-0000DF980000}"/>
    <cellStyle name="Output 2 2 17 53" xfId="39630" xr:uid="{00000000-0005-0000-0000-0000E0980000}"/>
    <cellStyle name="Output 2 2 17 54" xfId="40258" xr:uid="{00000000-0005-0000-0000-0000E1980000}"/>
    <cellStyle name="Output 2 2 17 55" xfId="40599" xr:uid="{00000000-0005-0000-0000-0000E2980000}"/>
    <cellStyle name="Output 2 2 17 56" xfId="40905" xr:uid="{00000000-0005-0000-0000-0000E3980000}"/>
    <cellStyle name="Output 2 2 17 57" xfId="41161" xr:uid="{00000000-0005-0000-0000-0000E4980000}"/>
    <cellStyle name="Output 2 2 17 58" xfId="41820" xr:uid="{00000000-0005-0000-0000-0000E5980000}"/>
    <cellStyle name="Output 2 2 17 59" xfId="42166" xr:uid="{00000000-0005-0000-0000-0000E6980000}"/>
    <cellStyle name="Output 2 2 17 6" xfId="17915" xr:uid="{00000000-0005-0000-0000-0000E7980000}"/>
    <cellStyle name="Output 2 2 17 6 2" xfId="20709" xr:uid="{00000000-0005-0000-0000-0000E8980000}"/>
    <cellStyle name="Output 2 2 17 60" xfId="42512" xr:uid="{00000000-0005-0000-0000-0000E9980000}"/>
    <cellStyle name="Output 2 2 17 61" xfId="42691" xr:uid="{00000000-0005-0000-0000-0000EA980000}"/>
    <cellStyle name="Output 2 2 17 62" xfId="42752" xr:uid="{00000000-0005-0000-0000-0000EB980000}"/>
    <cellStyle name="Output 2 2 17 63" xfId="43093" xr:uid="{00000000-0005-0000-0000-0000EC980000}"/>
    <cellStyle name="Output 2 2 17 64" xfId="43434" xr:uid="{00000000-0005-0000-0000-0000ED980000}"/>
    <cellStyle name="Output 2 2 17 65" xfId="43775" xr:uid="{00000000-0005-0000-0000-0000EE980000}"/>
    <cellStyle name="Output 2 2 17 66" xfId="44631" xr:uid="{00000000-0005-0000-0000-0000EF980000}"/>
    <cellStyle name="Output 2 2 17 67" xfId="44974" xr:uid="{00000000-0005-0000-0000-0000F0980000}"/>
    <cellStyle name="Output 2 2 17 68" xfId="45395" xr:uid="{00000000-0005-0000-0000-0000F1980000}"/>
    <cellStyle name="Output 2 2 17 69" xfId="46009" xr:uid="{00000000-0005-0000-0000-0000F2980000}"/>
    <cellStyle name="Output 2 2 17 7" xfId="21304" xr:uid="{00000000-0005-0000-0000-0000F3980000}"/>
    <cellStyle name="Output 2 2 17 70" xfId="46353" xr:uid="{00000000-0005-0000-0000-0000F4980000}"/>
    <cellStyle name="Output 2 2 17 71" xfId="46831" xr:uid="{00000000-0005-0000-0000-0000F5980000}"/>
    <cellStyle name="Output 2 2 17 72" xfId="47176" xr:uid="{00000000-0005-0000-0000-0000F6980000}"/>
    <cellStyle name="Output 2 2 17 73" xfId="47521" xr:uid="{00000000-0005-0000-0000-0000F7980000}"/>
    <cellStyle name="Output 2 2 17 74" xfId="47945" xr:uid="{00000000-0005-0000-0000-0000F8980000}"/>
    <cellStyle name="Output 2 2 17 75" xfId="48312" xr:uid="{00000000-0005-0000-0000-0000F9980000}"/>
    <cellStyle name="Output 2 2 17 76" xfId="49135" xr:uid="{00000000-0005-0000-0000-0000FA980000}"/>
    <cellStyle name="Output 2 2 17 77" xfId="49679" xr:uid="{00000000-0005-0000-0000-0000FB980000}"/>
    <cellStyle name="Output 2 2 17 78" xfId="48412" xr:uid="{00000000-0005-0000-0000-0000FC980000}"/>
    <cellStyle name="Output 2 2 17 79" xfId="53000" xr:uid="{00000000-0005-0000-0000-0000FD980000}"/>
    <cellStyle name="Output 2 2 17 8" xfId="20711" xr:uid="{00000000-0005-0000-0000-0000FE980000}"/>
    <cellStyle name="Output 2 2 17 80" xfId="19122" xr:uid="{00000000-0005-0000-0000-0000FF980000}"/>
    <cellStyle name="Output 2 2 17 9" xfId="22094" xr:uid="{00000000-0005-0000-0000-000000990000}"/>
    <cellStyle name="Output 2 2 18" xfId="916" xr:uid="{00000000-0005-0000-0000-000001990000}"/>
    <cellStyle name="Output 2 2 18 10" xfId="22450" xr:uid="{00000000-0005-0000-0000-000002990000}"/>
    <cellStyle name="Output 2 2 18 11" xfId="22796" xr:uid="{00000000-0005-0000-0000-000003990000}"/>
    <cellStyle name="Output 2 2 18 12" xfId="23142" xr:uid="{00000000-0005-0000-0000-000004990000}"/>
    <cellStyle name="Output 2 2 18 13" xfId="23764" xr:uid="{00000000-0005-0000-0000-000005990000}"/>
    <cellStyle name="Output 2 2 18 14" xfId="24110" xr:uid="{00000000-0005-0000-0000-000006990000}"/>
    <cellStyle name="Output 2 2 18 15" xfId="24460" xr:uid="{00000000-0005-0000-0000-000007990000}"/>
    <cellStyle name="Output 2 2 18 16" xfId="25081" xr:uid="{00000000-0005-0000-0000-000008990000}"/>
    <cellStyle name="Output 2 2 18 17" xfId="23492" xr:uid="{00000000-0005-0000-0000-000009990000}"/>
    <cellStyle name="Output 2 2 18 18" xfId="25767" xr:uid="{00000000-0005-0000-0000-00000A990000}"/>
    <cellStyle name="Output 2 2 18 19" xfId="26113" xr:uid="{00000000-0005-0000-0000-00000B990000}"/>
    <cellStyle name="Output 2 2 18 2" xfId="917" xr:uid="{00000000-0005-0000-0000-00000C990000}"/>
    <cellStyle name="Output 2 2 18 2 2" xfId="30101" xr:uid="{00000000-0005-0000-0000-00000D990000}"/>
    <cellStyle name="Output 2 2 18 2 3" xfId="19487" xr:uid="{00000000-0005-0000-0000-00000E990000}"/>
    <cellStyle name="Output 2 2 18 20" xfId="26459" xr:uid="{00000000-0005-0000-0000-00000F990000}"/>
    <cellStyle name="Output 2 2 18 21" xfId="27004" xr:uid="{00000000-0005-0000-0000-000010990000}"/>
    <cellStyle name="Output 2 2 18 22" xfId="25420" xr:uid="{00000000-0005-0000-0000-000011990000}"/>
    <cellStyle name="Output 2 2 18 23" xfId="27512" xr:uid="{00000000-0005-0000-0000-000012990000}"/>
    <cellStyle name="Output 2 2 18 24" xfId="27855" xr:uid="{00000000-0005-0000-0000-000013990000}"/>
    <cellStyle name="Output 2 2 18 25" xfId="28196" xr:uid="{00000000-0005-0000-0000-000014990000}"/>
    <cellStyle name="Output 2 2 18 26" xfId="28537" xr:uid="{00000000-0005-0000-0000-000015990000}"/>
    <cellStyle name="Output 2 2 18 27" xfId="28878" xr:uid="{00000000-0005-0000-0000-000016990000}"/>
    <cellStyle name="Output 2 2 18 28" xfId="29219" xr:uid="{00000000-0005-0000-0000-000017990000}"/>
    <cellStyle name="Output 2 2 18 29" xfId="29427" xr:uid="{00000000-0005-0000-0000-000018990000}"/>
    <cellStyle name="Output 2 2 18 3" xfId="5535" xr:uid="{00000000-0005-0000-0000-000019990000}"/>
    <cellStyle name="Output 2 2 18 3 2" xfId="19929" xr:uid="{00000000-0005-0000-0000-00001A990000}"/>
    <cellStyle name="Output 2 2 18 30" xfId="31053" xr:uid="{00000000-0005-0000-0000-00001B990000}"/>
    <cellStyle name="Output 2 2 18 31" xfId="31717" xr:uid="{00000000-0005-0000-0000-00001C990000}"/>
    <cellStyle name="Output 2 2 18 32" xfId="32279" xr:uid="{00000000-0005-0000-0000-00001D990000}"/>
    <cellStyle name="Output 2 2 18 33" xfId="32620" xr:uid="{00000000-0005-0000-0000-00001E990000}"/>
    <cellStyle name="Output 2 2 18 34" xfId="32961" xr:uid="{00000000-0005-0000-0000-00001F990000}"/>
    <cellStyle name="Output 2 2 18 35" xfId="33090" xr:uid="{00000000-0005-0000-0000-000020990000}"/>
    <cellStyle name="Output 2 2 18 36" xfId="33871" xr:uid="{00000000-0005-0000-0000-000021990000}"/>
    <cellStyle name="Output 2 2 18 37" xfId="34097" xr:uid="{00000000-0005-0000-0000-000022990000}"/>
    <cellStyle name="Output 2 2 18 38" xfId="34664" xr:uid="{00000000-0005-0000-0000-000023990000}"/>
    <cellStyle name="Output 2 2 18 39" xfId="35010" xr:uid="{00000000-0005-0000-0000-000024990000}"/>
    <cellStyle name="Output 2 2 18 4" xfId="9787" xr:uid="{00000000-0005-0000-0000-000025990000}"/>
    <cellStyle name="Output 2 2 18 4 2" xfId="20275" xr:uid="{00000000-0005-0000-0000-000026990000}"/>
    <cellStyle name="Output 2 2 18 40" xfId="35356" xr:uid="{00000000-0005-0000-0000-000027990000}"/>
    <cellStyle name="Output 2 2 18 41" xfId="35703" xr:uid="{00000000-0005-0000-0000-000028990000}"/>
    <cellStyle name="Output 2 2 18 42" xfId="36050" xr:uid="{00000000-0005-0000-0000-000029990000}"/>
    <cellStyle name="Output 2 2 18 43" xfId="36396" xr:uid="{00000000-0005-0000-0000-00002A990000}"/>
    <cellStyle name="Output 2 2 18 44" xfId="36742" xr:uid="{00000000-0005-0000-0000-00002B990000}"/>
    <cellStyle name="Output 2 2 18 45" xfId="37088" xr:uid="{00000000-0005-0000-0000-00002C990000}"/>
    <cellStyle name="Output 2 2 18 46" xfId="37434" xr:uid="{00000000-0005-0000-0000-00002D990000}"/>
    <cellStyle name="Output 2 2 18 47" xfId="38055" xr:uid="{00000000-0005-0000-0000-00002E990000}"/>
    <cellStyle name="Output 2 2 18 48" xfId="38402" xr:uid="{00000000-0005-0000-0000-00002F990000}"/>
    <cellStyle name="Output 2 2 18 49" xfId="38748" xr:uid="{00000000-0005-0000-0000-000030990000}"/>
    <cellStyle name="Output 2 2 18 5" xfId="14036" xr:uid="{00000000-0005-0000-0000-000031990000}"/>
    <cellStyle name="Output 2 2 18 5 2" xfId="20621" xr:uid="{00000000-0005-0000-0000-000032990000}"/>
    <cellStyle name="Output 2 2 18 50" xfId="39094" xr:uid="{00000000-0005-0000-0000-000033990000}"/>
    <cellStyle name="Output 2 2 18 51" xfId="39440" xr:uid="{00000000-0005-0000-0000-000034990000}"/>
    <cellStyle name="Output 2 2 18 52" xfId="33958" xr:uid="{00000000-0005-0000-0000-000035990000}"/>
    <cellStyle name="Output 2 2 18 53" xfId="39633" xr:uid="{00000000-0005-0000-0000-000036990000}"/>
    <cellStyle name="Output 2 2 18 54" xfId="40268" xr:uid="{00000000-0005-0000-0000-000037990000}"/>
    <cellStyle name="Output 2 2 18 55" xfId="40609" xr:uid="{00000000-0005-0000-0000-000038990000}"/>
    <cellStyle name="Output 2 2 18 56" xfId="40881" xr:uid="{00000000-0005-0000-0000-000039990000}"/>
    <cellStyle name="Output 2 2 18 57" xfId="40809" xr:uid="{00000000-0005-0000-0000-00003A990000}"/>
    <cellStyle name="Output 2 2 18 58" xfId="41830" xr:uid="{00000000-0005-0000-0000-00003B990000}"/>
    <cellStyle name="Output 2 2 18 59" xfId="42176" xr:uid="{00000000-0005-0000-0000-00003C990000}"/>
    <cellStyle name="Output 2 2 18 6" xfId="18285" xr:uid="{00000000-0005-0000-0000-00003D990000}"/>
    <cellStyle name="Output 2 2 18 6 2" xfId="20685" xr:uid="{00000000-0005-0000-0000-00003E990000}"/>
    <cellStyle name="Output 2 2 18 60" xfId="42522" xr:uid="{00000000-0005-0000-0000-00003F990000}"/>
    <cellStyle name="Output 2 2 18 61" xfId="42701" xr:uid="{00000000-0005-0000-0000-000040990000}"/>
    <cellStyle name="Output 2 2 18 62" xfId="42762" xr:uid="{00000000-0005-0000-0000-000041990000}"/>
    <cellStyle name="Output 2 2 18 63" xfId="43103" xr:uid="{00000000-0005-0000-0000-000042990000}"/>
    <cellStyle name="Output 2 2 18 64" xfId="43444" xr:uid="{00000000-0005-0000-0000-000043990000}"/>
    <cellStyle name="Output 2 2 18 65" xfId="43785" xr:uid="{00000000-0005-0000-0000-000044990000}"/>
    <cellStyle name="Output 2 2 18 66" xfId="44641" xr:uid="{00000000-0005-0000-0000-000045990000}"/>
    <cellStyle name="Output 2 2 18 67" xfId="44984" xr:uid="{00000000-0005-0000-0000-000046990000}"/>
    <cellStyle name="Output 2 2 18 68" xfId="45405" xr:uid="{00000000-0005-0000-0000-000047990000}"/>
    <cellStyle name="Output 2 2 18 69" xfId="46019" xr:uid="{00000000-0005-0000-0000-000048990000}"/>
    <cellStyle name="Output 2 2 18 7" xfId="21314" xr:uid="{00000000-0005-0000-0000-000049990000}"/>
    <cellStyle name="Output 2 2 18 70" xfId="46363" xr:uid="{00000000-0005-0000-0000-00004A990000}"/>
    <cellStyle name="Output 2 2 18 71" xfId="46841" xr:uid="{00000000-0005-0000-0000-00004B990000}"/>
    <cellStyle name="Output 2 2 18 72" xfId="47186" xr:uid="{00000000-0005-0000-0000-00004C990000}"/>
    <cellStyle name="Output 2 2 18 73" xfId="47531" xr:uid="{00000000-0005-0000-0000-00004D990000}"/>
    <cellStyle name="Output 2 2 18 74" xfId="47955" xr:uid="{00000000-0005-0000-0000-00004E990000}"/>
    <cellStyle name="Output 2 2 18 75" xfId="48286" xr:uid="{00000000-0005-0000-0000-00004F990000}"/>
    <cellStyle name="Output 2 2 18 76" xfId="49145" xr:uid="{00000000-0005-0000-0000-000050990000}"/>
    <cellStyle name="Output 2 2 18 77" xfId="49689" xr:uid="{00000000-0005-0000-0000-000051990000}"/>
    <cellStyle name="Output 2 2 18 78" xfId="49188" xr:uid="{00000000-0005-0000-0000-000052990000}"/>
    <cellStyle name="Output 2 2 18 79" xfId="52988" xr:uid="{00000000-0005-0000-0000-000053990000}"/>
    <cellStyle name="Output 2 2 18 8" xfId="19752" xr:uid="{00000000-0005-0000-0000-000054990000}"/>
    <cellStyle name="Output 2 2 18 80" xfId="19132" xr:uid="{00000000-0005-0000-0000-000055990000}"/>
    <cellStyle name="Output 2 2 18 9" xfId="22104" xr:uid="{00000000-0005-0000-0000-000056990000}"/>
    <cellStyle name="Output 2 2 19" xfId="918" xr:uid="{00000000-0005-0000-0000-000057990000}"/>
    <cellStyle name="Output 2 2 19 2" xfId="919" xr:uid="{00000000-0005-0000-0000-000058990000}"/>
    <cellStyle name="Output 2 2 19 2 2" xfId="30156" xr:uid="{00000000-0005-0000-0000-000059990000}"/>
    <cellStyle name="Output 2 2 19 3" xfId="29719" xr:uid="{00000000-0005-0000-0000-00005A990000}"/>
    <cellStyle name="Output 2 2 19 4" xfId="19150" xr:uid="{00000000-0005-0000-0000-00005B990000}"/>
    <cellStyle name="Output 2 2 2" xfId="920" xr:uid="{00000000-0005-0000-0000-00005C990000}"/>
    <cellStyle name="Output 2 2 2 10" xfId="1961" xr:uid="{00000000-0005-0000-0000-00005D990000}"/>
    <cellStyle name="Output 2 2 2 10 2" xfId="6213" xr:uid="{00000000-0005-0000-0000-00005E990000}"/>
    <cellStyle name="Output 2 2 2 10 3" xfId="10462" xr:uid="{00000000-0005-0000-0000-00005F990000}"/>
    <cellStyle name="Output 2 2 2 10 4" xfId="14712" xr:uid="{00000000-0005-0000-0000-000060990000}"/>
    <cellStyle name="Output 2 2 2 10 5" xfId="20004" xr:uid="{00000000-0005-0000-0000-000061990000}"/>
    <cellStyle name="Output 2 2 2 10 6" xfId="54167" xr:uid="{00000000-0005-0000-0000-000062990000}"/>
    <cellStyle name="Output 2 2 2 100" xfId="50929" xr:uid="{00000000-0005-0000-0000-000063990000}"/>
    <cellStyle name="Output 2 2 2 101" xfId="51094" xr:uid="{00000000-0005-0000-0000-000064990000}"/>
    <cellStyle name="Output 2 2 2 102" xfId="51250" xr:uid="{00000000-0005-0000-0000-000065990000}"/>
    <cellStyle name="Output 2 2 2 103" xfId="51400" xr:uid="{00000000-0005-0000-0000-000066990000}"/>
    <cellStyle name="Output 2 2 2 104" xfId="51550" xr:uid="{00000000-0005-0000-0000-000067990000}"/>
    <cellStyle name="Output 2 2 2 105" xfId="51700" xr:uid="{00000000-0005-0000-0000-000068990000}"/>
    <cellStyle name="Output 2 2 2 106" xfId="51855" xr:uid="{00000000-0005-0000-0000-000069990000}"/>
    <cellStyle name="Output 2 2 2 107" xfId="52010" xr:uid="{00000000-0005-0000-0000-00006A990000}"/>
    <cellStyle name="Output 2 2 2 108" xfId="52160" xr:uid="{00000000-0005-0000-0000-00006B990000}"/>
    <cellStyle name="Output 2 2 2 109" xfId="52310" xr:uid="{00000000-0005-0000-0000-00006C990000}"/>
    <cellStyle name="Output 2 2 2 11" xfId="1529" xr:uid="{00000000-0005-0000-0000-00006D990000}"/>
    <cellStyle name="Output 2 2 2 11 2" xfId="5781" xr:uid="{00000000-0005-0000-0000-00006E990000}"/>
    <cellStyle name="Output 2 2 2 11 3" xfId="10030" xr:uid="{00000000-0005-0000-0000-00006F990000}"/>
    <cellStyle name="Output 2 2 2 11 4" xfId="14280" xr:uid="{00000000-0005-0000-0000-000070990000}"/>
    <cellStyle name="Output 2 2 2 11 5" xfId="20350" xr:uid="{00000000-0005-0000-0000-000071990000}"/>
    <cellStyle name="Output 2 2 2 11 6" xfId="54377" xr:uid="{00000000-0005-0000-0000-000072990000}"/>
    <cellStyle name="Output 2 2 2 110" xfId="52358" xr:uid="{00000000-0005-0000-0000-000073990000}"/>
    <cellStyle name="Output 2 2 2 111" xfId="52413" xr:uid="{00000000-0005-0000-0000-000074990000}"/>
    <cellStyle name="Output 2 2 2 112" xfId="52563" xr:uid="{00000000-0005-0000-0000-000075990000}"/>
    <cellStyle name="Output 2 2 2 113" xfId="52712" xr:uid="{00000000-0005-0000-0000-000076990000}"/>
    <cellStyle name="Output 2 2 2 114" xfId="52862" xr:uid="{00000000-0005-0000-0000-000077990000}"/>
    <cellStyle name="Output 2 2 2 115" xfId="18735" xr:uid="{00000000-0005-0000-0000-000078990000}"/>
    <cellStyle name="Output 2 2 2 116" xfId="53154" xr:uid="{00000000-0005-0000-0000-000079990000}"/>
    <cellStyle name="Output 2 2 2 12" xfId="2030" xr:uid="{00000000-0005-0000-0000-00007A990000}"/>
    <cellStyle name="Output 2 2 2 12 2" xfId="6282" xr:uid="{00000000-0005-0000-0000-00007B990000}"/>
    <cellStyle name="Output 2 2 2 12 3" xfId="10531" xr:uid="{00000000-0005-0000-0000-00007C990000}"/>
    <cellStyle name="Output 2 2 2 12 4" xfId="14780" xr:uid="{00000000-0005-0000-0000-00007D990000}"/>
    <cellStyle name="Output 2 2 2 12 5" xfId="20662" xr:uid="{00000000-0005-0000-0000-00007E990000}"/>
    <cellStyle name="Output 2 2 2 12 6" xfId="54527" xr:uid="{00000000-0005-0000-0000-00007F990000}"/>
    <cellStyle name="Output 2 2 2 13" xfId="2182" xr:uid="{00000000-0005-0000-0000-000080990000}"/>
    <cellStyle name="Output 2 2 2 13 2" xfId="6434" xr:uid="{00000000-0005-0000-0000-000081990000}"/>
    <cellStyle name="Output 2 2 2 13 3" xfId="10683" xr:uid="{00000000-0005-0000-0000-000082990000}"/>
    <cellStyle name="Output 2 2 2 13 4" xfId="14932" xr:uid="{00000000-0005-0000-0000-000083990000}"/>
    <cellStyle name="Output 2 2 2 13 5" xfId="21043" xr:uid="{00000000-0005-0000-0000-000084990000}"/>
    <cellStyle name="Output 2 2 2 13 6" xfId="54676" xr:uid="{00000000-0005-0000-0000-000085990000}"/>
    <cellStyle name="Output 2 2 2 14" xfId="2332" xr:uid="{00000000-0005-0000-0000-000086990000}"/>
    <cellStyle name="Output 2 2 2 14 2" xfId="6584" xr:uid="{00000000-0005-0000-0000-000087990000}"/>
    <cellStyle name="Output 2 2 2 14 3" xfId="10833" xr:uid="{00000000-0005-0000-0000-000088990000}"/>
    <cellStyle name="Output 2 2 2 14 4" xfId="15082" xr:uid="{00000000-0005-0000-0000-000089990000}"/>
    <cellStyle name="Output 2 2 2 14 5" xfId="19693" xr:uid="{00000000-0005-0000-0000-00008A990000}"/>
    <cellStyle name="Output 2 2 2 14 6" xfId="54831" xr:uid="{00000000-0005-0000-0000-00008B990000}"/>
    <cellStyle name="Output 2 2 2 15" xfId="2481" xr:uid="{00000000-0005-0000-0000-00008C990000}"/>
    <cellStyle name="Output 2 2 2 15 2" xfId="6733" xr:uid="{00000000-0005-0000-0000-00008D990000}"/>
    <cellStyle name="Output 2 2 2 15 3" xfId="10982" xr:uid="{00000000-0005-0000-0000-00008E990000}"/>
    <cellStyle name="Output 2 2 2 15 4" xfId="15231" xr:uid="{00000000-0005-0000-0000-00008F990000}"/>
    <cellStyle name="Output 2 2 2 15 5" xfId="21389" xr:uid="{00000000-0005-0000-0000-000090990000}"/>
    <cellStyle name="Output 2 2 2 15 6" xfId="54986" xr:uid="{00000000-0005-0000-0000-000091990000}"/>
    <cellStyle name="Output 2 2 2 16" xfId="2631" xr:uid="{00000000-0005-0000-0000-000092990000}"/>
    <cellStyle name="Output 2 2 2 16 2" xfId="6883" xr:uid="{00000000-0005-0000-0000-000093990000}"/>
    <cellStyle name="Output 2 2 2 16 3" xfId="11132" xr:uid="{00000000-0005-0000-0000-000094990000}"/>
    <cellStyle name="Output 2 2 2 16 4" xfId="15381" xr:uid="{00000000-0005-0000-0000-000095990000}"/>
    <cellStyle name="Output 2 2 2 16 5" xfId="22179" xr:uid="{00000000-0005-0000-0000-000096990000}"/>
    <cellStyle name="Output 2 2 2 16 6" xfId="55137" xr:uid="{00000000-0005-0000-0000-000097990000}"/>
    <cellStyle name="Output 2 2 2 17" xfId="2786" xr:uid="{00000000-0005-0000-0000-000098990000}"/>
    <cellStyle name="Output 2 2 2 17 2" xfId="7038" xr:uid="{00000000-0005-0000-0000-000099990000}"/>
    <cellStyle name="Output 2 2 2 17 3" xfId="11287" xr:uid="{00000000-0005-0000-0000-00009A990000}"/>
    <cellStyle name="Output 2 2 2 17 4" xfId="15536" xr:uid="{00000000-0005-0000-0000-00009B990000}"/>
    <cellStyle name="Output 2 2 2 17 5" xfId="22525" xr:uid="{00000000-0005-0000-0000-00009C990000}"/>
    <cellStyle name="Output 2 2 2 17 6" xfId="55286" xr:uid="{00000000-0005-0000-0000-00009D990000}"/>
    <cellStyle name="Output 2 2 2 18" xfId="2936" xr:uid="{00000000-0005-0000-0000-00009E990000}"/>
    <cellStyle name="Output 2 2 2 18 2" xfId="7188" xr:uid="{00000000-0005-0000-0000-00009F990000}"/>
    <cellStyle name="Output 2 2 2 18 3" xfId="11437" xr:uid="{00000000-0005-0000-0000-0000A0990000}"/>
    <cellStyle name="Output 2 2 2 18 4" xfId="15686" xr:uid="{00000000-0005-0000-0000-0000A1990000}"/>
    <cellStyle name="Output 2 2 2 18 5" xfId="22871" xr:uid="{00000000-0005-0000-0000-0000A2990000}"/>
    <cellStyle name="Output 2 2 2 18 6" xfId="55436" xr:uid="{00000000-0005-0000-0000-0000A3990000}"/>
    <cellStyle name="Output 2 2 2 19" xfId="3086" xr:uid="{00000000-0005-0000-0000-0000A4990000}"/>
    <cellStyle name="Output 2 2 2 19 2" xfId="7338" xr:uid="{00000000-0005-0000-0000-0000A5990000}"/>
    <cellStyle name="Output 2 2 2 19 3" xfId="11587" xr:uid="{00000000-0005-0000-0000-0000A6990000}"/>
    <cellStyle name="Output 2 2 2 19 4" xfId="15836" xr:uid="{00000000-0005-0000-0000-0000A7990000}"/>
    <cellStyle name="Output 2 2 2 19 5" xfId="23218" xr:uid="{00000000-0005-0000-0000-0000A8990000}"/>
    <cellStyle name="Output 2 2 2 19 6" xfId="55585" xr:uid="{00000000-0005-0000-0000-0000A9990000}"/>
    <cellStyle name="Output 2 2 2 2" xfId="921" xr:uid="{00000000-0005-0000-0000-0000AA990000}"/>
    <cellStyle name="Output 2 2 2 2 10" xfId="3289" xr:uid="{00000000-0005-0000-0000-0000AB990000}"/>
    <cellStyle name="Output 2 2 2 2 10 2" xfId="7541" xr:uid="{00000000-0005-0000-0000-0000AC990000}"/>
    <cellStyle name="Output 2 2 2 2 10 3" xfId="11790" xr:uid="{00000000-0005-0000-0000-0000AD990000}"/>
    <cellStyle name="Output 2 2 2 2 10 4" xfId="16039" xr:uid="{00000000-0005-0000-0000-0000AE990000}"/>
    <cellStyle name="Output 2 2 2 2 10 5" xfId="21963" xr:uid="{00000000-0005-0000-0000-0000AF990000}"/>
    <cellStyle name="Output 2 2 2 2 10 6" xfId="54581" xr:uid="{00000000-0005-0000-0000-0000B0990000}"/>
    <cellStyle name="Output 2 2 2 2 100" xfId="51754" xr:uid="{00000000-0005-0000-0000-0000B1990000}"/>
    <cellStyle name="Output 2 2 2 2 101" xfId="51909" xr:uid="{00000000-0005-0000-0000-0000B2990000}"/>
    <cellStyle name="Output 2 2 2 2 102" xfId="52064" xr:uid="{00000000-0005-0000-0000-0000B3990000}"/>
    <cellStyle name="Output 2 2 2 2 103" xfId="52214" xr:uid="{00000000-0005-0000-0000-0000B4990000}"/>
    <cellStyle name="Output 2 2 2 2 104" xfId="52467" xr:uid="{00000000-0005-0000-0000-0000B5990000}"/>
    <cellStyle name="Output 2 2 2 2 105" xfId="52617" xr:uid="{00000000-0005-0000-0000-0000B6990000}"/>
    <cellStyle name="Output 2 2 2 2 106" xfId="52766" xr:uid="{00000000-0005-0000-0000-0000B7990000}"/>
    <cellStyle name="Output 2 2 2 2 107" xfId="52916" xr:uid="{00000000-0005-0000-0000-0000B8990000}"/>
    <cellStyle name="Output 2 2 2 2 108" xfId="53378" xr:uid="{00000000-0005-0000-0000-0000B9990000}"/>
    <cellStyle name="Output 2 2 2 2 11" xfId="3438" xr:uid="{00000000-0005-0000-0000-0000BA990000}"/>
    <cellStyle name="Output 2 2 2 2 11 2" xfId="7690" xr:uid="{00000000-0005-0000-0000-0000BB990000}"/>
    <cellStyle name="Output 2 2 2 2 11 3" xfId="11939" xr:uid="{00000000-0005-0000-0000-0000BC990000}"/>
    <cellStyle name="Output 2 2 2 2 11 4" xfId="16188" xr:uid="{00000000-0005-0000-0000-0000BD990000}"/>
    <cellStyle name="Output 2 2 2 2 11 5" xfId="22229" xr:uid="{00000000-0005-0000-0000-0000BE990000}"/>
    <cellStyle name="Output 2 2 2 2 11 6" xfId="54730" xr:uid="{00000000-0005-0000-0000-0000BF990000}"/>
    <cellStyle name="Output 2 2 2 2 12" xfId="3588" xr:uid="{00000000-0005-0000-0000-0000C0990000}"/>
    <cellStyle name="Output 2 2 2 2 12 2" xfId="7840" xr:uid="{00000000-0005-0000-0000-0000C1990000}"/>
    <cellStyle name="Output 2 2 2 2 12 3" xfId="12089" xr:uid="{00000000-0005-0000-0000-0000C2990000}"/>
    <cellStyle name="Output 2 2 2 2 12 4" xfId="16338" xr:uid="{00000000-0005-0000-0000-0000C3990000}"/>
    <cellStyle name="Output 2 2 2 2 12 5" xfId="22575" xr:uid="{00000000-0005-0000-0000-0000C4990000}"/>
    <cellStyle name="Output 2 2 2 2 12 6" xfId="54885" xr:uid="{00000000-0005-0000-0000-0000C5990000}"/>
    <cellStyle name="Output 2 2 2 2 13" xfId="3738" xr:uid="{00000000-0005-0000-0000-0000C6990000}"/>
    <cellStyle name="Output 2 2 2 2 13 2" xfId="7990" xr:uid="{00000000-0005-0000-0000-0000C7990000}"/>
    <cellStyle name="Output 2 2 2 2 13 3" xfId="12239" xr:uid="{00000000-0005-0000-0000-0000C8990000}"/>
    <cellStyle name="Output 2 2 2 2 13 4" xfId="16488" xr:uid="{00000000-0005-0000-0000-0000C9990000}"/>
    <cellStyle name="Output 2 2 2 2 13 5" xfId="22921" xr:uid="{00000000-0005-0000-0000-0000CA990000}"/>
    <cellStyle name="Output 2 2 2 2 13 6" xfId="55040" xr:uid="{00000000-0005-0000-0000-0000CB990000}"/>
    <cellStyle name="Output 2 2 2 2 14" xfId="3887" xr:uid="{00000000-0005-0000-0000-0000CC990000}"/>
    <cellStyle name="Output 2 2 2 2 14 2" xfId="8139" xr:uid="{00000000-0005-0000-0000-0000CD990000}"/>
    <cellStyle name="Output 2 2 2 2 14 3" xfId="12388" xr:uid="{00000000-0005-0000-0000-0000CE990000}"/>
    <cellStyle name="Output 2 2 2 2 14 4" xfId="16637" xr:uid="{00000000-0005-0000-0000-0000CF990000}"/>
    <cellStyle name="Output 2 2 2 2 14 5" xfId="23268" xr:uid="{00000000-0005-0000-0000-0000D0990000}"/>
    <cellStyle name="Output 2 2 2 2 14 6" xfId="55191" xr:uid="{00000000-0005-0000-0000-0000D1990000}"/>
    <cellStyle name="Output 2 2 2 2 15" xfId="4036" xr:uid="{00000000-0005-0000-0000-0000D2990000}"/>
    <cellStyle name="Output 2 2 2 2 15 2" xfId="8288" xr:uid="{00000000-0005-0000-0000-0000D3990000}"/>
    <cellStyle name="Output 2 2 2 2 15 3" xfId="12537" xr:uid="{00000000-0005-0000-0000-0000D4990000}"/>
    <cellStyle name="Output 2 2 2 2 15 4" xfId="16786" xr:uid="{00000000-0005-0000-0000-0000D5990000}"/>
    <cellStyle name="Output 2 2 2 2 15 5" xfId="23543" xr:uid="{00000000-0005-0000-0000-0000D6990000}"/>
    <cellStyle name="Output 2 2 2 2 15 6" xfId="55340" xr:uid="{00000000-0005-0000-0000-0000D7990000}"/>
    <cellStyle name="Output 2 2 2 2 16" xfId="4236" xr:uid="{00000000-0005-0000-0000-0000D8990000}"/>
    <cellStyle name="Output 2 2 2 2 16 2" xfId="8488" xr:uid="{00000000-0005-0000-0000-0000D9990000}"/>
    <cellStyle name="Output 2 2 2 2 16 3" xfId="12737" xr:uid="{00000000-0005-0000-0000-0000DA990000}"/>
    <cellStyle name="Output 2 2 2 2 16 4" xfId="16986" xr:uid="{00000000-0005-0000-0000-0000DB990000}"/>
    <cellStyle name="Output 2 2 2 2 16 5" xfId="23889" xr:uid="{00000000-0005-0000-0000-0000DC990000}"/>
    <cellStyle name="Output 2 2 2 2 16 6" xfId="55490" xr:uid="{00000000-0005-0000-0000-0000DD990000}"/>
    <cellStyle name="Output 2 2 2 2 17" xfId="4387" xr:uid="{00000000-0005-0000-0000-0000DE990000}"/>
    <cellStyle name="Output 2 2 2 2 17 2" xfId="8639" xr:uid="{00000000-0005-0000-0000-0000DF990000}"/>
    <cellStyle name="Output 2 2 2 2 17 3" xfId="12888" xr:uid="{00000000-0005-0000-0000-0000E0990000}"/>
    <cellStyle name="Output 2 2 2 2 17 4" xfId="17137" xr:uid="{00000000-0005-0000-0000-0000E1990000}"/>
    <cellStyle name="Output 2 2 2 2 17 5" xfId="24239" xr:uid="{00000000-0005-0000-0000-0000E2990000}"/>
    <cellStyle name="Output 2 2 2 2 17 6" xfId="55639" xr:uid="{00000000-0005-0000-0000-0000E3990000}"/>
    <cellStyle name="Output 2 2 2 2 18" xfId="4490" xr:uid="{00000000-0005-0000-0000-0000E4990000}"/>
    <cellStyle name="Output 2 2 2 2 18 2" xfId="8742" xr:uid="{00000000-0005-0000-0000-0000E5990000}"/>
    <cellStyle name="Output 2 2 2 2 18 3" xfId="12991" xr:uid="{00000000-0005-0000-0000-0000E6990000}"/>
    <cellStyle name="Output 2 2 2 2 18 4" xfId="17240" xr:uid="{00000000-0005-0000-0000-0000E7990000}"/>
    <cellStyle name="Output 2 2 2 2 18 5" xfId="24585" xr:uid="{00000000-0005-0000-0000-0000E8990000}"/>
    <cellStyle name="Output 2 2 2 2 18 6" xfId="55861" xr:uid="{00000000-0005-0000-0000-0000E9990000}"/>
    <cellStyle name="Output 2 2 2 2 19" xfId="4604" xr:uid="{00000000-0005-0000-0000-0000EA990000}"/>
    <cellStyle name="Output 2 2 2 2 19 2" xfId="8856" xr:uid="{00000000-0005-0000-0000-0000EB990000}"/>
    <cellStyle name="Output 2 2 2 2 19 3" xfId="13105" xr:uid="{00000000-0005-0000-0000-0000EC990000}"/>
    <cellStyle name="Output 2 2 2 2 19 4" xfId="17354" xr:uid="{00000000-0005-0000-0000-0000ED990000}"/>
    <cellStyle name="Output 2 2 2 2 19 5" xfId="24860" xr:uid="{00000000-0005-0000-0000-0000EE990000}"/>
    <cellStyle name="Output 2 2 2 2 19 6" xfId="56013" xr:uid="{00000000-0005-0000-0000-0000EF990000}"/>
    <cellStyle name="Output 2 2 2 2 2" xfId="2084" xr:uid="{00000000-0005-0000-0000-0000F0990000}"/>
    <cellStyle name="Output 2 2 2 2 2 2" xfId="6336" xr:uid="{00000000-0005-0000-0000-0000F1990000}"/>
    <cellStyle name="Output 2 2 2 2 2 3" xfId="10585" xr:uid="{00000000-0005-0000-0000-0000F2990000}"/>
    <cellStyle name="Output 2 2 2 2 2 4" xfId="14834" xr:uid="{00000000-0005-0000-0000-0000F3990000}"/>
    <cellStyle name="Output 2 2 2 2 2 5" xfId="18639" xr:uid="{00000000-0005-0000-0000-0000F4990000}"/>
    <cellStyle name="Output 2 2 2 2 2 6" xfId="19266" xr:uid="{00000000-0005-0000-0000-0000F5990000}"/>
    <cellStyle name="Output 2 2 2 2 2 7" xfId="53533" xr:uid="{00000000-0005-0000-0000-0000F6990000}"/>
    <cellStyle name="Output 2 2 2 2 20" xfId="4759" xr:uid="{00000000-0005-0000-0000-0000F7990000}"/>
    <cellStyle name="Output 2 2 2 2 20 2" xfId="9011" xr:uid="{00000000-0005-0000-0000-0000F8990000}"/>
    <cellStyle name="Output 2 2 2 2 20 3" xfId="13260" xr:uid="{00000000-0005-0000-0000-0000F9990000}"/>
    <cellStyle name="Output 2 2 2 2 20 4" xfId="17509" xr:uid="{00000000-0005-0000-0000-0000FA990000}"/>
    <cellStyle name="Output 2 2 2 2 20 5" xfId="25326" xr:uid="{00000000-0005-0000-0000-0000FB990000}"/>
    <cellStyle name="Output 2 2 2 2 20 6" xfId="56165" xr:uid="{00000000-0005-0000-0000-0000FC990000}"/>
    <cellStyle name="Output 2 2 2 2 21" xfId="4909" xr:uid="{00000000-0005-0000-0000-0000FD990000}"/>
    <cellStyle name="Output 2 2 2 2 21 2" xfId="9161" xr:uid="{00000000-0005-0000-0000-0000FE990000}"/>
    <cellStyle name="Output 2 2 2 2 21 3" xfId="13410" xr:uid="{00000000-0005-0000-0000-0000FF990000}"/>
    <cellStyle name="Output 2 2 2 2 21 4" xfId="17659" xr:uid="{00000000-0005-0000-0000-0000009A0000}"/>
    <cellStyle name="Output 2 2 2 2 21 5" xfId="25546" xr:uid="{00000000-0005-0000-0000-0000019A0000}"/>
    <cellStyle name="Output 2 2 2 2 21 6" xfId="56314" xr:uid="{00000000-0005-0000-0000-0000029A0000}"/>
    <cellStyle name="Output 2 2 2 2 22" xfId="5101" xr:uid="{00000000-0005-0000-0000-0000039A0000}"/>
    <cellStyle name="Output 2 2 2 2 22 2" xfId="9353" xr:uid="{00000000-0005-0000-0000-0000049A0000}"/>
    <cellStyle name="Output 2 2 2 2 22 3" xfId="13602" xr:uid="{00000000-0005-0000-0000-0000059A0000}"/>
    <cellStyle name="Output 2 2 2 2 22 4" xfId="17851" xr:uid="{00000000-0005-0000-0000-0000069A0000}"/>
    <cellStyle name="Output 2 2 2 2 22 5" xfId="25892" xr:uid="{00000000-0005-0000-0000-0000079A0000}"/>
    <cellStyle name="Output 2 2 2 2 22 6" xfId="56470" xr:uid="{00000000-0005-0000-0000-0000089A0000}"/>
    <cellStyle name="Output 2 2 2 2 23" xfId="5211" xr:uid="{00000000-0005-0000-0000-0000099A0000}"/>
    <cellStyle name="Output 2 2 2 2 23 2" xfId="9463" xr:uid="{00000000-0005-0000-0000-00000A9A0000}"/>
    <cellStyle name="Output 2 2 2 2 23 3" xfId="13712" xr:uid="{00000000-0005-0000-0000-00000B9A0000}"/>
    <cellStyle name="Output 2 2 2 2 23 4" xfId="17961" xr:uid="{00000000-0005-0000-0000-00000C9A0000}"/>
    <cellStyle name="Output 2 2 2 2 23 5" xfId="26238" xr:uid="{00000000-0005-0000-0000-00000D9A0000}"/>
    <cellStyle name="Output 2 2 2 2 23 6" xfId="56721" xr:uid="{00000000-0005-0000-0000-00000E9A0000}"/>
    <cellStyle name="Output 2 2 2 2 24" xfId="5323" xr:uid="{00000000-0005-0000-0000-00000F9A0000}"/>
    <cellStyle name="Output 2 2 2 2 24 2" xfId="9575" xr:uid="{00000000-0005-0000-0000-0000109A0000}"/>
    <cellStyle name="Output 2 2 2 2 24 3" xfId="13824" xr:uid="{00000000-0005-0000-0000-0000119A0000}"/>
    <cellStyle name="Output 2 2 2 2 24 4" xfId="18073" xr:uid="{00000000-0005-0000-0000-0000129A0000}"/>
    <cellStyle name="Output 2 2 2 2 24 5" xfId="26583" xr:uid="{00000000-0005-0000-0000-0000139A0000}"/>
    <cellStyle name="Output 2 2 2 2 24 6" xfId="56880" xr:uid="{00000000-0005-0000-0000-0000149A0000}"/>
    <cellStyle name="Output 2 2 2 2 25" xfId="5474" xr:uid="{00000000-0005-0000-0000-0000159A0000}"/>
    <cellStyle name="Output 2 2 2 2 25 2" xfId="9726" xr:uid="{00000000-0005-0000-0000-0000169A0000}"/>
    <cellStyle name="Output 2 2 2 2 25 3" xfId="13975" xr:uid="{00000000-0005-0000-0000-0000179A0000}"/>
    <cellStyle name="Output 2 2 2 2 25 4" xfId="18224" xr:uid="{00000000-0005-0000-0000-0000189A0000}"/>
    <cellStyle name="Output 2 2 2 2 25 5" xfId="25216" xr:uid="{00000000-0005-0000-0000-0000199A0000}"/>
    <cellStyle name="Output 2 2 2 2 25 6" xfId="57030" xr:uid="{00000000-0005-0000-0000-00001A9A0000}"/>
    <cellStyle name="Output 2 2 2 2 26" xfId="5629" xr:uid="{00000000-0005-0000-0000-00001B9A0000}"/>
    <cellStyle name="Output 2 2 2 2 26 2" xfId="9881" xr:uid="{00000000-0005-0000-0000-00001C9A0000}"/>
    <cellStyle name="Output 2 2 2 2 26 3" xfId="14130" xr:uid="{00000000-0005-0000-0000-00001D9A0000}"/>
    <cellStyle name="Output 2 2 2 2 26 4" xfId="18379" xr:uid="{00000000-0005-0000-0000-00001E9A0000}"/>
    <cellStyle name="Output 2 2 2 2 26 5" xfId="27126" xr:uid="{00000000-0005-0000-0000-00001F9A0000}"/>
    <cellStyle name="Output 2 2 2 2 26 6" xfId="56384" xr:uid="{00000000-0005-0000-0000-0000209A0000}"/>
    <cellStyle name="Output 2 2 2 2 27" xfId="1629" xr:uid="{00000000-0005-0000-0000-0000219A0000}"/>
    <cellStyle name="Output 2 2 2 2 27 2" xfId="27291" xr:uid="{00000000-0005-0000-0000-0000229A0000}"/>
    <cellStyle name="Output 2 2 2 2 27 3" xfId="57298" xr:uid="{00000000-0005-0000-0000-0000239A0000}"/>
    <cellStyle name="Output 2 2 2 2 28" xfId="5881" xr:uid="{00000000-0005-0000-0000-0000249A0000}"/>
    <cellStyle name="Output 2 2 2 2 28 2" xfId="27634" xr:uid="{00000000-0005-0000-0000-0000259A0000}"/>
    <cellStyle name="Output 2 2 2 2 28 3" xfId="57447" xr:uid="{00000000-0005-0000-0000-0000269A0000}"/>
    <cellStyle name="Output 2 2 2 2 29" xfId="10130" xr:uid="{00000000-0005-0000-0000-0000279A0000}"/>
    <cellStyle name="Output 2 2 2 2 29 2" xfId="27975" xr:uid="{00000000-0005-0000-0000-0000289A0000}"/>
    <cellStyle name="Output 2 2 2 2 29 3" xfId="57597" xr:uid="{00000000-0005-0000-0000-0000299A0000}"/>
    <cellStyle name="Output 2 2 2 2 3" xfId="2236" xr:uid="{00000000-0005-0000-0000-00002A9A0000}"/>
    <cellStyle name="Output 2 2 2 2 3 2" xfId="6488" xr:uid="{00000000-0005-0000-0000-00002B9A0000}"/>
    <cellStyle name="Output 2 2 2 2 3 3" xfId="10737" xr:uid="{00000000-0005-0000-0000-00002C9A0000}"/>
    <cellStyle name="Output 2 2 2 2 3 4" xfId="14986" xr:uid="{00000000-0005-0000-0000-00002D9A0000}"/>
    <cellStyle name="Output 2 2 2 2 3 5" xfId="19612" xr:uid="{00000000-0005-0000-0000-00002E9A0000}"/>
    <cellStyle name="Output 2 2 2 2 3 6" xfId="53682" xr:uid="{00000000-0005-0000-0000-00002F9A0000}"/>
    <cellStyle name="Output 2 2 2 2 30" xfId="14380" xr:uid="{00000000-0005-0000-0000-0000309A0000}"/>
    <cellStyle name="Output 2 2 2 2 30 2" xfId="28316" xr:uid="{00000000-0005-0000-0000-0000319A0000}"/>
    <cellStyle name="Output 2 2 2 2 31" xfId="18531" xr:uid="{00000000-0005-0000-0000-0000329A0000}"/>
    <cellStyle name="Output 2 2 2 2 31 2" xfId="28657" xr:uid="{00000000-0005-0000-0000-0000339A0000}"/>
    <cellStyle name="Output 2 2 2 2 32" xfId="28998" xr:uid="{00000000-0005-0000-0000-0000349A0000}"/>
    <cellStyle name="Output 2 2 2 2 33" xfId="29295" xr:uid="{00000000-0005-0000-0000-0000359A0000}"/>
    <cellStyle name="Output 2 2 2 2 34" xfId="31033" xr:uid="{00000000-0005-0000-0000-0000369A0000}"/>
    <cellStyle name="Output 2 2 2 2 35" xfId="31496" xr:uid="{00000000-0005-0000-0000-0000379A0000}"/>
    <cellStyle name="Output 2 2 2 2 36" xfId="31836" xr:uid="{00000000-0005-0000-0000-0000389A0000}"/>
    <cellStyle name="Output 2 2 2 2 37" xfId="32058" xr:uid="{00000000-0005-0000-0000-0000399A0000}"/>
    <cellStyle name="Output 2 2 2 2 38" xfId="32399" xr:uid="{00000000-0005-0000-0000-00003A9A0000}"/>
    <cellStyle name="Output 2 2 2 2 39" xfId="32740" xr:uid="{00000000-0005-0000-0000-00003B9A0000}"/>
    <cellStyle name="Output 2 2 2 2 4" xfId="2386" xr:uid="{00000000-0005-0000-0000-00003C9A0000}"/>
    <cellStyle name="Output 2 2 2 2 4 2" xfId="6638" xr:uid="{00000000-0005-0000-0000-00003D9A0000}"/>
    <cellStyle name="Output 2 2 2 2 4 3" xfId="10887" xr:uid="{00000000-0005-0000-0000-00003E9A0000}"/>
    <cellStyle name="Output 2 2 2 2 4 4" xfId="15136" xr:uid="{00000000-0005-0000-0000-00003F9A0000}"/>
    <cellStyle name="Output 2 2 2 2 4 5" xfId="18763" xr:uid="{00000000-0005-0000-0000-0000409A0000}"/>
    <cellStyle name="Output 2 2 2 2 4 6" xfId="53804" xr:uid="{00000000-0005-0000-0000-0000419A0000}"/>
    <cellStyle name="Output 2 2 2 2 40" xfId="33320" xr:uid="{00000000-0005-0000-0000-0000429A0000}"/>
    <cellStyle name="Output 2 2 2 2 41" xfId="33650" xr:uid="{00000000-0005-0000-0000-0000439A0000}"/>
    <cellStyle name="Output 2 2 2 2 42" xfId="34222" xr:uid="{00000000-0005-0000-0000-0000449A0000}"/>
    <cellStyle name="Output 2 2 2 2 43" xfId="34443" xr:uid="{00000000-0005-0000-0000-0000459A0000}"/>
    <cellStyle name="Output 2 2 2 2 44" xfId="34789" xr:uid="{00000000-0005-0000-0000-0000469A0000}"/>
    <cellStyle name="Output 2 2 2 2 45" xfId="35135" xr:uid="{00000000-0005-0000-0000-0000479A0000}"/>
    <cellStyle name="Output 2 2 2 2 46" xfId="35482" xr:uid="{00000000-0005-0000-0000-0000489A0000}"/>
    <cellStyle name="Output 2 2 2 2 47" xfId="35829" xr:uid="{00000000-0005-0000-0000-0000499A0000}"/>
    <cellStyle name="Output 2 2 2 2 48" xfId="36175" xr:uid="{00000000-0005-0000-0000-00004A9A0000}"/>
    <cellStyle name="Output 2 2 2 2 49" xfId="36521" xr:uid="{00000000-0005-0000-0000-00004B9A0000}"/>
    <cellStyle name="Output 2 2 2 2 5" xfId="2535" xr:uid="{00000000-0005-0000-0000-00004C9A0000}"/>
    <cellStyle name="Output 2 2 2 2 5 2" xfId="6787" xr:uid="{00000000-0005-0000-0000-00004D9A0000}"/>
    <cellStyle name="Output 2 2 2 2 5 3" xfId="11036" xr:uid="{00000000-0005-0000-0000-00004E9A0000}"/>
    <cellStyle name="Output 2 2 2 2 5 4" xfId="15285" xr:uid="{00000000-0005-0000-0000-00004F9A0000}"/>
    <cellStyle name="Output 2 2 2 2 5 5" xfId="20054" xr:uid="{00000000-0005-0000-0000-0000509A0000}"/>
    <cellStyle name="Output 2 2 2 2 5 6" xfId="53910" xr:uid="{00000000-0005-0000-0000-0000519A0000}"/>
    <cellStyle name="Output 2 2 2 2 50" xfId="36867" xr:uid="{00000000-0005-0000-0000-0000529A0000}"/>
    <cellStyle name="Output 2 2 2 2 51" xfId="37213" xr:uid="{00000000-0005-0000-0000-0000539A0000}"/>
    <cellStyle name="Output 2 2 2 2 52" xfId="37559" xr:uid="{00000000-0005-0000-0000-0000549A0000}"/>
    <cellStyle name="Output 2 2 2 2 53" xfId="37834" xr:uid="{00000000-0005-0000-0000-0000559A0000}"/>
    <cellStyle name="Output 2 2 2 2 54" xfId="38181" xr:uid="{00000000-0005-0000-0000-0000569A0000}"/>
    <cellStyle name="Output 2 2 2 2 55" xfId="38527" xr:uid="{00000000-0005-0000-0000-0000579A0000}"/>
    <cellStyle name="Output 2 2 2 2 56" xfId="38873" xr:uid="{00000000-0005-0000-0000-0000589A0000}"/>
    <cellStyle name="Output 2 2 2 2 57" xfId="39219" xr:uid="{00000000-0005-0000-0000-0000599A0000}"/>
    <cellStyle name="Output 2 2 2 2 58" xfId="39684" xr:uid="{00000000-0005-0000-0000-00005A9A0000}"/>
    <cellStyle name="Output 2 2 2 2 59" xfId="39884" xr:uid="{00000000-0005-0000-0000-00005B9A0000}"/>
    <cellStyle name="Output 2 2 2 2 6" xfId="2685" xr:uid="{00000000-0005-0000-0000-00005C9A0000}"/>
    <cellStyle name="Output 2 2 2 2 6 2" xfId="6937" xr:uid="{00000000-0005-0000-0000-00005D9A0000}"/>
    <cellStyle name="Output 2 2 2 2 6 3" xfId="11186" xr:uid="{00000000-0005-0000-0000-00005E9A0000}"/>
    <cellStyle name="Output 2 2 2 2 6 4" xfId="15435" xr:uid="{00000000-0005-0000-0000-00005F9A0000}"/>
    <cellStyle name="Output 2 2 2 2 6 5" xfId="20400" xr:uid="{00000000-0005-0000-0000-0000609A0000}"/>
    <cellStyle name="Output 2 2 2 2 6 6" xfId="54060" xr:uid="{00000000-0005-0000-0000-0000619A0000}"/>
    <cellStyle name="Output 2 2 2 2 60" xfId="40047" xr:uid="{00000000-0005-0000-0000-0000629A0000}"/>
    <cellStyle name="Output 2 2 2 2 61" xfId="40388" xr:uid="{00000000-0005-0000-0000-0000639A0000}"/>
    <cellStyle name="Output 2 2 2 2 62" xfId="40714" xr:uid="{00000000-0005-0000-0000-0000649A0000}"/>
    <cellStyle name="Output 2 2 2 2 63" xfId="40926" xr:uid="{00000000-0005-0000-0000-0000659A0000}"/>
    <cellStyle name="Output 2 2 2 2 64" xfId="41691" xr:uid="{00000000-0005-0000-0000-0000669A0000}"/>
    <cellStyle name="Output 2 2 2 2 65" xfId="41955" xr:uid="{00000000-0005-0000-0000-0000679A0000}"/>
    <cellStyle name="Output 2 2 2 2 66" xfId="42301" xr:uid="{00000000-0005-0000-0000-0000689A0000}"/>
    <cellStyle name="Output 2 2 2 2 67" xfId="40718" xr:uid="{00000000-0005-0000-0000-0000699A0000}"/>
    <cellStyle name="Output 2 2 2 2 68" xfId="42882" xr:uid="{00000000-0005-0000-0000-00006A9A0000}"/>
    <cellStyle name="Output 2 2 2 2 69" xfId="43223" xr:uid="{00000000-0005-0000-0000-00006B9A0000}"/>
    <cellStyle name="Output 2 2 2 2 7" xfId="2840" xr:uid="{00000000-0005-0000-0000-00006C9A0000}"/>
    <cellStyle name="Output 2 2 2 2 7 2" xfId="7092" xr:uid="{00000000-0005-0000-0000-00006D9A0000}"/>
    <cellStyle name="Output 2 2 2 2 7 3" xfId="11341" xr:uid="{00000000-0005-0000-0000-00006E9A0000}"/>
    <cellStyle name="Output 2 2 2 2 7 4" xfId="15590" xr:uid="{00000000-0005-0000-0000-00006F9A0000}"/>
    <cellStyle name="Output 2 2 2 2 7 5" xfId="19512" xr:uid="{00000000-0005-0000-0000-0000709A0000}"/>
    <cellStyle name="Output 2 2 2 2 7 6" xfId="53748" xr:uid="{00000000-0005-0000-0000-0000719A0000}"/>
    <cellStyle name="Output 2 2 2 2 70" xfId="43564" xr:uid="{00000000-0005-0000-0000-0000729A0000}"/>
    <cellStyle name="Output 2 2 2 2 71" xfId="44095" xr:uid="{00000000-0005-0000-0000-0000739A0000}"/>
    <cellStyle name="Output 2 2 2 2 72" xfId="44505" xr:uid="{00000000-0005-0000-0000-0000749A0000}"/>
    <cellStyle name="Output 2 2 2 2 73" xfId="44763" xr:uid="{00000000-0005-0000-0000-0000759A0000}"/>
    <cellStyle name="Output 2 2 2 2 74" xfId="43790" xr:uid="{00000000-0005-0000-0000-0000769A0000}"/>
    <cellStyle name="Output 2 2 2 2 75" xfId="45472" xr:uid="{00000000-0005-0000-0000-0000779A0000}"/>
    <cellStyle name="Output 2 2 2 2 76" xfId="46142" xr:uid="{00000000-0005-0000-0000-0000789A0000}"/>
    <cellStyle name="Output 2 2 2 2 77" xfId="46473" xr:uid="{00000000-0005-0000-0000-0000799A0000}"/>
    <cellStyle name="Output 2 2 2 2 78" xfId="45786" xr:uid="{00000000-0005-0000-0000-00007A9A0000}"/>
    <cellStyle name="Output 2 2 2 2 79" xfId="46965" xr:uid="{00000000-0005-0000-0000-00007B9A0000}"/>
    <cellStyle name="Output 2 2 2 2 8" xfId="2990" xr:uid="{00000000-0005-0000-0000-00007C9A0000}"/>
    <cellStyle name="Output 2 2 2 2 8 2" xfId="7242" xr:uid="{00000000-0005-0000-0000-00007D9A0000}"/>
    <cellStyle name="Output 2 2 2 2 8 3" xfId="11491" xr:uid="{00000000-0005-0000-0000-00007E9A0000}"/>
    <cellStyle name="Output 2 2 2 2 8 4" xfId="15740" xr:uid="{00000000-0005-0000-0000-00007F9A0000}"/>
    <cellStyle name="Output 2 2 2 2 8 5" xfId="21093" xr:uid="{00000000-0005-0000-0000-0000809A0000}"/>
    <cellStyle name="Output 2 2 2 2 8 6" xfId="54281" xr:uid="{00000000-0005-0000-0000-0000819A0000}"/>
    <cellStyle name="Output 2 2 2 2 80" xfId="47310" xr:uid="{00000000-0005-0000-0000-0000829A0000}"/>
    <cellStyle name="Output 2 2 2 2 81" xfId="47619" xr:uid="{00000000-0005-0000-0000-0000839A0000}"/>
    <cellStyle name="Output 2 2 2 2 82" xfId="46846" xr:uid="{00000000-0005-0000-0000-0000849A0000}"/>
    <cellStyle name="Output 2 2 2 2 83" xfId="48071" xr:uid="{00000000-0005-0000-0000-0000859A0000}"/>
    <cellStyle name="Output 2 2 2 2 84" xfId="48553" xr:uid="{00000000-0005-0000-0000-0000869A0000}"/>
    <cellStyle name="Output 2 2 2 2 85" xfId="48924" xr:uid="{00000000-0005-0000-0000-0000879A0000}"/>
    <cellStyle name="Output 2 2 2 2 86" xfId="49548" xr:uid="{00000000-0005-0000-0000-0000889A0000}"/>
    <cellStyle name="Output 2 2 2 2 87" xfId="49793" xr:uid="{00000000-0005-0000-0000-0000899A0000}"/>
    <cellStyle name="Output 2 2 2 2 88" xfId="49937" xr:uid="{00000000-0005-0000-0000-00008A9A0000}"/>
    <cellStyle name="Output 2 2 2 2 89" xfId="50087" xr:uid="{00000000-0005-0000-0000-00008B9A0000}"/>
    <cellStyle name="Output 2 2 2 2 9" xfId="3140" xr:uid="{00000000-0005-0000-0000-00008C9A0000}"/>
    <cellStyle name="Output 2 2 2 2 9 2" xfId="7392" xr:uid="{00000000-0005-0000-0000-00008D9A0000}"/>
    <cellStyle name="Output 2 2 2 2 9 3" xfId="11641" xr:uid="{00000000-0005-0000-0000-00008E9A0000}"/>
    <cellStyle name="Output 2 2 2 2 9 4" xfId="15890" xr:uid="{00000000-0005-0000-0000-00008F9A0000}"/>
    <cellStyle name="Output 2 2 2 2 9 5" xfId="21561" xr:uid="{00000000-0005-0000-0000-0000909A0000}"/>
    <cellStyle name="Output 2 2 2 2 9 6" xfId="54431" xr:uid="{00000000-0005-0000-0000-0000919A0000}"/>
    <cellStyle name="Output 2 2 2 2 90" xfId="50236" xr:uid="{00000000-0005-0000-0000-0000929A0000}"/>
    <cellStyle name="Output 2 2 2 2 91" xfId="50386" xr:uid="{00000000-0005-0000-0000-0000939A0000}"/>
    <cellStyle name="Output 2 2 2 2 92" xfId="50535" xr:uid="{00000000-0005-0000-0000-0000949A0000}"/>
    <cellStyle name="Output 2 2 2 2 93" xfId="50684" xr:uid="{00000000-0005-0000-0000-0000959A0000}"/>
    <cellStyle name="Output 2 2 2 2 94" xfId="50834" xr:uid="{00000000-0005-0000-0000-0000969A0000}"/>
    <cellStyle name="Output 2 2 2 2 95" xfId="50983" xr:uid="{00000000-0005-0000-0000-0000979A0000}"/>
    <cellStyle name="Output 2 2 2 2 96" xfId="51148" xr:uid="{00000000-0005-0000-0000-0000989A0000}"/>
    <cellStyle name="Output 2 2 2 2 97" xfId="51304" xr:uid="{00000000-0005-0000-0000-0000999A0000}"/>
    <cellStyle name="Output 2 2 2 2 98" xfId="51454" xr:uid="{00000000-0005-0000-0000-00009A9A0000}"/>
    <cellStyle name="Output 2 2 2 2 99" xfId="51604" xr:uid="{00000000-0005-0000-0000-00009B9A0000}"/>
    <cellStyle name="Output 2 2 2 20" xfId="3235" xr:uid="{00000000-0005-0000-0000-00009C9A0000}"/>
    <cellStyle name="Output 2 2 2 20 2" xfId="7487" xr:uid="{00000000-0005-0000-0000-00009D9A0000}"/>
    <cellStyle name="Output 2 2 2 20 3" xfId="11736" xr:uid="{00000000-0005-0000-0000-00009E9A0000}"/>
    <cellStyle name="Output 2 2 2 20 4" xfId="15985" xr:uid="{00000000-0005-0000-0000-00009F9A0000}"/>
    <cellStyle name="Output 2 2 2 20 5" xfId="23493" xr:uid="{00000000-0005-0000-0000-0000A09A0000}"/>
    <cellStyle name="Output 2 2 2 20 6" xfId="55807" xr:uid="{00000000-0005-0000-0000-0000A19A0000}"/>
    <cellStyle name="Output 2 2 2 21" xfId="3384" xr:uid="{00000000-0005-0000-0000-0000A29A0000}"/>
    <cellStyle name="Output 2 2 2 21 2" xfId="7636" xr:uid="{00000000-0005-0000-0000-0000A39A0000}"/>
    <cellStyle name="Output 2 2 2 21 3" xfId="11885" xr:uid="{00000000-0005-0000-0000-0000A49A0000}"/>
    <cellStyle name="Output 2 2 2 21 4" xfId="16134" xr:uid="{00000000-0005-0000-0000-0000A59A0000}"/>
    <cellStyle name="Output 2 2 2 21 5" xfId="23839" xr:uid="{00000000-0005-0000-0000-0000A69A0000}"/>
    <cellStyle name="Output 2 2 2 21 6" xfId="55959" xr:uid="{00000000-0005-0000-0000-0000A79A0000}"/>
    <cellStyle name="Output 2 2 2 22" xfId="3534" xr:uid="{00000000-0005-0000-0000-0000A89A0000}"/>
    <cellStyle name="Output 2 2 2 22 2" xfId="7786" xr:uid="{00000000-0005-0000-0000-0000A99A0000}"/>
    <cellStyle name="Output 2 2 2 22 3" xfId="12035" xr:uid="{00000000-0005-0000-0000-0000AA9A0000}"/>
    <cellStyle name="Output 2 2 2 22 4" xfId="16284" xr:uid="{00000000-0005-0000-0000-0000AB9A0000}"/>
    <cellStyle name="Output 2 2 2 22 5" xfId="24189" xr:uid="{00000000-0005-0000-0000-0000AC9A0000}"/>
    <cellStyle name="Output 2 2 2 22 6" xfId="56111" xr:uid="{00000000-0005-0000-0000-0000AD9A0000}"/>
    <cellStyle name="Output 2 2 2 23" xfId="3684" xr:uid="{00000000-0005-0000-0000-0000AE9A0000}"/>
    <cellStyle name="Output 2 2 2 23 2" xfId="7936" xr:uid="{00000000-0005-0000-0000-0000AF9A0000}"/>
    <cellStyle name="Output 2 2 2 23 3" xfId="12185" xr:uid="{00000000-0005-0000-0000-0000B09A0000}"/>
    <cellStyle name="Output 2 2 2 23 4" xfId="16434" xr:uid="{00000000-0005-0000-0000-0000B19A0000}"/>
    <cellStyle name="Output 2 2 2 23 5" xfId="24535" xr:uid="{00000000-0005-0000-0000-0000B29A0000}"/>
    <cellStyle name="Output 2 2 2 23 6" xfId="56260" xr:uid="{00000000-0005-0000-0000-0000B39A0000}"/>
    <cellStyle name="Output 2 2 2 24" xfId="3833" xr:uid="{00000000-0005-0000-0000-0000B49A0000}"/>
    <cellStyle name="Output 2 2 2 24 2" xfId="8085" xr:uid="{00000000-0005-0000-0000-0000B59A0000}"/>
    <cellStyle name="Output 2 2 2 24 3" xfId="12334" xr:uid="{00000000-0005-0000-0000-0000B69A0000}"/>
    <cellStyle name="Output 2 2 2 24 4" xfId="16583" xr:uid="{00000000-0005-0000-0000-0000B79A0000}"/>
    <cellStyle name="Output 2 2 2 24 5" xfId="24810" xr:uid="{00000000-0005-0000-0000-0000B89A0000}"/>
    <cellStyle name="Output 2 2 2 24 6" xfId="56416" xr:uid="{00000000-0005-0000-0000-0000B99A0000}"/>
    <cellStyle name="Output 2 2 2 25" xfId="3982" xr:uid="{00000000-0005-0000-0000-0000BA9A0000}"/>
    <cellStyle name="Output 2 2 2 25 2" xfId="8234" xr:uid="{00000000-0005-0000-0000-0000BB9A0000}"/>
    <cellStyle name="Output 2 2 2 25 3" xfId="12483" xr:uid="{00000000-0005-0000-0000-0000BC9A0000}"/>
    <cellStyle name="Output 2 2 2 25 4" xfId="16732" xr:uid="{00000000-0005-0000-0000-0000BD9A0000}"/>
    <cellStyle name="Output 2 2 2 25 5" xfId="21877" xr:uid="{00000000-0005-0000-0000-0000BE9A0000}"/>
    <cellStyle name="Output 2 2 2 25 6" xfId="56566" xr:uid="{00000000-0005-0000-0000-0000BF9A0000}"/>
    <cellStyle name="Output 2 2 2 26" xfId="4182" xr:uid="{00000000-0005-0000-0000-0000C09A0000}"/>
    <cellStyle name="Output 2 2 2 26 2" xfId="8434" xr:uid="{00000000-0005-0000-0000-0000C19A0000}"/>
    <cellStyle name="Output 2 2 2 26 3" xfId="12683" xr:uid="{00000000-0005-0000-0000-0000C29A0000}"/>
    <cellStyle name="Output 2 2 2 26 4" xfId="16932" xr:uid="{00000000-0005-0000-0000-0000C39A0000}"/>
    <cellStyle name="Output 2 2 2 26 5" xfId="25496" xr:uid="{00000000-0005-0000-0000-0000C49A0000}"/>
    <cellStyle name="Output 2 2 2 26 6" xfId="56613" xr:uid="{00000000-0005-0000-0000-0000C59A0000}"/>
    <cellStyle name="Output 2 2 2 27" xfId="4333" xr:uid="{00000000-0005-0000-0000-0000C69A0000}"/>
    <cellStyle name="Output 2 2 2 27 2" xfId="8585" xr:uid="{00000000-0005-0000-0000-0000C79A0000}"/>
    <cellStyle name="Output 2 2 2 27 3" xfId="12834" xr:uid="{00000000-0005-0000-0000-0000C89A0000}"/>
    <cellStyle name="Output 2 2 2 27 4" xfId="17083" xr:uid="{00000000-0005-0000-0000-0000C99A0000}"/>
    <cellStyle name="Output 2 2 2 27 5" xfId="25842" xr:uid="{00000000-0005-0000-0000-0000CA9A0000}"/>
    <cellStyle name="Output 2 2 2 27 6" xfId="56667" xr:uid="{00000000-0005-0000-0000-0000CB9A0000}"/>
    <cellStyle name="Output 2 2 2 28" xfId="4550" xr:uid="{00000000-0005-0000-0000-0000CC9A0000}"/>
    <cellStyle name="Output 2 2 2 28 2" xfId="8802" xr:uid="{00000000-0005-0000-0000-0000CD9A0000}"/>
    <cellStyle name="Output 2 2 2 28 3" xfId="13051" xr:uid="{00000000-0005-0000-0000-0000CE9A0000}"/>
    <cellStyle name="Output 2 2 2 28 4" xfId="17300" xr:uid="{00000000-0005-0000-0000-0000CF9A0000}"/>
    <cellStyle name="Output 2 2 2 28 5" xfId="26188" xr:uid="{00000000-0005-0000-0000-0000D09A0000}"/>
    <cellStyle name="Output 2 2 2 28 6" xfId="56826" xr:uid="{00000000-0005-0000-0000-0000D19A0000}"/>
    <cellStyle name="Output 2 2 2 29" xfId="4705" xr:uid="{00000000-0005-0000-0000-0000D29A0000}"/>
    <cellStyle name="Output 2 2 2 29 2" xfId="8957" xr:uid="{00000000-0005-0000-0000-0000D39A0000}"/>
    <cellStyle name="Output 2 2 2 29 3" xfId="13206" xr:uid="{00000000-0005-0000-0000-0000D49A0000}"/>
    <cellStyle name="Output 2 2 2 29 4" xfId="17455" xr:uid="{00000000-0005-0000-0000-0000D59A0000}"/>
    <cellStyle name="Output 2 2 2 29 5" xfId="26533" xr:uid="{00000000-0005-0000-0000-0000D69A0000}"/>
    <cellStyle name="Output 2 2 2 29 6" xfId="56976" xr:uid="{00000000-0005-0000-0000-0000D79A0000}"/>
    <cellStyle name="Output 2 2 2 3" xfId="1677" xr:uid="{00000000-0005-0000-0000-0000D89A0000}"/>
    <cellStyle name="Output 2 2 2 3 10" xfId="3337" xr:uid="{00000000-0005-0000-0000-0000D99A0000}"/>
    <cellStyle name="Output 2 2 2 3 10 2" xfId="7589" xr:uid="{00000000-0005-0000-0000-0000DA9A0000}"/>
    <cellStyle name="Output 2 2 2 3 10 3" xfId="11838" xr:uid="{00000000-0005-0000-0000-0000DB9A0000}"/>
    <cellStyle name="Output 2 2 2 3 10 4" xfId="16087" xr:uid="{00000000-0005-0000-0000-0000DC9A0000}"/>
    <cellStyle name="Output 2 2 2 3 10 5" xfId="21995" xr:uid="{00000000-0005-0000-0000-0000DD9A0000}"/>
    <cellStyle name="Output 2 2 2 3 10 6" xfId="54629" xr:uid="{00000000-0005-0000-0000-0000DE9A0000}"/>
    <cellStyle name="Output 2 2 2 3 100" xfId="51802" xr:uid="{00000000-0005-0000-0000-0000DF9A0000}"/>
    <cellStyle name="Output 2 2 2 3 101" xfId="51957" xr:uid="{00000000-0005-0000-0000-0000E09A0000}"/>
    <cellStyle name="Output 2 2 2 3 102" xfId="52112" xr:uid="{00000000-0005-0000-0000-0000E19A0000}"/>
    <cellStyle name="Output 2 2 2 3 103" xfId="52262" xr:uid="{00000000-0005-0000-0000-0000E29A0000}"/>
    <cellStyle name="Output 2 2 2 3 104" xfId="52515" xr:uid="{00000000-0005-0000-0000-0000E39A0000}"/>
    <cellStyle name="Output 2 2 2 3 105" xfId="52665" xr:uid="{00000000-0005-0000-0000-0000E49A0000}"/>
    <cellStyle name="Output 2 2 2 3 106" xfId="52814" xr:uid="{00000000-0005-0000-0000-0000E59A0000}"/>
    <cellStyle name="Output 2 2 2 3 107" xfId="52964" xr:uid="{00000000-0005-0000-0000-0000E69A0000}"/>
    <cellStyle name="Output 2 2 2 3 108" xfId="53426" xr:uid="{00000000-0005-0000-0000-0000E79A0000}"/>
    <cellStyle name="Output 2 2 2 3 11" xfId="3486" xr:uid="{00000000-0005-0000-0000-0000E89A0000}"/>
    <cellStyle name="Output 2 2 2 3 11 2" xfId="7738" xr:uid="{00000000-0005-0000-0000-0000E99A0000}"/>
    <cellStyle name="Output 2 2 2 3 11 3" xfId="11987" xr:uid="{00000000-0005-0000-0000-0000EA9A0000}"/>
    <cellStyle name="Output 2 2 2 3 11 4" xfId="16236" xr:uid="{00000000-0005-0000-0000-0000EB9A0000}"/>
    <cellStyle name="Output 2 2 2 3 11 5" xfId="22276" xr:uid="{00000000-0005-0000-0000-0000EC9A0000}"/>
    <cellStyle name="Output 2 2 2 3 11 6" xfId="54778" xr:uid="{00000000-0005-0000-0000-0000ED9A0000}"/>
    <cellStyle name="Output 2 2 2 3 12" xfId="3636" xr:uid="{00000000-0005-0000-0000-0000EE9A0000}"/>
    <cellStyle name="Output 2 2 2 3 12 2" xfId="7888" xr:uid="{00000000-0005-0000-0000-0000EF9A0000}"/>
    <cellStyle name="Output 2 2 2 3 12 3" xfId="12137" xr:uid="{00000000-0005-0000-0000-0000F09A0000}"/>
    <cellStyle name="Output 2 2 2 3 12 4" xfId="16386" xr:uid="{00000000-0005-0000-0000-0000F19A0000}"/>
    <cellStyle name="Output 2 2 2 3 12 5" xfId="22622" xr:uid="{00000000-0005-0000-0000-0000F29A0000}"/>
    <cellStyle name="Output 2 2 2 3 12 6" xfId="54933" xr:uid="{00000000-0005-0000-0000-0000F39A0000}"/>
    <cellStyle name="Output 2 2 2 3 13" xfId="3786" xr:uid="{00000000-0005-0000-0000-0000F49A0000}"/>
    <cellStyle name="Output 2 2 2 3 13 2" xfId="8038" xr:uid="{00000000-0005-0000-0000-0000F59A0000}"/>
    <cellStyle name="Output 2 2 2 3 13 3" xfId="12287" xr:uid="{00000000-0005-0000-0000-0000F69A0000}"/>
    <cellStyle name="Output 2 2 2 3 13 4" xfId="16536" xr:uid="{00000000-0005-0000-0000-0000F79A0000}"/>
    <cellStyle name="Output 2 2 2 3 13 5" xfId="22968" xr:uid="{00000000-0005-0000-0000-0000F89A0000}"/>
    <cellStyle name="Output 2 2 2 3 13 6" xfId="55088" xr:uid="{00000000-0005-0000-0000-0000F99A0000}"/>
    <cellStyle name="Output 2 2 2 3 14" xfId="3935" xr:uid="{00000000-0005-0000-0000-0000FA9A0000}"/>
    <cellStyle name="Output 2 2 2 3 14 2" xfId="8187" xr:uid="{00000000-0005-0000-0000-0000FB9A0000}"/>
    <cellStyle name="Output 2 2 2 3 14 3" xfId="12436" xr:uid="{00000000-0005-0000-0000-0000FC9A0000}"/>
    <cellStyle name="Output 2 2 2 3 14 4" xfId="16685" xr:uid="{00000000-0005-0000-0000-0000FD9A0000}"/>
    <cellStyle name="Output 2 2 2 3 14 5" xfId="23315" xr:uid="{00000000-0005-0000-0000-0000FE9A0000}"/>
    <cellStyle name="Output 2 2 2 3 14 6" xfId="55239" xr:uid="{00000000-0005-0000-0000-0000FF9A0000}"/>
    <cellStyle name="Output 2 2 2 3 15" xfId="4084" xr:uid="{00000000-0005-0000-0000-0000009B0000}"/>
    <cellStyle name="Output 2 2 2 3 15 2" xfId="8336" xr:uid="{00000000-0005-0000-0000-0000019B0000}"/>
    <cellStyle name="Output 2 2 2 3 15 3" xfId="12585" xr:uid="{00000000-0005-0000-0000-0000029B0000}"/>
    <cellStyle name="Output 2 2 2 3 15 4" xfId="16834" xr:uid="{00000000-0005-0000-0000-0000039B0000}"/>
    <cellStyle name="Output 2 2 2 3 15 5" xfId="23590" xr:uid="{00000000-0005-0000-0000-0000049B0000}"/>
    <cellStyle name="Output 2 2 2 3 15 6" xfId="55388" xr:uid="{00000000-0005-0000-0000-0000059B0000}"/>
    <cellStyle name="Output 2 2 2 3 16" xfId="4284" xr:uid="{00000000-0005-0000-0000-0000069B0000}"/>
    <cellStyle name="Output 2 2 2 3 16 2" xfId="8536" xr:uid="{00000000-0005-0000-0000-0000079B0000}"/>
    <cellStyle name="Output 2 2 2 3 16 3" xfId="12785" xr:uid="{00000000-0005-0000-0000-0000089B0000}"/>
    <cellStyle name="Output 2 2 2 3 16 4" xfId="17034" xr:uid="{00000000-0005-0000-0000-0000099B0000}"/>
    <cellStyle name="Output 2 2 2 3 16 5" xfId="23936" xr:uid="{00000000-0005-0000-0000-00000A9B0000}"/>
    <cellStyle name="Output 2 2 2 3 16 6" xfId="55538" xr:uid="{00000000-0005-0000-0000-00000B9B0000}"/>
    <cellStyle name="Output 2 2 2 3 17" xfId="4435" xr:uid="{00000000-0005-0000-0000-00000C9B0000}"/>
    <cellStyle name="Output 2 2 2 3 17 2" xfId="8687" xr:uid="{00000000-0005-0000-0000-00000D9B0000}"/>
    <cellStyle name="Output 2 2 2 3 17 3" xfId="12936" xr:uid="{00000000-0005-0000-0000-00000E9B0000}"/>
    <cellStyle name="Output 2 2 2 3 17 4" xfId="17185" xr:uid="{00000000-0005-0000-0000-00000F9B0000}"/>
    <cellStyle name="Output 2 2 2 3 17 5" xfId="24286" xr:uid="{00000000-0005-0000-0000-0000109B0000}"/>
    <cellStyle name="Output 2 2 2 3 17 6" xfId="55687" xr:uid="{00000000-0005-0000-0000-0000119B0000}"/>
    <cellStyle name="Output 2 2 2 3 18" xfId="4538" xr:uid="{00000000-0005-0000-0000-0000129B0000}"/>
    <cellStyle name="Output 2 2 2 3 18 2" xfId="8790" xr:uid="{00000000-0005-0000-0000-0000139B0000}"/>
    <cellStyle name="Output 2 2 2 3 18 3" xfId="13039" xr:uid="{00000000-0005-0000-0000-0000149B0000}"/>
    <cellStyle name="Output 2 2 2 3 18 4" xfId="17288" xr:uid="{00000000-0005-0000-0000-0000159B0000}"/>
    <cellStyle name="Output 2 2 2 3 18 5" xfId="24632" xr:uid="{00000000-0005-0000-0000-0000169B0000}"/>
    <cellStyle name="Output 2 2 2 3 18 6" xfId="55909" xr:uid="{00000000-0005-0000-0000-0000179B0000}"/>
    <cellStyle name="Output 2 2 2 3 19" xfId="4652" xr:uid="{00000000-0005-0000-0000-0000189B0000}"/>
    <cellStyle name="Output 2 2 2 3 19 2" xfId="8904" xr:uid="{00000000-0005-0000-0000-0000199B0000}"/>
    <cellStyle name="Output 2 2 2 3 19 3" xfId="13153" xr:uid="{00000000-0005-0000-0000-00001A9B0000}"/>
    <cellStyle name="Output 2 2 2 3 19 4" xfId="17402" xr:uid="{00000000-0005-0000-0000-00001B9B0000}"/>
    <cellStyle name="Output 2 2 2 3 19 5" xfId="24907" xr:uid="{00000000-0005-0000-0000-00001C9B0000}"/>
    <cellStyle name="Output 2 2 2 3 19 6" xfId="56061" xr:uid="{00000000-0005-0000-0000-00001D9B0000}"/>
    <cellStyle name="Output 2 2 2 3 2" xfId="2132" xr:uid="{00000000-0005-0000-0000-00001E9B0000}"/>
    <cellStyle name="Output 2 2 2 3 2 2" xfId="6384" xr:uid="{00000000-0005-0000-0000-00001F9B0000}"/>
    <cellStyle name="Output 2 2 2 3 2 3" xfId="10633" xr:uid="{00000000-0005-0000-0000-0000209B0000}"/>
    <cellStyle name="Output 2 2 2 3 2 4" xfId="14882" xr:uid="{00000000-0005-0000-0000-0000219B0000}"/>
    <cellStyle name="Output 2 2 2 3 2 5" xfId="19313" xr:uid="{00000000-0005-0000-0000-0000229B0000}"/>
    <cellStyle name="Output 2 2 2 3 2 6" xfId="53581" xr:uid="{00000000-0005-0000-0000-0000239B0000}"/>
    <cellStyle name="Output 2 2 2 3 20" xfId="4807" xr:uid="{00000000-0005-0000-0000-0000249B0000}"/>
    <cellStyle name="Output 2 2 2 3 20 2" xfId="9059" xr:uid="{00000000-0005-0000-0000-0000259B0000}"/>
    <cellStyle name="Output 2 2 2 3 20 3" xfId="13308" xr:uid="{00000000-0005-0000-0000-0000269B0000}"/>
    <cellStyle name="Output 2 2 2 3 20 4" xfId="17557" xr:uid="{00000000-0005-0000-0000-0000279B0000}"/>
    <cellStyle name="Output 2 2 2 3 20 5" xfId="25393" xr:uid="{00000000-0005-0000-0000-0000289B0000}"/>
    <cellStyle name="Output 2 2 2 3 20 6" xfId="56213" xr:uid="{00000000-0005-0000-0000-0000299B0000}"/>
    <cellStyle name="Output 2 2 2 3 21" xfId="4957" xr:uid="{00000000-0005-0000-0000-00002A9B0000}"/>
    <cellStyle name="Output 2 2 2 3 21 2" xfId="9209" xr:uid="{00000000-0005-0000-0000-00002B9B0000}"/>
    <cellStyle name="Output 2 2 2 3 21 3" xfId="13458" xr:uid="{00000000-0005-0000-0000-00002C9B0000}"/>
    <cellStyle name="Output 2 2 2 3 21 4" xfId="17707" xr:uid="{00000000-0005-0000-0000-00002D9B0000}"/>
    <cellStyle name="Output 2 2 2 3 21 5" xfId="25593" xr:uid="{00000000-0005-0000-0000-00002E9B0000}"/>
    <cellStyle name="Output 2 2 2 3 21 6" xfId="56362" xr:uid="{00000000-0005-0000-0000-00002F9B0000}"/>
    <cellStyle name="Output 2 2 2 3 22" xfId="5149" xr:uid="{00000000-0005-0000-0000-0000309B0000}"/>
    <cellStyle name="Output 2 2 2 3 22 2" xfId="9401" xr:uid="{00000000-0005-0000-0000-0000319B0000}"/>
    <cellStyle name="Output 2 2 2 3 22 3" xfId="13650" xr:uid="{00000000-0005-0000-0000-0000329B0000}"/>
    <cellStyle name="Output 2 2 2 3 22 4" xfId="17899" xr:uid="{00000000-0005-0000-0000-0000339B0000}"/>
    <cellStyle name="Output 2 2 2 3 22 5" xfId="25939" xr:uid="{00000000-0005-0000-0000-0000349B0000}"/>
    <cellStyle name="Output 2 2 2 3 22 6" xfId="56518" xr:uid="{00000000-0005-0000-0000-0000359B0000}"/>
    <cellStyle name="Output 2 2 2 3 23" xfId="5259" xr:uid="{00000000-0005-0000-0000-0000369B0000}"/>
    <cellStyle name="Output 2 2 2 3 23 2" xfId="9511" xr:uid="{00000000-0005-0000-0000-0000379B0000}"/>
    <cellStyle name="Output 2 2 2 3 23 3" xfId="13760" xr:uid="{00000000-0005-0000-0000-0000389B0000}"/>
    <cellStyle name="Output 2 2 2 3 23 4" xfId="18009" xr:uid="{00000000-0005-0000-0000-0000399B0000}"/>
    <cellStyle name="Output 2 2 2 3 23 5" xfId="26285" xr:uid="{00000000-0005-0000-0000-00003A9B0000}"/>
    <cellStyle name="Output 2 2 2 3 23 6" xfId="56769" xr:uid="{00000000-0005-0000-0000-00003B9B0000}"/>
    <cellStyle name="Output 2 2 2 3 24" xfId="5371" xr:uid="{00000000-0005-0000-0000-00003C9B0000}"/>
    <cellStyle name="Output 2 2 2 3 24 2" xfId="9623" xr:uid="{00000000-0005-0000-0000-00003D9B0000}"/>
    <cellStyle name="Output 2 2 2 3 24 3" xfId="13872" xr:uid="{00000000-0005-0000-0000-00003E9B0000}"/>
    <cellStyle name="Output 2 2 2 3 24 4" xfId="18121" xr:uid="{00000000-0005-0000-0000-00003F9B0000}"/>
    <cellStyle name="Output 2 2 2 3 24 5" xfId="26630" xr:uid="{00000000-0005-0000-0000-0000409B0000}"/>
    <cellStyle name="Output 2 2 2 3 24 6" xfId="56928" xr:uid="{00000000-0005-0000-0000-0000419B0000}"/>
    <cellStyle name="Output 2 2 2 3 25" xfId="5522" xr:uid="{00000000-0005-0000-0000-0000429B0000}"/>
    <cellStyle name="Output 2 2 2 3 25 2" xfId="9774" xr:uid="{00000000-0005-0000-0000-0000439B0000}"/>
    <cellStyle name="Output 2 2 2 3 25 3" xfId="14023" xr:uid="{00000000-0005-0000-0000-0000449B0000}"/>
    <cellStyle name="Output 2 2 2 3 25 4" xfId="18272" xr:uid="{00000000-0005-0000-0000-0000459B0000}"/>
    <cellStyle name="Output 2 2 2 3 25 5" xfId="26830" xr:uid="{00000000-0005-0000-0000-0000469B0000}"/>
    <cellStyle name="Output 2 2 2 3 25 6" xfId="57078" xr:uid="{00000000-0005-0000-0000-0000479B0000}"/>
    <cellStyle name="Output 2 2 2 3 26" xfId="5677" xr:uid="{00000000-0005-0000-0000-0000489B0000}"/>
    <cellStyle name="Output 2 2 2 3 26 2" xfId="9929" xr:uid="{00000000-0005-0000-0000-0000499B0000}"/>
    <cellStyle name="Output 2 2 2 3 26 3" xfId="14178" xr:uid="{00000000-0005-0000-0000-00004A9B0000}"/>
    <cellStyle name="Output 2 2 2 3 26 4" xfId="18427" xr:uid="{00000000-0005-0000-0000-00004B9B0000}"/>
    <cellStyle name="Output 2 2 2 3 26 5" xfId="27158" xr:uid="{00000000-0005-0000-0000-00004C9B0000}"/>
    <cellStyle name="Output 2 2 2 3 26 6" xfId="57196" xr:uid="{00000000-0005-0000-0000-00004D9B0000}"/>
    <cellStyle name="Output 2 2 2 3 27" xfId="5929" xr:uid="{00000000-0005-0000-0000-00004E9B0000}"/>
    <cellStyle name="Output 2 2 2 3 27 2" xfId="27338" xr:uid="{00000000-0005-0000-0000-00004F9B0000}"/>
    <cellStyle name="Output 2 2 2 3 27 3" xfId="57346" xr:uid="{00000000-0005-0000-0000-0000509B0000}"/>
    <cellStyle name="Output 2 2 2 3 28" xfId="10178" xr:uid="{00000000-0005-0000-0000-0000519B0000}"/>
    <cellStyle name="Output 2 2 2 3 28 2" xfId="27681" xr:uid="{00000000-0005-0000-0000-0000529B0000}"/>
    <cellStyle name="Output 2 2 2 3 28 3" xfId="57495" xr:uid="{00000000-0005-0000-0000-0000539B0000}"/>
    <cellStyle name="Output 2 2 2 3 29" xfId="14428" xr:uid="{00000000-0005-0000-0000-0000549B0000}"/>
    <cellStyle name="Output 2 2 2 3 29 2" xfId="28022" xr:uid="{00000000-0005-0000-0000-0000559B0000}"/>
    <cellStyle name="Output 2 2 2 3 29 3" xfId="57645" xr:uid="{00000000-0005-0000-0000-0000569B0000}"/>
    <cellStyle name="Output 2 2 2 3 3" xfId="2284" xr:uid="{00000000-0005-0000-0000-0000579B0000}"/>
    <cellStyle name="Output 2 2 2 3 3 2" xfId="6536" xr:uid="{00000000-0005-0000-0000-0000589B0000}"/>
    <cellStyle name="Output 2 2 2 3 3 3" xfId="10785" xr:uid="{00000000-0005-0000-0000-0000599B0000}"/>
    <cellStyle name="Output 2 2 2 3 3 4" xfId="15034" xr:uid="{00000000-0005-0000-0000-00005A9B0000}"/>
    <cellStyle name="Output 2 2 2 3 3 5" xfId="19659" xr:uid="{00000000-0005-0000-0000-00005B9B0000}"/>
    <cellStyle name="Output 2 2 2 3 3 6" xfId="53730" xr:uid="{00000000-0005-0000-0000-00005C9B0000}"/>
    <cellStyle name="Output 2 2 2 3 30" xfId="18687" xr:uid="{00000000-0005-0000-0000-00005D9B0000}"/>
    <cellStyle name="Output 2 2 2 3 30 2" xfId="28363" xr:uid="{00000000-0005-0000-0000-00005E9B0000}"/>
    <cellStyle name="Output 2 2 2 3 31" xfId="28704" xr:uid="{00000000-0005-0000-0000-00005F9B0000}"/>
    <cellStyle name="Output 2 2 2 3 32" xfId="29045" xr:uid="{00000000-0005-0000-0000-0000609B0000}"/>
    <cellStyle name="Output 2 2 2 3 33" xfId="29436" xr:uid="{00000000-0005-0000-0000-0000619B0000}"/>
    <cellStyle name="Output 2 2 2 3 34" xfId="31374" xr:uid="{00000000-0005-0000-0000-0000629B0000}"/>
    <cellStyle name="Output 2 2 2 3 35" xfId="31543" xr:uid="{00000000-0005-0000-0000-0000639B0000}"/>
    <cellStyle name="Output 2 2 2 3 36" xfId="31883" xr:uid="{00000000-0005-0000-0000-0000649B0000}"/>
    <cellStyle name="Output 2 2 2 3 37" xfId="32105" xr:uid="{00000000-0005-0000-0000-0000659B0000}"/>
    <cellStyle name="Output 2 2 2 3 38" xfId="32446" xr:uid="{00000000-0005-0000-0000-0000669B0000}"/>
    <cellStyle name="Output 2 2 2 3 39" xfId="32787" xr:uid="{00000000-0005-0000-0000-0000679B0000}"/>
    <cellStyle name="Output 2 2 2 3 4" xfId="2434" xr:uid="{00000000-0005-0000-0000-0000689B0000}"/>
    <cellStyle name="Output 2 2 2 3 4 2" xfId="6686" xr:uid="{00000000-0005-0000-0000-0000699B0000}"/>
    <cellStyle name="Output 2 2 2 3 4 3" xfId="10935" xr:uid="{00000000-0005-0000-0000-00006A9B0000}"/>
    <cellStyle name="Output 2 2 2 3 4 4" xfId="15184" xr:uid="{00000000-0005-0000-0000-00006B9B0000}"/>
    <cellStyle name="Output 2 2 2 3 4 5" xfId="19701" xr:uid="{00000000-0005-0000-0000-00006C9B0000}"/>
    <cellStyle name="Output 2 2 2 3 4 6" xfId="53852" xr:uid="{00000000-0005-0000-0000-00006D9B0000}"/>
    <cellStyle name="Output 2 2 2 3 40" xfId="33456" xr:uid="{00000000-0005-0000-0000-00006E9B0000}"/>
    <cellStyle name="Output 2 2 2 3 41" xfId="33697" xr:uid="{00000000-0005-0000-0000-00006F9B0000}"/>
    <cellStyle name="Output 2 2 2 3 42" xfId="34290" xr:uid="{00000000-0005-0000-0000-0000709B0000}"/>
    <cellStyle name="Output 2 2 2 3 43" xfId="34490" xr:uid="{00000000-0005-0000-0000-0000719B0000}"/>
    <cellStyle name="Output 2 2 2 3 44" xfId="34836" xr:uid="{00000000-0005-0000-0000-0000729B0000}"/>
    <cellStyle name="Output 2 2 2 3 45" xfId="35182" xr:uid="{00000000-0005-0000-0000-0000739B0000}"/>
    <cellStyle name="Output 2 2 2 3 46" xfId="35529" xr:uid="{00000000-0005-0000-0000-0000749B0000}"/>
    <cellStyle name="Output 2 2 2 3 47" xfId="35876" xr:uid="{00000000-0005-0000-0000-0000759B0000}"/>
    <cellStyle name="Output 2 2 2 3 48" xfId="36222" xr:uid="{00000000-0005-0000-0000-0000769B0000}"/>
    <cellStyle name="Output 2 2 2 3 49" xfId="36568" xr:uid="{00000000-0005-0000-0000-0000779B0000}"/>
    <cellStyle name="Output 2 2 2 3 5" xfId="2583" xr:uid="{00000000-0005-0000-0000-0000789B0000}"/>
    <cellStyle name="Output 2 2 2 3 5 2" xfId="6835" xr:uid="{00000000-0005-0000-0000-0000799B0000}"/>
    <cellStyle name="Output 2 2 2 3 5 3" xfId="11084" xr:uid="{00000000-0005-0000-0000-00007A9B0000}"/>
    <cellStyle name="Output 2 2 2 3 5 4" xfId="15333" xr:uid="{00000000-0005-0000-0000-00007B9B0000}"/>
    <cellStyle name="Output 2 2 2 3 5 5" xfId="20101" xr:uid="{00000000-0005-0000-0000-00007C9B0000}"/>
    <cellStyle name="Output 2 2 2 3 5 6" xfId="53958" xr:uid="{00000000-0005-0000-0000-00007D9B0000}"/>
    <cellStyle name="Output 2 2 2 3 50" xfId="36914" xr:uid="{00000000-0005-0000-0000-00007E9B0000}"/>
    <cellStyle name="Output 2 2 2 3 51" xfId="37260" xr:uid="{00000000-0005-0000-0000-00007F9B0000}"/>
    <cellStyle name="Output 2 2 2 3 52" xfId="37606" xr:uid="{00000000-0005-0000-0000-0000809B0000}"/>
    <cellStyle name="Output 2 2 2 3 53" xfId="37881" xr:uid="{00000000-0005-0000-0000-0000819B0000}"/>
    <cellStyle name="Output 2 2 2 3 54" xfId="38228" xr:uid="{00000000-0005-0000-0000-0000829B0000}"/>
    <cellStyle name="Output 2 2 2 3 55" xfId="38574" xr:uid="{00000000-0005-0000-0000-0000839B0000}"/>
    <cellStyle name="Output 2 2 2 3 56" xfId="38920" xr:uid="{00000000-0005-0000-0000-0000849B0000}"/>
    <cellStyle name="Output 2 2 2 3 57" xfId="39266" xr:uid="{00000000-0005-0000-0000-0000859B0000}"/>
    <cellStyle name="Output 2 2 2 3 58" xfId="39748" xr:uid="{00000000-0005-0000-0000-0000869B0000}"/>
    <cellStyle name="Output 2 2 2 3 59" xfId="39914" xr:uid="{00000000-0005-0000-0000-0000879B0000}"/>
    <cellStyle name="Output 2 2 2 3 6" xfId="2733" xr:uid="{00000000-0005-0000-0000-0000889B0000}"/>
    <cellStyle name="Output 2 2 2 3 6 2" xfId="6985" xr:uid="{00000000-0005-0000-0000-0000899B0000}"/>
    <cellStyle name="Output 2 2 2 3 6 3" xfId="11234" xr:uid="{00000000-0005-0000-0000-00008A9B0000}"/>
    <cellStyle name="Output 2 2 2 3 6 4" xfId="15483" xr:uid="{00000000-0005-0000-0000-00008B9B0000}"/>
    <cellStyle name="Output 2 2 2 3 6 5" xfId="20447" xr:uid="{00000000-0005-0000-0000-00008C9B0000}"/>
    <cellStyle name="Output 2 2 2 3 6 6" xfId="54108" xr:uid="{00000000-0005-0000-0000-00008D9B0000}"/>
    <cellStyle name="Output 2 2 2 3 60" xfId="40094" xr:uid="{00000000-0005-0000-0000-00008E9B0000}"/>
    <cellStyle name="Output 2 2 2 3 61" xfId="40435" xr:uid="{00000000-0005-0000-0000-00008F9B0000}"/>
    <cellStyle name="Output 2 2 2 3 62" xfId="40892" xr:uid="{00000000-0005-0000-0000-0000909B0000}"/>
    <cellStyle name="Output 2 2 2 3 63" xfId="40655" xr:uid="{00000000-0005-0000-0000-0000919B0000}"/>
    <cellStyle name="Output 2 2 2 3 64" xfId="41721" xr:uid="{00000000-0005-0000-0000-0000929B0000}"/>
    <cellStyle name="Output 2 2 2 3 65" xfId="42002" xr:uid="{00000000-0005-0000-0000-0000939B0000}"/>
    <cellStyle name="Output 2 2 2 3 66" xfId="42348" xr:uid="{00000000-0005-0000-0000-0000949B0000}"/>
    <cellStyle name="Output 2 2 2 3 67" xfId="41585" xr:uid="{00000000-0005-0000-0000-0000959B0000}"/>
    <cellStyle name="Output 2 2 2 3 68" xfId="42929" xr:uid="{00000000-0005-0000-0000-0000969B0000}"/>
    <cellStyle name="Output 2 2 2 3 69" xfId="43270" xr:uid="{00000000-0005-0000-0000-0000979B0000}"/>
    <cellStyle name="Output 2 2 2 3 7" xfId="2888" xr:uid="{00000000-0005-0000-0000-0000989B0000}"/>
    <cellStyle name="Output 2 2 2 3 7 2" xfId="7140" xr:uid="{00000000-0005-0000-0000-0000999B0000}"/>
    <cellStyle name="Output 2 2 2 3 7 3" xfId="11389" xr:uid="{00000000-0005-0000-0000-00009A9B0000}"/>
    <cellStyle name="Output 2 2 2 3 7 4" xfId="15638" xr:uid="{00000000-0005-0000-0000-00009B9B0000}"/>
    <cellStyle name="Output 2 2 2 3 7 5" xfId="20696" xr:uid="{00000000-0005-0000-0000-00009C9B0000}"/>
    <cellStyle name="Output 2 2 2 3 7 6" xfId="54226" xr:uid="{00000000-0005-0000-0000-00009D9B0000}"/>
    <cellStyle name="Output 2 2 2 3 70" xfId="43611" xr:uid="{00000000-0005-0000-0000-00009E9B0000}"/>
    <cellStyle name="Output 2 2 2 3 71" xfId="44142" xr:uid="{00000000-0005-0000-0000-00009F9B0000}"/>
    <cellStyle name="Output 2 2 2 3 72" xfId="44532" xr:uid="{00000000-0005-0000-0000-0000A09B0000}"/>
    <cellStyle name="Output 2 2 2 3 73" xfId="44810" xr:uid="{00000000-0005-0000-0000-0000A19B0000}"/>
    <cellStyle name="Output 2 2 2 3 74" xfId="45214" xr:uid="{00000000-0005-0000-0000-0000A29B0000}"/>
    <cellStyle name="Output 2 2 2 3 75" xfId="45464" xr:uid="{00000000-0005-0000-0000-0000A39B0000}"/>
    <cellStyle name="Output 2 2 2 3 76" xfId="46189" xr:uid="{00000000-0005-0000-0000-0000A49B0000}"/>
    <cellStyle name="Output 2 2 2 3 77" xfId="46509" xr:uid="{00000000-0005-0000-0000-0000A59B0000}"/>
    <cellStyle name="Output 2 2 2 3 78" xfId="46667" xr:uid="{00000000-0005-0000-0000-0000A69B0000}"/>
    <cellStyle name="Output 2 2 2 3 79" xfId="47012" xr:uid="{00000000-0005-0000-0000-0000A79B0000}"/>
    <cellStyle name="Output 2 2 2 3 8" xfId="3038" xr:uid="{00000000-0005-0000-0000-0000A89B0000}"/>
    <cellStyle name="Output 2 2 2 3 8 2" xfId="7290" xr:uid="{00000000-0005-0000-0000-0000A99B0000}"/>
    <cellStyle name="Output 2 2 2 3 8 3" xfId="11539" xr:uid="{00000000-0005-0000-0000-0000AA9B0000}"/>
    <cellStyle name="Output 2 2 2 3 8 4" xfId="15788" xr:uid="{00000000-0005-0000-0000-0000AB9B0000}"/>
    <cellStyle name="Output 2 2 2 3 8 5" xfId="21140" xr:uid="{00000000-0005-0000-0000-0000AC9B0000}"/>
    <cellStyle name="Output 2 2 2 3 8 6" xfId="54329" xr:uid="{00000000-0005-0000-0000-0000AD9B0000}"/>
    <cellStyle name="Output 2 2 2 3 80" xfId="47357" xr:uid="{00000000-0005-0000-0000-0000AE9B0000}"/>
    <cellStyle name="Output 2 2 2 3 81" xfId="47650" xr:uid="{00000000-0005-0000-0000-0000AF9B0000}"/>
    <cellStyle name="Output 2 2 2 3 82" xfId="47781" xr:uid="{00000000-0005-0000-0000-0000B09B0000}"/>
    <cellStyle name="Output 2 2 2 3 83" xfId="48118" xr:uid="{00000000-0005-0000-0000-0000B19B0000}"/>
    <cellStyle name="Output 2 2 2 3 84" xfId="48359" xr:uid="{00000000-0005-0000-0000-0000B29B0000}"/>
    <cellStyle name="Output 2 2 2 3 85" xfId="48971" xr:uid="{00000000-0005-0000-0000-0000B39B0000}"/>
    <cellStyle name="Output 2 2 2 3 86" xfId="49580" xr:uid="{00000000-0005-0000-0000-0000B49B0000}"/>
    <cellStyle name="Output 2 2 2 3 87" xfId="49822" xr:uid="{00000000-0005-0000-0000-0000B59B0000}"/>
    <cellStyle name="Output 2 2 2 3 88" xfId="49985" xr:uid="{00000000-0005-0000-0000-0000B69B0000}"/>
    <cellStyle name="Output 2 2 2 3 89" xfId="50135" xr:uid="{00000000-0005-0000-0000-0000B79B0000}"/>
    <cellStyle name="Output 2 2 2 3 9" xfId="3188" xr:uid="{00000000-0005-0000-0000-0000B89B0000}"/>
    <cellStyle name="Output 2 2 2 3 9 2" xfId="7440" xr:uid="{00000000-0005-0000-0000-0000B99B0000}"/>
    <cellStyle name="Output 2 2 2 3 9 3" xfId="11689" xr:uid="{00000000-0005-0000-0000-0000BA9B0000}"/>
    <cellStyle name="Output 2 2 2 3 9 4" xfId="15938" xr:uid="{00000000-0005-0000-0000-0000BB9B0000}"/>
    <cellStyle name="Output 2 2 2 3 9 5" xfId="21629" xr:uid="{00000000-0005-0000-0000-0000BC9B0000}"/>
    <cellStyle name="Output 2 2 2 3 9 6" xfId="54479" xr:uid="{00000000-0005-0000-0000-0000BD9B0000}"/>
    <cellStyle name="Output 2 2 2 3 90" xfId="50284" xr:uid="{00000000-0005-0000-0000-0000BE9B0000}"/>
    <cellStyle name="Output 2 2 2 3 91" xfId="50434" xr:uid="{00000000-0005-0000-0000-0000BF9B0000}"/>
    <cellStyle name="Output 2 2 2 3 92" xfId="50583" xr:uid="{00000000-0005-0000-0000-0000C09B0000}"/>
    <cellStyle name="Output 2 2 2 3 93" xfId="50732" xr:uid="{00000000-0005-0000-0000-0000C19B0000}"/>
    <cellStyle name="Output 2 2 2 3 94" xfId="50882" xr:uid="{00000000-0005-0000-0000-0000C29B0000}"/>
    <cellStyle name="Output 2 2 2 3 95" xfId="51031" xr:uid="{00000000-0005-0000-0000-0000C39B0000}"/>
    <cellStyle name="Output 2 2 2 3 96" xfId="51196" xr:uid="{00000000-0005-0000-0000-0000C49B0000}"/>
    <cellStyle name="Output 2 2 2 3 97" xfId="51352" xr:uid="{00000000-0005-0000-0000-0000C59B0000}"/>
    <cellStyle name="Output 2 2 2 3 98" xfId="51502" xr:uid="{00000000-0005-0000-0000-0000C69B0000}"/>
    <cellStyle name="Output 2 2 2 3 99" xfId="51652" xr:uid="{00000000-0005-0000-0000-0000C79B0000}"/>
    <cellStyle name="Output 2 2 2 30" xfId="4855" xr:uid="{00000000-0005-0000-0000-0000C89B0000}"/>
    <cellStyle name="Output 2 2 2 30 2" xfId="9107" xr:uid="{00000000-0005-0000-0000-0000C99B0000}"/>
    <cellStyle name="Output 2 2 2 30 3" xfId="13356" xr:uid="{00000000-0005-0000-0000-0000CA9B0000}"/>
    <cellStyle name="Output 2 2 2 30 4" xfId="17605" xr:uid="{00000000-0005-0000-0000-0000CB9B0000}"/>
    <cellStyle name="Output 2 2 2 30 5" xfId="26805" xr:uid="{00000000-0005-0000-0000-0000CC9B0000}"/>
    <cellStyle name="Output 2 2 2 30 6" xfId="57127" xr:uid="{00000000-0005-0000-0000-0000CD9B0000}"/>
    <cellStyle name="Output 2 2 2 31" xfId="5047" xr:uid="{00000000-0005-0000-0000-0000CE9B0000}"/>
    <cellStyle name="Output 2 2 2 31 2" xfId="9299" xr:uid="{00000000-0005-0000-0000-0000CF9B0000}"/>
    <cellStyle name="Output 2 2 2 31 3" xfId="13548" xr:uid="{00000000-0005-0000-0000-0000D09B0000}"/>
    <cellStyle name="Output 2 2 2 31 4" xfId="17797" xr:uid="{00000000-0005-0000-0000-0000D19B0000}"/>
    <cellStyle name="Output 2 2 2 31 5" xfId="24757" xr:uid="{00000000-0005-0000-0000-0000D29B0000}"/>
    <cellStyle name="Output 2 2 2 31 6" xfId="55769" xr:uid="{00000000-0005-0000-0000-0000D39B0000}"/>
    <cellStyle name="Output 2 2 2 32" xfId="4990" xr:uid="{00000000-0005-0000-0000-0000D49B0000}"/>
    <cellStyle name="Output 2 2 2 32 2" xfId="9242" xr:uid="{00000000-0005-0000-0000-0000D59B0000}"/>
    <cellStyle name="Output 2 2 2 32 3" xfId="13491" xr:uid="{00000000-0005-0000-0000-0000D69B0000}"/>
    <cellStyle name="Output 2 2 2 32 4" xfId="17740" xr:uid="{00000000-0005-0000-0000-0000D79B0000}"/>
    <cellStyle name="Output 2 2 2 32 5" xfId="27241" xr:uid="{00000000-0005-0000-0000-0000D89B0000}"/>
    <cellStyle name="Output 2 2 2 32 6" xfId="57244" xr:uid="{00000000-0005-0000-0000-0000D99B0000}"/>
    <cellStyle name="Output 2 2 2 33" xfId="5420" xr:uid="{00000000-0005-0000-0000-0000DA9B0000}"/>
    <cellStyle name="Output 2 2 2 33 2" xfId="9672" xr:uid="{00000000-0005-0000-0000-0000DB9B0000}"/>
    <cellStyle name="Output 2 2 2 33 3" xfId="13921" xr:uid="{00000000-0005-0000-0000-0000DC9B0000}"/>
    <cellStyle name="Output 2 2 2 33 4" xfId="18170" xr:uid="{00000000-0005-0000-0000-0000DD9B0000}"/>
    <cellStyle name="Output 2 2 2 33 5" xfId="27584" xr:uid="{00000000-0005-0000-0000-0000DE9B0000}"/>
    <cellStyle name="Output 2 2 2 33 6" xfId="57393" xr:uid="{00000000-0005-0000-0000-0000DF9B0000}"/>
    <cellStyle name="Output 2 2 2 34" xfId="5575" xr:uid="{00000000-0005-0000-0000-0000E09B0000}"/>
    <cellStyle name="Output 2 2 2 34 2" xfId="9827" xr:uid="{00000000-0005-0000-0000-0000E19B0000}"/>
    <cellStyle name="Output 2 2 2 34 3" xfId="14076" xr:uid="{00000000-0005-0000-0000-0000E29B0000}"/>
    <cellStyle name="Output 2 2 2 34 4" xfId="18325" xr:uid="{00000000-0005-0000-0000-0000E39B0000}"/>
    <cellStyle name="Output 2 2 2 34 5" xfId="27925" xr:uid="{00000000-0005-0000-0000-0000E49B0000}"/>
    <cellStyle name="Output 2 2 2 34 6" xfId="57543" xr:uid="{00000000-0005-0000-0000-0000E59B0000}"/>
    <cellStyle name="Output 2 2 2 35" xfId="1475" xr:uid="{00000000-0005-0000-0000-0000E69B0000}"/>
    <cellStyle name="Output 2 2 2 35 2" xfId="28266" xr:uid="{00000000-0005-0000-0000-0000E79B0000}"/>
    <cellStyle name="Output 2 2 2 36" xfId="5727" xr:uid="{00000000-0005-0000-0000-0000E89B0000}"/>
    <cellStyle name="Output 2 2 2 36 2" xfId="28607" xr:uid="{00000000-0005-0000-0000-0000E99B0000}"/>
    <cellStyle name="Output 2 2 2 37" xfId="9976" xr:uid="{00000000-0005-0000-0000-0000EA9B0000}"/>
    <cellStyle name="Output 2 2 2 37 2" xfId="28948" xr:uid="{00000000-0005-0000-0000-0000EB9B0000}"/>
    <cellStyle name="Output 2 2 2 38" xfId="14226" xr:uid="{00000000-0005-0000-0000-0000EC9B0000}"/>
    <cellStyle name="Output 2 2 2 38 2" xfId="29405" xr:uid="{00000000-0005-0000-0000-0000ED9B0000}"/>
    <cellStyle name="Output 2 2 2 39" xfId="18482" xr:uid="{00000000-0005-0000-0000-0000EE9B0000}"/>
    <cellStyle name="Output 2 2 2 39 2" xfId="31361" xr:uid="{00000000-0005-0000-0000-0000EF9B0000}"/>
    <cellStyle name="Output 2 2 2 4" xfId="1724" xr:uid="{00000000-0005-0000-0000-0000F09B0000}"/>
    <cellStyle name="Output 2 2 2 4 10" xfId="21521" xr:uid="{00000000-0005-0000-0000-0000F19B0000}"/>
    <cellStyle name="Output 2 2 2 4 11" xfId="22328" xr:uid="{00000000-0005-0000-0000-0000F29B0000}"/>
    <cellStyle name="Output 2 2 2 4 12" xfId="22674" xr:uid="{00000000-0005-0000-0000-0000F39B0000}"/>
    <cellStyle name="Output 2 2 2 4 13" xfId="23020" xr:uid="{00000000-0005-0000-0000-0000F49B0000}"/>
    <cellStyle name="Output 2 2 2 4 14" xfId="23367" xr:uid="{00000000-0005-0000-0000-0000F59B0000}"/>
    <cellStyle name="Output 2 2 2 4 15" xfId="23642" xr:uid="{00000000-0005-0000-0000-0000F69B0000}"/>
    <cellStyle name="Output 2 2 2 4 16" xfId="23988" xr:uid="{00000000-0005-0000-0000-0000F79B0000}"/>
    <cellStyle name="Output 2 2 2 4 17" xfId="24338" xr:uid="{00000000-0005-0000-0000-0000F89B0000}"/>
    <cellStyle name="Output 2 2 2 4 18" xfId="24684" xr:uid="{00000000-0005-0000-0000-0000F99B0000}"/>
    <cellStyle name="Output 2 2 2 4 19" xfId="24959" xr:uid="{00000000-0005-0000-0000-0000FA9B0000}"/>
    <cellStyle name="Output 2 2 2 4 2" xfId="5976" xr:uid="{00000000-0005-0000-0000-0000FB9B0000}"/>
    <cellStyle name="Output 2 2 2 4 2 2" xfId="19365" xr:uid="{00000000-0005-0000-0000-0000FC9B0000}"/>
    <cellStyle name="Output 2 2 2 4 20" xfId="21616" xr:uid="{00000000-0005-0000-0000-0000FD9B0000}"/>
    <cellStyle name="Output 2 2 2 4 21" xfId="25645" xr:uid="{00000000-0005-0000-0000-0000FE9B0000}"/>
    <cellStyle name="Output 2 2 2 4 22" xfId="25991" xr:uid="{00000000-0005-0000-0000-0000FF9B0000}"/>
    <cellStyle name="Output 2 2 2 4 23" xfId="26337" xr:uid="{00000000-0005-0000-0000-0000009C0000}"/>
    <cellStyle name="Output 2 2 2 4 24" xfId="26682" xr:uid="{00000000-0005-0000-0000-0000019C0000}"/>
    <cellStyle name="Output 2 2 2 4 25" xfId="26882" xr:uid="{00000000-0005-0000-0000-0000029C0000}"/>
    <cellStyle name="Output 2 2 2 4 26" xfId="25361" xr:uid="{00000000-0005-0000-0000-0000039C0000}"/>
    <cellStyle name="Output 2 2 2 4 27" xfId="27390" xr:uid="{00000000-0005-0000-0000-0000049C0000}"/>
    <cellStyle name="Output 2 2 2 4 28" xfId="27733" xr:uid="{00000000-0005-0000-0000-0000059C0000}"/>
    <cellStyle name="Output 2 2 2 4 29" xfId="28074" xr:uid="{00000000-0005-0000-0000-0000069C0000}"/>
    <cellStyle name="Output 2 2 2 4 3" xfId="10225" xr:uid="{00000000-0005-0000-0000-0000079C0000}"/>
    <cellStyle name="Output 2 2 2 4 3 2" xfId="19711" xr:uid="{00000000-0005-0000-0000-0000089C0000}"/>
    <cellStyle name="Output 2 2 2 4 30" xfId="28415" xr:uid="{00000000-0005-0000-0000-0000099C0000}"/>
    <cellStyle name="Output 2 2 2 4 31" xfId="28756" xr:uid="{00000000-0005-0000-0000-00000A9C0000}"/>
    <cellStyle name="Output 2 2 2 4 32" xfId="29097" xr:uid="{00000000-0005-0000-0000-00000B9C0000}"/>
    <cellStyle name="Output 2 2 2 4 33" xfId="29528" xr:uid="{00000000-0005-0000-0000-00000C9C0000}"/>
    <cellStyle name="Output 2 2 2 4 34" xfId="31270" xr:uid="{00000000-0005-0000-0000-00000D9C0000}"/>
    <cellStyle name="Output 2 2 2 4 35" xfId="31595" xr:uid="{00000000-0005-0000-0000-00000E9C0000}"/>
    <cellStyle name="Output 2 2 2 4 36" xfId="31935" xr:uid="{00000000-0005-0000-0000-00000F9C0000}"/>
    <cellStyle name="Output 2 2 2 4 37" xfId="32157" xr:uid="{00000000-0005-0000-0000-0000109C0000}"/>
    <cellStyle name="Output 2 2 2 4 38" xfId="32498" xr:uid="{00000000-0005-0000-0000-0000119C0000}"/>
    <cellStyle name="Output 2 2 2 4 39" xfId="32839" xr:uid="{00000000-0005-0000-0000-0000129C0000}"/>
    <cellStyle name="Output 2 2 2 4 4" xfId="14475" xr:uid="{00000000-0005-0000-0000-0000139C0000}"/>
    <cellStyle name="Output 2 2 2 4 4 2" xfId="18867" xr:uid="{00000000-0005-0000-0000-0000149C0000}"/>
    <cellStyle name="Output 2 2 2 4 40" xfId="33372" xr:uid="{00000000-0005-0000-0000-0000159C0000}"/>
    <cellStyle name="Output 2 2 2 4 41" xfId="33749" xr:uid="{00000000-0005-0000-0000-0000169C0000}"/>
    <cellStyle name="Output 2 2 2 4 42" xfId="33937" xr:uid="{00000000-0005-0000-0000-0000179C0000}"/>
    <cellStyle name="Output 2 2 2 4 43" xfId="34542" xr:uid="{00000000-0005-0000-0000-0000189C0000}"/>
    <cellStyle name="Output 2 2 2 4 44" xfId="34888" xr:uid="{00000000-0005-0000-0000-0000199C0000}"/>
    <cellStyle name="Output 2 2 2 4 45" xfId="35234" xr:uid="{00000000-0005-0000-0000-00001A9C0000}"/>
    <cellStyle name="Output 2 2 2 4 46" xfId="35581" xr:uid="{00000000-0005-0000-0000-00001B9C0000}"/>
    <cellStyle name="Output 2 2 2 4 47" xfId="35928" xr:uid="{00000000-0005-0000-0000-00001C9C0000}"/>
    <cellStyle name="Output 2 2 2 4 48" xfId="36274" xr:uid="{00000000-0005-0000-0000-00001D9C0000}"/>
    <cellStyle name="Output 2 2 2 4 49" xfId="36620" xr:uid="{00000000-0005-0000-0000-00001E9C0000}"/>
    <cellStyle name="Output 2 2 2 4 5" xfId="18585" xr:uid="{00000000-0005-0000-0000-00001F9C0000}"/>
    <cellStyle name="Output 2 2 2 4 5 2" xfId="20153" xr:uid="{00000000-0005-0000-0000-0000209C0000}"/>
    <cellStyle name="Output 2 2 2 4 50" xfId="36966" xr:uid="{00000000-0005-0000-0000-0000219C0000}"/>
    <cellStyle name="Output 2 2 2 4 51" xfId="37312" xr:uid="{00000000-0005-0000-0000-0000229C0000}"/>
    <cellStyle name="Output 2 2 2 4 52" xfId="37658" xr:uid="{00000000-0005-0000-0000-0000239C0000}"/>
    <cellStyle name="Output 2 2 2 4 53" xfId="37933" xr:uid="{00000000-0005-0000-0000-0000249C0000}"/>
    <cellStyle name="Output 2 2 2 4 54" xfId="38280" xr:uid="{00000000-0005-0000-0000-0000259C0000}"/>
    <cellStyle name="Output 2 2 2 4 55" xfId="38626" xr:uid="{00000000-0005-0000-0000-0000269C0000}"/>
    <cellStyle name="Output 2 2 2 4 56" xfId="38972" xr:uid="{00000000-0005-0000-0000-0000279C0000}"/>
    <cellStyle name="Output 2 2 2 4 57" xfId="39318" xr:uid="{00000000-0005-0000-0000-0000289C0000}"/>
    <cellStyle name="Output 2 2 2 4 58" xfId="37754" xr:uid="{00000000-0005-0000-0000-0000299C0000}"/>
    <cellStyle name="Output 2 2 2 4 59" xfId="39560" xr:uid="{00000000-0005-0000-0000-00002A9C0000}"/>
    <cellStyle name="Output 2 2 2 4 6" xfId="20499" xr:uid="{00000000-0005-0000-0000-00002B9C0000}"/>
    <cellStyle name="Output 2 2 2 4 60" xfId="40146" xr:uid="{00000000-0005-0000-0000-00002C9C0000}"/>
    <cellStyle name="Output 2 2 2 4 61" xfId="40487" xr:uid="{00000000-0005-0000-0000-00002D9C0000}"/>
    <cellStyle name="Output 2 2 2 4 62" xfId="40992" xr:uid="{00000000-0005-0000-0000-00002E9C0000}"/>
    <cellStyle name="Output 2 2 2 4 63" xfId="41237" xr:uid="{00000000-0005-0000-0000-00002F9C0000}"/>
    <cellStyle name="Output 2 2 2 4 64" xfId="41271" xr:uid="{00000000-0005-0000-0000-0000309C0000}"/>
    <cellStyle name="Output 2 2 2 4 65" xfId="42054" xr:uid="{00000000-0005-0000-0000-0000319C0000}"/>
    <cellStyle name="Output 2 2 2 4 66" xfId="42400" xr:uid="{00000000-0005-0000-0000-0000329C0000}"/>
    <cellStyle name="Output 2 2 2 4 67" xfId="42532" xr:uid="{00000000-0005-0000-0000-0000339C0000}"/>
    <cellStyle name="Output 2 2 2 4 68" xfId="42981" xr:uid="{00000000-0005-0000-0000-0000349C0000}"/>
    <cellStyle name="Output 2 2 2 4 69" xfId="43322" xr:uid="{00000000-0005-0000-0000-0000359C0000}"/>
    <cellStyle name="Output 2 2 2 4 7" xfId="20798" xr:uid="{00000000-0005-0000-0000-0000369C0000}"/>
    <cellStyle name="Output 2 2 2 4 70" xfId="43663" xr:uid="{00000000-0005-0000-0000-0000379C0000}"/>
    <cellStyle name="Output 2 2 2 4 71" xfId="44194" xr:uid="{00000000-0005-0000-0000-0000389C0000}"/>
    <cellStyle name="Output 2 2 2 4 72" xfId="44308" xr:uid="{00000000-0005-0000-0000-0000399C0000}"/>
    <cellStyle name="Output 2 2 2 4 73" xfId="44862" xr:uid="{00000000-0005-0000-0000-00003A9C0000}"/>
    <cellStyle name="Output 2 2 2 4 74" xfId="45001" xr:uid="{00000000-0005-0000-0000-00003B9C0000}"/>
    <cellStyle name="Output 2 2 2 4 75" xfId="45740" xr:uid="{00000000-0005-0000-0000-00003C9C0000}"/>
    <cellStyle name="Output 2 2 2 4 76" xfId="46241" xr:uid="{00000000-0005-0000-0000-00003D9C0000}"/>
    <cellStyle name="Output 2 2 2 4 77" xfId="46552" xr:uid="{00000000-0005-0000-0000-00003E9C0000}"/>
    <cellStyle name="Output 2 2 2 4 78" xfId="46719" xr:uid="{00000000-0005-0000-0000-00003F9C0000}"/>
    <cellStyle name="Output 2 2 2 4 79" xfId="47064" xr:uid="{00000000-0005-0000-0000-0000409C0000}"/>
    <cellStyle name="Output 2 2 2 4 8" xfId="21192" xr:uid="{00000000-0005-0000-0000-0000419C0000}"/>
    <cellStyle name="Output 2 2 2 4 80" xfId="47409" xr:uid="{00000000-0005-0000-0000-0000429C0000}"/>
    <cellStyle name="Output 2 2 2 4 81" xfId="47684" xr:uid="{00000000-0005-0000-0000-0000439C0000}"/>
    <cellStyle name="Output 2 2 2 4 82" xfId="47833" xr:uid="{00000000-0005-0000-0000-0000449C0000}"/>
    <cellStyle name="Output 2 2 2 4 83" xfId="48170" xr:uid="{00000000-0005-0000-0000-0000459C0000}"/>
    <cellStyle name="Output 2 2 2 4 84" xfId="48760" xr:uid="{00000000-0005-0000-0000-0000469C0000}"/>
    <cellStyle name="Output 2 2 2 4 85" xfId="49023" xr:uid="{00000000-0005-0000-0000-0000479C0000}"/>
    <cellStyle name="Output 2 2 2 4 86" xfId="48576" xr:uid="{00000000-0005-0000-0000-0000489C0000}"/>
    <cellStyle name="Output 2 2 2 4 87" xfId="48772" xr:uid="{00000000-0005-0000-0000-0000499C0000}"/>
    <cellStyle name="Output 2 2 2 4 88" xfId="53100" xr:uid="{00000000-0005-0000-0000-00004A9C0000}"/>
    <cellStyle name="Output 2 2 2 4 89" xfId="53324" xr:uid="{00000000-0005-0000-0000-00004B9C0000}"/>
    <cellStyle name="Output 2 2 2 4 9" xfId="19801" xr:uid="{00000000-0005-0000-0000-00004C9C0000}"/>
    <cellStyle name="Output 2 2 2 40" xfId="31446" xr:uid="{00000000-0005-0000-0000-00004D9C0000}"/>
    <cellStyle name="Output 2 2 2 41" xfId="31786" xr:uid="{00000000-0005-0000-0000-00004E9C0000}"/>
    <cellStyle name="Output 2 2 2 42" xfId="32008" xr:uid="{00000000-0005-0000-0000-00004F9C0000}"/>
    <cellStyle name="Output 2 2 2 43" xfId="32349" xr:uid="{00000000-0005-0000-0000-0000509C0000}"/>
    <cellStyle name="Output 2 2 2 44" xfId="32690" xr:uid="{00000000-0005-0000-0000-0000519C0000}"/>
    <cellStyle name="Output 2 2 2 45" xfId="33309" xr:uid="{00000000-0005-0000-0000-0000529C0000}"/>
    <cellStyle name="Output 2 2 2 46" xfId="33600" xr:uid="{00000000-0005-0000-0000-0000539C0000}"/>
    <cellStyle name="Output 2 2 2 47" xfId="33369" xr:uid="{00000000-0005-0000-0000-0000549C0000}"/>
    <cellStyle name="Output 2 2 2 48" xfId="34393" xr:uid="{00000000-0005-0000-0000-0000559C0000}"/>
    <cellStyle name="Output 2 2 2 49" xfId="34739" xr:uid="{00000000-0005-0000-0000-0000569C0000}"/>
    <cellStyle name="Output 2 2 2 5" xfId="1771" xr:uid="{00000000-0005-0000-0000-0000579C0000}"/>
    <cellStyle name="Output 2 2 2 5 10" xfId="22035" xr:uid="{00000000-0005-0000-0000-0000589C0000}"/>
    <cellStyle name="Output 2 2 2 5 11" xfId="22381" xr:uid="{00000000-0005-0000-0000-0000599C0000}"/>
    <cellStyle name="Output 2 2 2 5 12" xfId="22727" xr:uid="{00000000-0005-0000-0000-00005A9C0000}"/>
    <cellStyle name="Output 2 2 2 5 13" xfId="23073" xr:uid="{00000000-0005-0000-0000-00005B9C0000}"/>
    <cellStyle name="Output 2 2 2 5 14" xfId="23420" xr:uid="{00000000-0005-0000-0000-00005C9C0000}"/>
    <cellStyle name="Output 2 2 2 5 15" xfId="23695" xr:uid="{00000000-0005-0000-0000-00005D9C0000}"/>
    <cellStyle name="Output 2 2 2 5 16" xfId="24041" xr:uid="{00000000-0005-0000-0000-00005E9C0000}"/>
    <cellStyle name="Output 2 2 2 5 17" xfId="24391" xr:uid="{00000000-0005-0000-0000-00005F9C0000}"/>
    <cellStyle name="Output 2 2 2 5 18" xfId="24737" xr:uid="{00000000-0005-0000-0000-0000609C0000}"/>
    <cellStyle name="Output 2 2 2 5 19" xfId="25012" xr:uid="{00000000-0005-0000-0000-0000619C0000}"/>
    <cellStyle name="Output 2 2 2 5 2" xfId="6023" xr:uid="{00000000-0005-0000-0000-0000629C0000}"/>
    <cellStyle name="Output 2 2 2 5 2 2" xfId="19418" xr:uid="{00000000-0005-0000-0000-0000639C0000}"/>
    <cellStyle name="Output 2 2 2 5 20" xfId="25399" xr:uid="{00000000-0005-0000-0000-0000649C0000}"/>
    <cellStyle name="Output 2 2 2 5 21" xfId="25698" xr:uid="{00000000-0005-0000-0000-0000659C0000}"/>
    <cellStyle name="Output 2 2 2 5 22" xfId="26044" xr:uid="{00000000-0005-0000-0000-0000669C0000}"/>
    <cellStyle name="Output 2 2 2 5 23" xfId="26390" xr:uid="{00000000-0005-0000-0000-0000679C0000}"/>
    <cellStyle name="Output 2 2 2 5 24" xfId="26734" xr:uid="{00000000-0005-0000-0000-0000689C0000}"/>
    <cellStyle name="Output 2 2 2 5 25" xfId="26935" xr:uid="{00000000-0005-0000-0000-0000699C0000}"/>
    <cellStyle name="Output 2 2 2 5 26" xfId="27162" xr:uid="{00000000-0005-0000-0000-00006A9C0000}"/>
    <cellStyle name="Output 2 2 2 5 27" xfId="27443" xr:uid="{00000000-0005-0000-0000-00006B9C0000}"/>
    <cellStyle name="Output 2 2 2 5 28" xfId="27786" xr:uid="{00000000-0005-0000-0000-00006C9C0000}"/>
    <cellStyle name="Output 2 2 2 5 29" xfId="28127" xr:uid="{00000000-0005-0000-0000-00006D9C0000}"/>
    <cellStyle name="Output 2 2 2 5 3" xfId="10272" xr:uid="{00000000-0005-0000-0000-00006E9C0000}"/>
    <cellStyle name="Output 2 2 2 5 3 2" xfId="19764" xr:uid="{00000000-0005-0000-0000-00006F9C0000}"/>
    <cellStyle name="Output 2 2 2 5 30" xfId="28468" xr:uid="{00000000-0005-0000-0000-0000709C0000}"/>
    <cellStyle name="Output 2 2 2 5 31" xfId="28809" xr:uid="{00000000-0005-0000-0000-0000719C0000}"/>
    <cellStyle name="Output 2 2 2 5 32" xfId="29150" xr:uid="{00000000-0005-0000-0000-0000729C0000}"/>
    <cellStyle name="Output 2 2 2 5 33" xfId="29281" xr:uid="{00000000-0005-0000-0000-0000739C0000}"/>
    <cellStyle name="Output 2 2 2 5 34" xfId="31036" xr:uid="{00000000-0005-0000-0000-0000749C0000}"/>
    <cellStyle name="Output 2 2 2 5 35" xfId="31648" xr:uid="{00000000-0005-0000-0000-0000759C0000}"/>
    <cellStyle name="Output 2 2 2 5 36" xfId="31988" xr:uid="{00000000-0005-0000-0000-0000769C0000}"/>
    <cellStyle name="Output 2 2 2 5 37" xfId="32210" xr:uid="{00000000-0005-0000-0000-0000779C0000}"/>
    <cellStyle name="Output 2 2 2 5 38" xfId="32551" xr:uid="{00000000-0005-0000-0000-0000789C0000}"/>
    <cellStyle name="Output 2 2 2 5 39" xfId="32892" xr:uid="{00000000-0005-0000-0000-0000799C0000}"/>
    <cellStyle name="Output 2 2 2 5 4" xfId="14522" xr:uid="{00000000-0005-0000-0000-00007A9C0000}"/>
    <cellStyle name="Output 2 2 2 5 4 2" xfId="19860" xr:uid="{00000000-0005-0000-0000-00007B9C0000}"/>
    <cellStyle name="Output 2 2 2 5 40" xfId="33298" xr:uid="{00000000-0005-0000-0000-00007C9C0000}"/>
    <cellStyle name="Output 2 2 2 5 41" xfId="33802" xr:uid="{00000000-0005-0000-0000-00007D9C0000}"/>
    <cellStyle name="Output 2 2 2 5 42" xfId="34296" xr:uid="{00000000-0005-0000-0000-00007E9C0000}"/>
    <cellStyle name="Output 2 2 2 5 43" xfId="34595" xr:uid="{00000000-0005-0000-0000-00007F9C0000}"/>
    <cellStyle name="Output 2 2 2 5 44" xfId="34941" xr:uid="{00000000-0005-0000-0000-0000809C0000}"/>
    <cellStyle name="Output 2 2 2 5 45" xfId="35287" xr:uid="{00000000-0005-0000-0000-0000819C0000}"/>
    <cellStyle name="Output 2 2 2 5 46" xfId="35634" xr:uid="{00000000-0005-0000-0000-0000829C0000}"/>
    <cellStyle name="Output 2 2 2 5 47" xfId="35981" xr:uid="{00000000-0005-0000-0000-0000839C0000}"/>
    <cellStyle name="Output 2 2 2 5 48" xfId="36327" xr:uid="{00000000-0005-0000-0000-0000849C0000}"/>
    <cellStyle name="Output 2 2 2 5 49" xfId="36673" xr:uid="{00000000-0005-0000-0000-0000859C0000}"/>
    <cellStyle name="Output 2 2 2 5 5" xfId="20206" xr:uid="{00000000-0005-0000-0000-0000869C0000}"/>
    <cellStyle name="Output 2 2 2 5 50" xfId="37019" xr:uid="{00000000-0005-0000-0000-0000879C0000}"/>
    <cellStyle name="Output 2 2 2 5 51" xfId="37365" xr:uid="{00000000-0005-0000-0000-0000889C0000}"/>
    <cellStyle name="Output 2 2 2 5 52" xfId="37711" xr:uid="{00000000-0005-0000-0000-0000899C0000}"/>
    <cellStyle name="Output 2 2 2 5 53" xfId="37986" xr:uid="{00000000-0005-0000-0000-00008A9C0000}"/>
    <cellStyle name="Output 2 2 2 5 54" xfId="38333" xr:uid="{00000000-0005-0000-0000-00008B9C0000}"/>
    <cellStyle name="Output 2 2 2 5 55" xfId="38679" xr:uid="{00000000-0005-0000-0000-00008C9C0000}"/>
    <cellStyle name="Output 2 2 2 5 56" xfId="39025" xr:uid="{00000000-0005-0000-0000-00008D9C0000}"/>
    <cellStyle name="Output 2 2 2 5 57" xfId="39371" xr:uid="{00000000-0005-0000-0000-00008E9C0000}"/>
    <cellStyle name="Output 2 2 2 5 58" xfId="39753" xr:uid="{00000000-0005-0000-0000-00008F9C0000}"/>
    <cellStyle name="Output 2 2 2 5 59" xfId="39918" xr:uid="{00000000-0005-0000-0000-0000909C0000}"/>
    <cellStyle name="Output 2 2 2 5 6" xfId="20552" xr:uid="{00000000-0005-0000-0000-0000919C0000}"/>
    <cellStyle name="Output 2 2 2 5 60" xfId="40199" xr:uid="{00000000-0005-0000-0000-0000929C0000}"/>
    <cellStyle name="Output 2 2 2 5 61" xfId="40540" xr:uid="{00000000-0005-0000-0000-0000939C0000}"/>
    <cellStyle name="Output 2 2 2 5 62" xfId="40691" xr:uid="{00000000-0005-0000-0000-0000949C0000}"/>
    <cellStyle name="Output 2 2 2 5 63" xfId="40938" xr:uid="{00000000-0005-0000-0000-0000959C0000}"/>
    <cellStyle name="Output 2 2 2 5 64" xfId="41761" xr:uid="{00000000-0005-0000-0000-0000969C0000}"/>
    <cellStyle name="Output 2 2 2 5 65" xfId="42107" xr:uid="{00000000-0005-0000-0000-0000979C0000}"/>
    <cellStyle name="Output 2 2 2 5 66" xfId="42453" xr:uid="{00000000-0005-0000-0000-0000989C0000}"/>
    <cellStyle name="Output 2 2 2 5 67" xfId="40799" xr:uid="{00000000-0005-0000-0000-0000999C0000}"/>
    <cellStyle name="Output 2 2 2 5 68" xfId="43034" xr:uid="{00000000-0005-0000-0000-00009A9C0000}"/>
    <cellStyle name="Output 2 2 2 5 69" xfId="43375" xr:uid="{00000000-0005-0000-0000-00009B9C0000}"/>
    <cellStyle name="Output 2 2 2 5 7" xfId="18900" xr:uid="{00000000-0005-0000-0000-00009C9C0000}"/>
    <cellStyle name="Output 2 2 2 5 70" xfId="43716" xr:uid="{00000000-0005-0000-0000-00009D9C0000}"/>
    <cellStyle name="Output 2 2 2 5 71" xfId="44247" xr:uid="{00000000-0005-0000-0000-00009E9C0000}"/>
    <cellStyle name="Output 2 2 2 5 72" xfId="44572" xr:uid="{00000000-0005-0000-0000-00009F9C0000}"/>
    <cellStyle name="Output 2 2 2 5 73" xfId="44915" xr:uid="{00000000-0005-0000-0000-0000A09C0000}"/>
    <cellStyle name="Output 2 2 2 5 74" xfId="45336" xr:uid="{00000000-0005-0000-0000-0000A19C0000}"/>
    <cellStyle name="Output 2 2 2 5 75" xfId="45950" xr:uid="{00000000-0005-0000-0000-0000A29C0000}"/>
    <cellStyle name="Output 2 2 2 5 76" xfId="46294" xr:uid="{00000000-0005-0000-0000-0000A39C0000}"/>
    <cellStyle name="Output 2 2 2 5 77" xfId="46599" xr:uid="{00000000-0005-0000-0000-0000A49C0000}"/>
    <cellStyle name="Output 2 2 2 5 78" xfId="46772" xr:uid="{00000000-0005-0000-0000-0000A59C0000}"/>
    <cellStyle name="Output 2 2 2 5 79" xfId="47117" xr:uid="{00000000-0005-0000-0000-0000A69C0000}"/>
    <cellStyle name="Output 2 2 2 5 8" xfId="21245" xr:uid="{00000000-0005-0000-0000-0000A79C0000}"/>
    <cellStyle name="Output 2 2 2 5 80" xfId="47462" xr:uid="{00000000-0005-0000-0000-0000A89C0000}"/>
    <cellStyle name="Output 2 2 2 5 81" xfId="47720" xr:uid="{00000000-0005-0000-0000-0000A99C0000}"/>
    <cellStyle name="Output 2 2 2 5 82" xfId="47886" xr:uid="{00000000-0005-0000-0000-0000AA9C0000}"/>
    <cellStyle name="Output 2 2 2 5 83" xfId="48223" xr:uid="{00000000-0005-0000-0000-0000AB9C0000}"/>
    <cellStyle name="Output 2 2 2 5 84" xfId="48642" xr:uid="{00000000-0005-0000-0000-0000AC9C0000}"/>
    <cellStyle name="Output 2 2 2 5 85" xfId="49076" xr:uid="{00000000-0005-0000-0000-0000AD9C0000}"/>
    <cellStyle name="Output 2 2 2 5 86" xfId="49620" xr:uid="{00000000-0005-0000-0000-0000AE9C0000}"/>
    <cellStyle name="Output 2 2 2 5 87" xfId="49825" xr:uid="{00000000-0005-0000-0000-0000AF9C0000}"/>
    <cellStyle name="Output 2 2 2 5 88" xfId="53089" xr:uid="{00000000-0005-0000-0000-0000B09C0000}"/>
    <cellStyle name="Output 2 2 2 5 89" xfId="19063" xr:uid="{00000000-0005-0000-0000-0000B19C0000}"/>
    <cellStyle name="Output 2 2 2 5 9" xfId="21635" xr:uid="{00000000-0005-0000-0000-0000B29C0000}"/>
    <cellStyle name="Output 2 2 2 5 90" xfId="53479" xr:uid="{00000000-0005-0000-0000-0000B39C0000}"/>
    <cellStyle name="Output 2 2 2 50" xfId="35085" xr:uid="{00000000-0005-0000-0000-0000B49C0000}"/>
    <cellStyle name="Output 2 2 2 51" xfId="35432" xr:uid="{00000000-0005-0000-0000-0000B59C0000}"/>
    <cellStyle name="Output 2 2 2 52" xfId="35779" xr:uid="{00000000-0005-0000-0000-0000B69C0000}"/>
    <cellStyle name="Output 2 2 2 53" xfId="36125" xr:uid="{00000000-0005-0000-0000-0000B79C0000}"/>
    <cellStyle name="Output 2 2 2 54" xfId="36471" xr:uid="{00000000-0005-0000-0000-0000B89C0000}"/>
    <cellStyle name="Output 2 2 2 55" xfId="36817" xr:uid="{00000000-0005-0000-0000-0000B99C0000}"/>
    <cellStyle name="Output 2 2 2 56" xfId="37163" xr:uid="{00000000-0005-0000-0000-0000BA9C0000}"/>
    <cellStyle name="Output 2 2 2 57" xfId="37509" xr:uid="{00000000-0005-0000-0000-0000BB9C0000}"/>
    <cellStyle name="Output 2 2 2 58" xfId="37784" xr:uid="{00000000-0005-0000-0000-0000BC9C0000}"/>
    <cellStyle name="Output 2 2 2 59" xfId="38131" xr:uid="{00000000-0005-0000-0000-0000BD9C0000}"/>
    <cellStyle name="Output 2 2 2 6" xfId="1819" xr:uid="{00000000-0005-0000-0000-0000BE9C0000}"/>
    <cellStyle name="Output 2 2 2 6 2" xfId="6071" xr:uid="{00000000-0005-0000-0000-0000BF9C0000}"/>
    <cellStyle name="Output 2 2 2 6 3" xfId="10320" xr:uid="{00000000-0005-0000-0000-0000C09C0000}"/>
    <cellStyle name="Output 2 2 2 6 4" xfId="14570" xr:uid="{00000000-0005-0000-0000-0000C19C0000}"/>
    <cellStyle name="Output 2 2 2 6 5" xfId="19006" xr:uid="{00000000-0005-0000-0000-0000C29C0000}"/>
    <cellStyle name="Output 2 2 2 6 6" xfId="53628" xr:uid="{00000000-0005-0000-0000-0000C39C0000}"/>
    <cellStyle name="Output 2 2 2 60" xfId="38477" xr:uid="{00000000-0005-0000-0000-0000C49C0000}"/>
    <cellStyle name="Output 2 2 2 61" xfId="38823" xr:uid="{00000000-0005-0000-0000-0000C59C0000}"/>
    <cellStyle name="Output 2 2 2 62" xfId="39169" xr:uid="{00000000-0005-0000-0000-0000C69C0000}"/>
    <cellStyle name="Output 2 2 2 63" xfId="35708" xr:uid="{00000000-0005-0000-0000-0000C79C0000}"/>
    <cellStyle name="Output 2 2 2 64" xfId="39607" xr:uid="{00000000-0005-0000-0000-0000C89C0000}"/>
    <cellStyle name="Output 2 2 2 65" xfId="39997" xr:uid="{00000000-0005-0000-0000-0000C99C0000}"/>
    <cellStyle name="Output 2 2 2 66" xfId="40338" xr:uid="{00000000-0005-0000-0000-0000CA9C0000}"/>
    <cellStyle name="Output 2 2 2 67" xfId="40860" xr:uid="{00000000-0005-0000-0000-0000CB9C0000}"/>
    <cellStyle name="Output 2 2 2 68" xfId="40697" xr:uid="{00000000-0005-0000-0000-0000CC9C0000}"/>
    <cellStyle name="Output 2 2 2 69" xfId="40731" xr:uid="{00000000-0005-0000-0000-0000CD9C0000}"/>
    <cellStyle name="Output 2 2 2 7" xfId="1866" xr:uid="{00000000-0005-0000-0000-0000CE9C0000}"/>
    <cellStyle name="Output 2 2 2 7 2" xfId="6118" xr:uid="{00000000-0005-0000-0000-0000CF9C0000}"/>
    <cellStyle name="Output 2 2 2 7 3" xfId="10367" xr:uid="{00000000-0005-0000-0000-0000D09C0000}"/>
    <cellStyle name="Output 2 2 2 7 4" xfId="14617" xr:uid="{00000000-0005-0000-0000-0000D19C0000}"/>
    <cellStyle name="Output 2 2 2 7 5" xfId="19216" xr:uid="{00000000-0005-0000-0000-0000D29C0000}"/>
    <cellStyle name="Output 2 2 2 7 6" xfId="53219" xr:uid="{00000000-0005-0000-0000-0000D39C0000}"/>
    <cellStyle name="Output 2 2 2 70" xfId="41905" xr:uid="{00000000-0005-0000-0000-0000D49C0000}"/>
    <cellStyle name="Output 2 2 2 71" xfId="42251" xr:uid="{00000000-0005-0000-0000-0000D59C0000}"/>
    <cellStyle name="Output 2 2 2 72" xfId="41425" xr:uid="{00000000-0005-0000-0000-0000D69C0000}"/>
    <cellStyle name="Output 2 2 2 73" xfId="42832" xr:uid="{00000000-0005-0000-0000-0000D79C0000}"/>
    <cellStyle name="Output 2 2 2 74" xfId="43173" xr:uid="{00000000-0005-0000-0000-0000D89C0000}"/>
    <cellStyle name="Output 2 2 2 75" xfId="43514" xr:uid="{00000000-0005-0000-0000-0000D99C0000}"/>
    <cellStyle name="Output 2 2 2 76" xfId="44045" xr:uid="{00000000-0005-0000-0000-0000DA9C0000}"/>
    <cellStyle name="Output 2 2 2 77" xfId="44300" xr:uid="{00000000-0005-0000-0000-0000DB9C0000}"/>
    <cellStyle name="Output 2 2 2 78" xfId="44713" xr:uid="{00000000-0005-0000-0000-0000DC9C0000}"/>
    <cellStyle name="Output 2 2 2 79" xfId="45191" xr:uid="{00000000-0005-0000-0000-0000DD9C0000}"/>
    <cellStyle name="Output 2 2 2 8" xfId="1913" xr:uid="{00000000-0005-0000-0000-0000DE9C0000}"/>
    <cellStyle name="Output 2 2 2 8 2" xfId="6165" xr:uid="{00000000-0005-0000-0000-0000DF9C0000}"/>
    <cellStyle name="Output 2 2 2 8 3" xfId="10414" xr:uid="{00000000-0005-0000-0000-0000E09C0000}"/>
    <cellStyle name="Output 2 2 2 8 4" xfId="14664" xr:uid="{00000000-0005-0000-0000-0000E19C0000}"/>
    <cellStyle name="Output 2 2 2 8 5" xfId="19562" xr:uid="{00000000-0005-0000-0000-0000E29C0000}"/>
    <cellStyle name="Output 2 2 2 8 6" xfId="54006" xr:uid="{00000000-0005-0000-0000-0000E39C0000}"/>
    <cellStyle name="Output 2 2 2 80" xfId="45622" xr:uid="{00000000-0005-0000-0000-0000E49C0000}"/>
    <cellStyle name="Output 2 2 2 81" xfId="46092" xr:uid="{00000000-0005-0000-0000-0000E59C0000}"/>
    <cellStyle name="Output 2 2 2 82" xfId="46430" xr:uid="{00000000-0005-0000-0000-0000E69C0000}"/>
    <cellStyle name="Output 2 2 2 83" xfId="46478" xr:uid="{00000000-0005-0000-0000-0000E79C0000}"/>
    <cellStyle name="Output 2 2 2 84" xfId="46915" xr:uid="{00000000-0005-0000-0000-0000E89C0000}"/>
    <cellStyle name="Output 2 2 2 85" xfId="47260" xr:uid="{00000000-0005-0000-0000-0000E99C0000}"/>
    <cellStyle name="Output 2 2 2 86" xfId="47587" xr:uid="{00000000-0005-0000-0000-0000EA9C0000}"/>
    <cellStyle name="Output 2 2 2 87" xfId="47623" xr:uid="{00000000-0005-0000-0000-0000EB9C0000}"/>
    <cellStyle name="Output 2 2 2 88" xfId="48021" xr:uid="{00000000-0005-0000-0000-0000EC9C0000}"/>
    <cellStyle name="Output 2 2 2 89" xfId="48381" xr:uid="{00000000-0005-0000-0000-0000ED9C0000}"/>
    <cellStyle name="Output 2 2 2 9" xfId="1543" xr:uid="{00000000-0005-0000-0000-0000EE9C0000}"/>
    <cellStyle name="Output 2 2 2 9 2" xfId="5795" xr:uid="{00000000-0005-0000-0000-0000EF9C0000}"/>
    <cellStyle name="Output 2 2 2 9 3" xfId="10044" xr:uid="{00000000-0005-0000-0000-0000F09C0000}"/>
    <cellStyle name="Output 2 2 2 9 4" xfId="14294" xr:uid="{00000000-0005-0000-0000-0000F19C0000}"/>
    <cellStyle name="Output 2 2 2 9 5" xfId="19767" xr:uid="{00000000-0005-0000-0000-0000F29C0000}"/>
    <cellStyle name="Output 2 2 2 9 6" xfId="54155" xr:uid="{00000000-0005-0000-0000-0000F39C0000}"/>
    <cellStyle name="Output 2 2 2 90" xfId="48874" xr:uid="{00000000-0005-0000-0000-0000F49C0000}"/>
    <cellStyle name="Output 2 2 2 91" xfId="49169" xr:uid="{00000000-0005-0000-0000-0000F59C0000}"/>
    <cellStyle name="Output 2 2 2 92" xfId="48472" xr:uid="{00000000-0005-0000-0000-0000F69C0000}"/>
    <cellStyle name="Output 2 2 2 93" xfId="49883" xr:uid="{00000000-0005-0000-0000-0000F79C0000}"/>
    <cellStyle name="Output 2 2 2 94" xfId="50033" xr:uid="{00000000-0005-0000-0000-0000F89C0000}"/>
    <cellStyle name="Output 2 2 2 95" xfId="50182" xr:uid="{00000000-0005-0000-0000-0000F99C0000}"/>
    <cellStyle name="Output 2 2 2 96" xfId="50332" xr:uid="{00000000-0005-0000-0000-0000FA9C0000}"/>
    <cellStyle name="Output 2 2 2 97" xfId="50481" xr:uid="{00000000-0005-0000-0000-0000FB9C0000}"/>
    <cellStyle name="Output 2 2 2 98" xfId="50630" xr:uid="{00000000-0005-0000-0000-0000FC9C0000}"/>
    <cellStyle name="Output 2 2 2 99" xfId="50780" xr:uid="{00000000-0005-0000-0000-0000FD9C0000}"/>
    <cellStyle name="Output 2 2 20" xfId="922" xr:uid="{00000000-0005-0000-0000-0000FE9C0000}"/>
    <cellStyle name="Output 2 2 20 2" xfId="923" xr:uid="{00000000-0005-0000-0000-0000FF9C0000}"/>
    <cellStyle name="Output 2 2 20 2 2" xfId="30199" xr:uid="{00000000-0005-0000-0000-0000009D0000}"/>
    <cellStyle name="Output 2 2 20 3" xfId="29265" xr:uid="{00000000-0005-0000-0000-0000019D0000}"/>
    <cellStyle name="Output 2 2 20 4" xfId="18766" xr:uid="{00000000-0005-0000-0000-0000029D0000}"/>
    <cellStyle name="Output 2 2 21" xfId="924" xr:uid="{00000000-0005-0000-0000-0000039D0000}"/>
    <cellStyle name="Output 2 2 21 2" xfId="925" xr:uid="{00000000-0005-0000-0000-0000049D0000}"/>
    <cellStyle name="Output 2 2 21 2 2" xfId="30087" xr:uid="{00000000-0005-0000-0000-0000059D0000}"/>
    <cellStyle name="Output 2 2 21 3" xfId="29613" xr:uid="{00000000-0005-0000-0000-0000069D0000}"/>
    <cellStyle name="Output 2 2 21 4" xfId="19938" xr:uid="{00000000-0005-0000-0000-0000079D0000}"/>
    <cellStyle name="Output 2 2 22" xfId="926" xr:uid="{00000000-0005-0000-0000-0000089D0000}"/>
    <cellStyle name="Output 2 2 22 2" xfId="927" xr:uid="{00000000-0005-0000-0000-0000099D0000}"/>
    <cellStyle name="Output 2 2 22 2 2" xfId="30209" xr:uid="{00000000-0005-0000-0000-00000A9D0000}"/>
    <cellStyle name="Output 2 2 22 3" xfId="29374" xr:uid="{00000000-0005-0000-0000-00000B9D0000}"/>
    <cellStyle name="Output 2 2 22 4" xfId="20284" xr:uid="{00000000-0005-0000-0000-00000C9D0000}"/>
    <cellStyle name="Output 2 2 23" xfId="928" xr:uid="{00000000-0005-0000-0000-00000D9D0000}"/>
    <cellStyle name="Output 2 2 23 2" xfId="929" xr:uid="{00000000-0005-0000-0000-00000E9D0000}"/>
    <cellStyle name="Output 2 2 23 2 2" xfId="30216" xr:uid="{00000000-0005-0000-0000-00000F9D0000}"/>
    <cellStyle name="Output 2 2 23 3" xfId="29475" xr:uid="{00000000-0005-0000-0000-0000109D0000}"/>
    <cellStyle name="Output 2 2 23 4" xfId="20640" xr:uid="{00000000-0005-0000-0000-0000119D0000}"/>
    <cellStyle name="Output 2 2 24" xfId="930" xr:uid="{00000000-0005-0000-0000-0000129D0000}"/>
    <cellStyle name="Output 2 2 24 2" xfId="931" xr:uid="{00000000-0005-0000-0000-0000139D0000}"/>
    <cellStyle name="Output 2 2 24 2 2" xfId="30223" xr:uid="{00000000-0005-0000-0000-0000149D0000}"/>
    <cellStyle name="Output 2 2 24 3" xfId="29355" xr:uid="{00000000-0005-0000-0000-0000159D0000}"/>
    <cellStyle name="Output 2 2 24 4" xfId="20977" xr:uid="{00000000-0005-0000-0000-0000169D0000}"/>
    <cellStyle name="Output 2 2 25" xfId="932" xr:uid="{00000000-0005-0000-0000-0000179D0000}"/>
    <cellStyle name="Output 2 2 25 2" xfId="933" xr:uid="{00000000-0005-0000-0000-0000189D0000}"/>
    <cellStyle name="Output 2 2 25 2 2" xfId="30229" xr:uid="{00000000-0005-0000-0000-0000199D0000}"/>
    <cellStyle name="Output 2 2 25 3" xfId="29683" xr:uid="{00000000-0005-0000-0000-00001A9D0000}"/>
    <cellStyle name="Output 2 2 25 4" xfId="21431" xr:uid="{00000000-0005-0000-0000-00001B9D0000}"/>
    <cellStyle name="Output 2 2 26" xfId="934" xr:uid="{00000000-0005-0000-0000-00001C9D0000}"/>
    <cellStyle name="Output 2 2 26 2" xfId="935" xr:uid="{00000000-0005-0000-0000-00001D9D0000}"/>
    <cellStyle name="Output 2 2 26 2 2" xfId="30235" xr:uid="{00000000-0005-0000-0000-00001E9D0000}"/>
    <cellStyle name="Output 2 2 26 3" xfId="29324" xr:uid="{00000000-0005-0000-0000-00001F9D0000}"/>
    <cellStyle name="Output 2 2 26 4" xfId="21472" xr:uid="{00000000-0005-0000-0000-0000209D0000}"/>
    <cellStyle name="Output 2 2 27" xfId="936" xr:uid="{00000000-0005-0000-0000-0000219D0000}"/>
    <cellStyle name="Output 2 2 27 2" xfId="937" xr:uid="{00000000-0005-0000-0000-0000229D0000}"/>
    <cellStyle name="Output 2 2 27 2 2" xfId="30241" xr:uid="{00000000-0005-0000-0000-0000239D0000}"/>
    <cellStyle name="Output 2 2 27 3" xfId="29270" xr:uid="{00000000-0005-0000-0000-0000249D0000}"/>
    <cellStyle name="Output 2 2 27 4" xfId="22113" xr:uid="{00000000-0005-0000-0000-0000259D0000}"/>
    <cellStyle name="Output 2 2 28" xfId="938" xr:uid="{00000000-0005-0000-0000-0000269D0000}"/>
    <cellStyle name="Output 2 2 28 2" xfId="939" xr:uid="{00000000-0005-0000-0000-0000279D0000}"/>
    <cellStyle name="Output 2 2 28 2 2" xfId="30248" xr:uid="{00000000-0005-0000-0000-0000289D0000}"/>
    <cellStyle name="Output 2 2 28 3" xfId="29743" xr:uid="{00000000-0005-0000-0000-0000299D0000}"/>
    <cellStyle name="Output 2 2 28 4" xfId="22459" xr:uid="{00000000-0005-0000-0000-00002A9D0000}"/>
    <cellStyle name="Output 2 2 29" xfId="940" xr:uid="{00000000-0005-0000-0000-00002B9D0000}"/>
    <cellStyle name="Output 2 2 29 2" xfId="941" xr:uid="{00000000-0005-0000-0000-00002C9D0000}"/>
    <cellStyle name="Output 2 2 29 2 2" xfId="30254" xr:uid="{00000000-0005-0000-0000-00002D9D0000}"/>
    <cellStyle name="Output 2 2 29 3" xfId="29749" xr:uid="{00000000-0005-0000-0000-00002E9D0000}"/>
    <cellStyle name="Output 2 2 29 4" xfId="22805" xr:uid="{00000000-0005-0000-0000-00002F9D0000}"/>
    <cellStyle name="Output 2 2 3" xfId="942" xr:uid="{00000000-0005-0000-0000-0000309D0000}"/>
    <cellStyle name="Output 2 2 3 10" xfId="1948" xr:uid="{00000000-0005-0000-0000-0000319D0000}"/>
    <cellStyle name="Output 2 2 3 10 2" xfId="6200" xr:uid="{00000000-0005-0000-0000-0000329D0000}"/>
    <cellStyle name="Output 2 2 3 10 3" xfId="10449" xr:uid="{00000000-0005-0000-0000-0000339D0000}"/>
    <cellStyle name="Output 2 2 3 10 4" xfId="14699" xr:uid="{00000000-0005-0000-0000-0000349D0000}"/>
    <cellStyle name="Output 2 2 3 10 5" xfId="19991" xr:uid="{00000000-0005-0000-0000-0000359D0000}"/>
    <cellStyle name="Output 2 2 3 10 6" xfId="53202" xr:uid="{00000000-0005-0000-0000-0000369D0000}"/>
    <cellStyle name="Output 2 2 3 100" xfId="50916" xr:uid="{00000000-0005-0000-0000-0000379D0000}"/>
    <cellStyle name="Output 2 2 3 101" xfId="51081" xr:uid="{00000000-0005-0000-0000-0000389D0000}"/>
    <cellStyle name="Output 2 2 3 102" xfId="51237" xr:uid="{00000000-0005-0000-0000-0000399D0000}"/>
    <cellStyle name="Output 2 2 3 103" xfId="51387" xr:uid="{00000000-0005-0000-0000-00003A9D0000}"/>
    <cellStyle name="Output 2 2 3 104" xfId="51537" xr:uid="{00000000-0005-0000-0000-00003B9D0000}"/>
    <cellStyle name="Output 2 2 3 105" xfId="51687" xr:uid="{00000000-0005-0000-0000-00003C9D0000}"/>
    <cellStyle name="Output 2 2 3 106" xfId="51842" xr:uid="{00000000-0005-0000-0000-00003D9D0000}"/>
    <cellStyle name="Output 2 2 3 107" xfId="51997" xr:uid="{00000000-0005-0000-0000-00003E9D0000}"/>
    <cellStyle name="Output 2 2 3 108" xfId="52147" xr:uid="{00000000-0005-0000-0000-00003F9D0000}"/>
    <cellStyle name="Output 2 2 3 109" xfId="52297" xr:uid="{00000000-0005-0000-0000-0000409D0000}"/>
    <cellStyle name="Output 2 2 3 11" xfId="1516" xr:uid="{00000000-0005-0000-0000-0000419D0000}"/>
    <cellStyle name="Output 2 2 3 11 2" xfId="5768" xr:uid="{00000000-0005-0000-0000-0000429D0000}"/>
    <cellStyle name="Output 2 2 3 11 3" xfId="10017" xr:uid="{00000000-0005-0000-0000-0000439D0000}"/>
    <cellStyle name="Output 2 2 3 11 4" xfId="14267" xr:uid="{00000000-0005-0000-0000-0000449D0000}"/>
    <cellStyle name="Output 2 2 3 11 5" xfId="20337" xr:uid="{00000000-0005-0000-0000-0000459D0000}"/>
    <cellStyle name="Output 2 2 3 11 6" xfId="54364" xr:uid="{00000000-0005-0000-0000-0000469D0000}"/>
    <cellStyle name="Output 2 2 3 110" xfId="52345" xr:uid="{00000000-0005-0000-0000-0000479D0000}"/>
    <cellStyle name="Output 2 2 3 111" xfId="52400" xr:uid="{00000000-0005-0000-0000-0000489D0000}"/>
    <cellStyle name="Output 2 2 3 112" xfId="52550" xr:uid="{00000000-0005-0000-0000-0000499D0000}"/>
    <cellStyle name="Output 2 2 3 113" xfId="52699" xr:uid="{00000000-0005-0000-0000-00004A9D0000}"/>
    <cellStyle name="Output 2 2 3 114" xfId="52849" xr:uid="{00000000-0005-0000-0000-00004B9D0000}"/>
    <cellStyle name="Output 2 2 3 115" xfId="18722" xr:uid="{00000000-0005-0000-0000-00004C9D0000}"/>
    <cellStyle name="Output 2 2 3 116" xfId="53141" xr:uid="{00000000-0005-0000-0000-00004D9D0000}"/>
    <cellStyle name="Output 2 2 3 12" xfId="2017" xr:uid="{00000000-0005-0000-0000-00004E9D0000}"/>
    <cellStyle name="Output 2 2 3 12 2" xfId="6269" xr:uid="{00000000-0005-0000-0000-00004F9D0000}"/>
    <cellStyle name="Output 2 2 3 12 3" xfId="10518" xr:uid="{00000000-0005-0000-0000-0000509D0000}"/>
    <cellStyle name="Output 2 2 3 12 4" xfId="14767" xr:uid="{00000000-0005-0000-0000-0000519D0000}"/>
    <cellStyle name="Output 2 2 3 12 5" xfId="20732" xr:uid="{00000000-0005-0000-0000-0000529D0000}"/>
    <cellStyle name="Output 2 2 3 12 6" xfId="54514" xr:uid="{00000000-0005-0000-0000-0000539D0000}"/>
    <cellStyle name="Output 2 2 3 13" xfId="2169" xr:uid="{00000000-0005-0000-0000-0000549D0000}"/>
    <cellStyle name="Output 2 2 3 13 2" xfId="6421" xr:uid="{00000000-0005-0000-0000-0000559D0000}"/>
    <cellStyle name="Output 2 2 3 13 3" xfId="10670" xr:uid="{00000000-0005-0000-0000-0000569D0000}"/>
    <cellStyle name="Output 2 2 3 13 4" xfId="14919" xr:uid="{00000000-0005-0000-0000-0000579D0000}"/>
    <cellStyle name="Output 2 2 3 13 5" xfId="21030" xr:uid="{00000000-0005-0000-0000-0000589D0000}"/>
    <cellStyle name="Output 2 2 3 13 6" xfId="54663" xr:uid="{00000000-0005-0000-0000-0000599D0000}"/>
    <cellStyle name="Output 2 2 3 14" xfId="2319" xr:uid="{00000000-0005-0000-0000-00005A9D0000}"/>
    <cellStyle name="Output 2 2 3 14 2" xfId="6571" xr:uid="{00000000-0005-0000-0000-00005B9D0000}"/>
    <cellStyle name="Output 2 2 3 14 3" xfId="10820" xr:uid="{00000000-0005-0000-0000-00005C9D0000}"/>
    <cellStyle name="Output 2 2 3 14 4" xfId="15069" xr:uid="{00000000-0005-0000-0000-00005D9D0000}"/>
    <cellStyle name="Output 2 2 3 14 5" xfId="19516" xr:uid="{00000000-0005-0000-0000-00005E9D0000}"/>
    <cellStyle name="Output 2 2 3 14 6" xfId="54818" xr:uid="{00000000-0005-0000-0000-00005F9D0000}"/>
    <cellStyle name="Output 2 2 3 15" xfId="2468" xr:uid="{00000000-0005-0000-0000-0000609D0000}"/>
    <cellStyle name="Output 2 2 3 15 2" xfId="6720" xr:uid="{00000000-0005-0000-0000-0000619D0000}"/>
    <cellStyle name="Output 2 2 3 15 3" xfId="10969" xr:uid="{00000000-0005-0000-0000-0000629D0000}"/>
    <cellStyle name="Output 2 2 3 15 4" xfId="15218" xr:uid="{00000000-0005-0000-0000-0000639D0000}"/>
    <cellStyle name="Output 2 2 3 15 5" xfId="21979" xr:uid="{00000000-0005-0000-0000-0000649D0000}"/>
    <cellStyle name="Output 2 2 3 15 6" xfId="54973" xr:uid="{00000000-0005-0000-0000-0000659D0000}"/>
    <cellStyle name="Output 2 2 3 16" xfId="2618" xr:uid="{00000000-0005-0000-0000-0000669D0000}"/>
    <cellStyle name="Output 2 2 3 16 2" xfId="6870" xr:uid="{00000000-0005-0000-0000-0000679D0000}"/>
    <cellStyle name="Output 2 2 3 16 3" xfId="11119" xr:uid="{00000000-0005-0000-0000-0000689D0000}"/>
    <cellStyle name="Output 2 2 3 16 4" xfId="15368" xr:uid="{00000000-0005-0000-0000-0000699D0000}"/>
    <cellStyle name="Output 2 2 3 16 5" xfId="22166" xr:uid="{00000000-0005-0000-0000-00006A9D0000}"/>
    <cellStyle name="Output 2 2 3 16 6" xfId="55124" xr:uid="{00000000-0005-0000-0000-00006B9D0000}"/>
    <cellStyle name="Output 2 2 3 17" xfId="2773" xr:uid="{00000000-0005-0000-0000-00006C9D0000}"/>
    <cellStyle name="Output 2 2 3 17 2" xfId="7025" xr:uid="{00000000-0005-0000-0000-00006D9D0000}"/>
    <cellStyle name="Output 2 2 3 17 3" xfId="11274" xr:uid="{00000000-0005-0000-0000-00006E9D0000}"/>
    <cellStyle name="Output 2 2 3 17 4" xfId="15523" xr:uid="{00000000-0005-0000-0000-00006F9D0000}"/>
    <cellStyle name="Output 2 2 3 17 5" xfId="22512" xr:uid="{00000000-0005-0000-0000-0000709D0000}"/>
    <cellStyle name="Output 2 2 3 17 6" xfId="55273" xr:uid="{00000000-0005-0000-0000-0000719D0000}"/>
    <cellStyle name="Output 2 2 3 18" xfId="2923" xr:uid="{00000000-0005-0000-0000-0000729D0000}"/>
    <cellStyle name="Output 2 2 3 18 2" xfId="7175" xr:uid="{00000000-0005-0000-0000-0000739D0000}"/>
    <cellStyle name="Output 2 2 3 18 3" xfId="11424" xr:uid="{00000000-0005-0000-0000-0000749D0000}"/>
    <cellStyle name="Output 2 2 3 18 4" xfId="15673" xr:uid="{00000000-0005-0000-0000-0000759D0000}"/>
    <cellStyle name="Output 2 2 3 18 5" xfId="22858" xr:uid="{00000000-0005-0000-0000-0000769D0000}"/>
    <cellStyle name="Output 2 2 3 18 6" xfId="55423" xr:uid="{00000000-0005-0000-0000-0000779D0000}"/>
    <cellStyle name="Output 2 2 3 19" xfId="3073" xr:uid="{00000000-0005-0000-0000-0000789D0000}"/>
    <cellStyle name="Output 2 2 3 19 2" xfId="7325" xr:uid="{00000000-0005-0000-0000-0000799D0000}"/>
    <cellStyle name="Output 2 2 3 19 3" xfId="11574" xr:uid="{00000000-0005-0000-0000-00007A9D0000}"/>
    <cellStyle name="Output 2 2 3 19 4" xfId="15823" xr:uid="{00000000-0005-0000-0000-00007B9D0000}"/>
    <cellStyle name="Output 2 2 3 19 5" xfId="23205" xr:uid="{00000000-0005-0000-0000-00007C9D0000}"/>
    <cellStyle name="Output 2 2 3 19 6" xfId="55572" xr:uid="{00000000-0005-0000-0000-00007D9D0000}"/>
    <cellStyle name="Output 2 2 3 2" xfId="943" xr:uid="{00000000-0005-0000-0000-00007E9D0000}"/>
    <cellStyle name="Output 2 2 3 2 10" xfId="3276" xr:uid="{00000000-0005-0000-0000-00007F9D0000}"/>
    <cellStyle name="Output 2 2 3 2 10 2" xfId="7528" xr:uid="{00000000-0005-0000-0000-0000809D0000}"/>
    <cellStyle name="Output 2 2 3 2 10 3" xfId="11777" xr:uid="{00000000-0005-0000-0000-0000819D0000}"/>
    <cellStyle name="Output 2 2 3 2 10 4" xfId="16026" xr:uid="{00000000-0005-0000-0000-0000829D0000}"/>
    <cellStyle name="Output 2 2 3 2 10 5" xfId="21647" xr:uid="{00000000-0005-0000-0000-0000839D0000}"/>
    <cellStyle name="Output 2 2 3 2 10 6" xfId="54568" xr:uid="{00000000-0005-0000-0000-0000849D0000}"/>
    <cellStyle name="Output 2 2 3 2 100" xfId="51741" xr:uid="{00000000-0005-0000-0000-0000859D0000}"/>
    <cellStyle name="Output 2 2 3 2 101" xfId="51896" xr:uid="{00000000-0005-0000-0000-0000869D0000}"/>
    <cellStyle name="Output 2 2 3 2 102" xfId="52051" xr:uid="{00000000-0005-0000-0000-0000879D0000}"/>
    <cellStyle name="Output 2 2 3 2 103" xfId="52201" xr:uid="{00000000-0005-0000-0000-0000889D0000}"/>
    <cellStyle name="Output 2 2 3 2 104" xfId="52454" xr:uid="{00000000-0005-0000-0000-0000899D0000}"/>
    <cellStyle name="Output 2 2 3 2 105" xfId="52604" xr:uid="{00000000-0005-0000-0000-00008A9D0000}"/>
    <cellStyle name="Output 2 2 3 2 106" xfId="52753" xr:uid="{00000000-0005-0000-0000-00008B9D0000}"/>
    <cellStyle name="Output 2 2 3 2 107" xfId="52903" xr:uid="{00000000-0005-0000-0000-00008C9D0000}"/>
    <cellStyle name="Output 2 2 3 2 108" xfId="53365" xr:uid="{00000000-0005-0000-0000-00008D9D0000}"/>
    <cellStyle name="Output 2 2 3 2 11" xfId="3425" xr:uid="{00000000-0005-0000-0000-00008E9D0000}"/>
    <cellStyle name="Output 2 2 3 2 11 2" xfId="7677" xr:uid="{00000000-0005-0000-0000-00008F9D0000}"/>
    <cellStyle name="Output 2 2 3 2 11 3" xfId="11926" xr:uid="{00000000-0005-0000-0000-0000909D0000}"/>
    <cellStyle name="Output 2 2 3 2 11 4" xfId="16175" xr:uid="{00000000-0005-0000-0000-0000919D0000}"/>
    <cellStyle name="Output 2 2 3 2 11 5" xfId="22216" xr:uid="{00000000-0005-0000-0000-0000929D0000}"/>
    <cellStyle name="Output 2 2 3 2 11 6" xfId="54717" xr:uid="{00000000-0005-0000-0000-0000939D0000}"/>
    <cellStyle name="Output 2 2 3 2 12" xfId="3575" xr:uid="{00000000-0005-0000-0000-0000949D0000}"/>
    <cellStyle name="Output 2 2 3 2 12 2" xfId="7827" xr:uid="{00000000-0005-0000-0000-0000959D0000}"/>
    <cellStyle name="Output 2 2 3 2 12 3" xfId="12076" xr:uid="{00000000-0005-0000-0000-0000969D0000}"/>
    <cellStyle name="Output 2 2 3 2 12 4" xfId="16325" xr:uid="{00000000-0005-0000-0000-0000979D0000}"/>
    <cellStyle name="Output 2 2 3 2 12 5" xfId="22562" xr:uid="{00000000-0005-0000-0000-0000989D0000}"/>
    <cellStyle name="Output 2 2 3 2 12 6" xfId="54872" xr:uid="{00000000-0005-0000-0000-0000999D0000}"/>
    <cellStyle name="Output 2 2 3 2 13" xfId="3725" xr:uid="{00000000-0005-0000-0000-00009A9D0000}"/>
    <cellStyle name="Output 2 2 3 2 13 2" xfId="7977" xr:uid="{00000000-0005-0000-0000-00009B9D0000}"/>
    <cellStyle name="Output 2 2 3 2 13 3" xfId="12226" xr:uid="{00000000-0005-0000-0000-00009C9D0000}"/>
    <cellStyle name="Output 2 2 3 2 13 4" xfId="16475" xr:uid="{00000000-0005-0000-0000-00009D9D0000}"/>
    <cellStyle name="Output 2 2 3 2 13 5" xfId="22908" xr:uid="{00000000-0005-0000-0000-00009E9D0000}"/>
    <cellStyle name="Output 2 2 3 2 13 6" xfId="55027" xr:uid="{00000000-0005-0000-0000-00009F9D0000}"/>
    <cellStyle name="Output 2 2 3 2 14" xfId="3874" xr:uid="{00000000-0005-0000-0000-0000A09D0000}"/>
    <cellStyle name="Output 2 2 3 2 14 2" xfId="8126" xr:uid="{00000000-0005-0000-0000-0000A19D0000}"/>
    <cellStyle name="Output 2 2 3 2 14 3" xfId="12375" xr:uid="{00000000-0005-0000-0000-0000A29D0000}"/>
    <cellStyle name="Output 2 2 3 2 14 4" xfId="16624" xr:uid="{00000000-0005-0000-0000-0000A39D0000}"/>
    <cellStyle name="Output 2 2 3 2 14 5" xfId="23255" xr:uid="{00000000-0005-0000-0000-0000A49D0000}"/>
    <cellStyle name="Output 2 2 3 2 14 6" xfId="55178" xr:uid="{00000000-0005-0000-0000-0000A59D0000}"/>
    <cellStyle name="Output 2 2 3 2 15" xfId="4023" xr:uid="{00000000-0005-0000-0000-0000A69D0000}"/>
    <cellStyle name="Output 2 2 3 2 15 2" xfId="8275" xr:uid="{00000000-0005-0000-0000-0000A79D0000}"/>
    <cellStyle name="Output 2 2 3 2 15 3" xfId="12524" xr:uid="{00000000-0005-0000-0000-0000A89D0000}"/>
    <cellStyle name="Output 2 2 3 2 15 4" xfId="16773" xr:uid="{00000000-0005-0000-0000-0000A99D0000}"/>
    <cellStyle name="Output 2 2 3 2 15 5" xfId="23530" xr:uid="{00000000-0005-0000-0000-0000AA9D0000}"/>
    <cellStyle name="Output 2 2 3 2 15 6" xfId="55327" xr:uid="{00000000-0005-0000-0000-0000AB9D0000}"/>
    <cellStyle name="Output 2 2 3 2 16" xfId="4223" xr:uid="{00000000-0005-0000-0000-0000AC9D0000}"/>
    <cellStyle name="Output 2 2 3 2 16 2" xfId="8475" xr:uid="{00000000-0005-0000-0000-0000AD9D0000}"/>
    <cellStyle name="Output 2 2 3 2 16 3" xfId="12724" xr:uid="{00000000-0005-0000-0000-0000AE9D0000}"/>
    <cellStyle name="Output 2 2 3 2 16 4" xfId="16973" xr:uid="{00000000-0005-0000-0000-0000AF9D0000}"/>
    <cellStyle name="Output 2 2 3 2 16 5" xfId="23876" xr:uid="{00000000-0005-0000-0000-0000B09D0000}"/>
    <cellStyle name="Output 2 2 3 2 16 6" xfId="55477" xr:uid="{00000000-0005-0000-0000-0000B19D0000}"/>
    <cellStyle name="Output 2 2 3 2 17" xfId="4374" xr:uid="{00000000-0005-0000-0000-0000B29D0000}"/>
    <cellStyle name="Output 2 2 3 2 17 2" xfId="8626" xr:uid="{00000000-0005-0000-0000-0000B39D0000}"/>
    <cellStyle name="Output 2 2 3 2 17 3" xfId="12875" xr:uid="{00000000-0005-0000-0000-0000B49D0000}"/>
    <cellStyle name="Output 2 2 3 2 17 4" xfId="17124" xr:uid="{00000000-0005-0000-0000-0000B59D0000}"/>
    <cellStyle name="Output 2 2 3 2 17 5" xfId="24226" xr:uid="{00000000-0005-0000-0000-0000B69D0000}"/>
    <cellStyle name="Output 2 2 3 2 17 6" xfId="55626" xr:uid="{00000000-0005-0000-0000-0000B79D0000}"/>
    <cellStyle name="Output 2 2 3 2 18" xfId="4477" xr:uid="{00000000-0005-0000-0000-0000B89D0000}"/>
    <cellStyle name="Output 2 2 3 2 18 2" xfId="8729" xr:uid="{00000000-0005-0000-0000-0000B99D0000}"/>
    <cellStyle name="Output 2 2 3 2 18 3" xfId="12978" xr:uid="{00000000-0005-0000-0000-0000BA9D0000}"/>
    <cellStyle name="Output 2 2 3 2 18 4" xfId="17227" xr:uid="{00000000-0005-0000-0000-0000BB9D0000}"/>
    <cellStyle name="Output 2 2 3 2 18 5" xfId="24572" xr:uid="{00000000-0005-0000-0000-0000BC9D0000}"/>
    <cellStyle name="Output 2 2 3 2 18 6" xfId="55848" xr:uid="{00000000-0005-0000-0000-0000BD9D0000}"/>
    <cellStyle name="Output 2 2 3 2 19" xfId="4591" xr:uid="{00000000-0005-0000-0000-0000BE9D0000}"/>
    <cellStyle name="Output 2 2 3 2 19 2" xfId="8843" xr:uid="{00000000-0005-0000-0000-0000BF9D0000}"/>
    <cellStyle name="Output 2 2 3 2 19 3" xfId="13092" xr:uid="{00000000-0005-0000-0000-0000C09D0000}"/>
    <cellStyle name="Output 2 2 3 2 19 4" xfId="17341" xr:uid="{00000000-0005-0000-0000-0000C19D0000}"/>
    <cellStyle name="Output 2 2 3 2 19 5" xfId="24847" xr:uid="{00000000-0005-0000-0000-0000C29D0000}"/>
    <cellStyle name="Output 2 2 3 2 19 6" xfId="56000" xr:uid="{00000000-0005-0000-0000-0000C39D0000}"/>
    <cellStyle name="Output 2 2 3 2 2" xfId="2071" xr:uid="{00000000-0005-0000-0000-0000C49D0000}"/>
    <cellStyle name="Output 2 2 3 2 2 2" xfId="6323" xr:uid="{00000000-0005-0000-0000-0000C59D0000}"/>
    <cellStyle name="Output 2 2 3 2 2 3" xfId="10572" xr:uid="{00000000-0005-0000-0000-0000C69D0000}"/>
    <cellStyle name="Output 2 2 3 2 2 4" xfId="14821" xr:uid="{00000000-0005-0000-0000-0000C79D0000}"/>
    <cellStyle name="Output 2 2 3 2 2 5" xfId="18626" xr:uid="{00000000-0005-0000-0000-0000C89D0000}"/>
    <cellStyle name="Output 2 2 3 2 2 6" xfId="19253" xr:uid="{00000000-0005-0000-0000-0000C99D0000}"/>
    <cellStyle name="Output 2 2 3 2 2 7" xfId="53520" xr:uid="{00000000-0005-0000-0000-0000CA9D0000}"/>
    <cellStyle name="Output 2 2 3 2 20" xfId="4746" xr:uid="{00000000-0005-0000-0000-0000CB9D0000}"/>
    <cellStyle name="Output 2 2 3 2 20 2" xfId="8998" xr:uid="{00000000-0005-0000-0000-0000CC9D0000}"/>
    <cellStyle name="Output 2 2 3 2 20 3" xfId="13247" xr:uid="{00000000-0005-0000-0000-0000CD9D0000}"/>
    <cellStyle name="Output 2 2 3 2 20 4" xfId="17496" xr:uid="{00000000-0005-0000-0000-0000CE9D0000}"/>
    <cellStyle name="Output 2 2 3 2 20 5" xfId="21976" xr:uid="{00000000-0005-0000-0000-0000CF9D0000}"/>
    <cellStyle name="Output 2 2 3 2 20 6" xfId="56152" xr:uid="{00000000-0005-0000-0000-0000D09D0000}"/>
    <cellStyle name="Output 2 2 3 2 21" xfId="4896" xr:uid="{00000000-0005-0000-0000-0000D19D0000}"/>
    <cellStyle name="Output 2 2 3 2 21 2" xfId="9148" xr:uid="{00000000-0005-0000-0000-0000D29D0000}"/>
    <cellStyle name="Output 2 2 3 2 21 3" xfId="13397" xr:uid="{00000000-0005-0000-0000-0000D39D0000}"/>
    <cellStyle name="Output 2 2 3 2 21 4" xfId="17646" xr:uid="{00000000-0005-0000-0000-0000D49D0000}"/>
    <cellStyle name="Output 2 2 3 2 21 5" xfId="25533" xr:uid="{00000000-0005-0000-0000-0000D59D0000}"/>
    <cellStyle name="Output 2 2 3 2 21 6" xfId="56301" xr:uid="{00000000-0005-0000-0000-0000D69D0000}"/>
    <cellStyle name="Output 2 2 3 2 22" xfId="5088" xr:uid="{00000000-0005-0000-0000-0000D79D0000}"/>
    <cellStyle name="Output 2 2 3 2 22 2" xfId="9340" xr:uid="{00000000-0005-0000-0000-0000D89D0000}"/>
    <cellStyle name="Output 2 2 3 2 22 3" xfId="13589" xr:uid="{00000000-0005-0000-0000-0000D99D0000}"/>
    <cellStyle name="Output 2 2 3 2 22 4" xfId="17838" xr:uid="{00000000-0005-0000-0000-0000DA9D0000}"/>
    <cellStyle name="Output 2 2 3 2 22 5" xfId="25879" xr:uid="{00000000-0005-0000-0000-0000DB9D0000}"/>
    <cellStyle name="Output 2 2 3 2 22 6" xfId="56457" xr:uid="{00000000-0005-0000-0000-0000DC9D0000}"/>
    <cellStyle name="Output 2 2 3 2 23" xfId="5198" xr:uid="{00000000-0005-0000-0000-0000DD9D0000}"/>
    <cellStyle name="Output 2 2 3 2 23 2" xfId="9450" xr:uid="{00000000-0005-0000-0000-0000DE9D0000}"/>
    <cellStyle name="Output 2 2 3 2 23 3" xfId="13699" xr:uid="{00000000-0005-0000-0000-0000DF9D0000}"/>
    <cellStyle name="Output 2 2 3 2 23 4" xfId="17948" xr:uid="{00000000-0005-0000-0000-0000E09D0000}"/>
    <cellStyle name="Output 2 2 3 2 23 5" xfId="26225" xr:uid="{00000000-0005-0000-0000-0000E19D0000}"/>
    <cellStyle name="Output 2 2 3 2 23 6" xfId="56708" xr:uid="{00000000-0005-0000-0000-0000E29D0000}"/>
    <cellStyle name="Output 2 2 3 2 24" xfId="5310" xr:uid="{00000000-0005-0000-0000-0000E39D0000}"/>
    <cellStyle name="Output 2 2 3 2 24 2" xfId="9562" xr:uid="{00000000-0005-0000-0000-0000E49D0000}"/>
    <cellStyle name="Output 2 2 3 2 24 3" xfId="13811" xr:uid="{00000000-0005-0000-0000-0000E59D0000}"/>
    <cellStyle name="Output 2 2 3 2 24 4" xfId="18060" xr:uid="{00000000-0005-0000-0000-0000E69D0000}"/>
    <cellStyle name="Output 2 2 3 2 24 5" xfId="26570" xr:uid="{00000000-0005-0000-0000-0000E79D0000}"/>
    <cellStyle name="Output 2 2 3 2 24 6" xfId="56867" xr:uid="{00000000-0005-0000-0000-0000E89D0000}"/>
    <cellStyle name="Output 2 2 3 2 25" xfId="5461" xr:uid="{00000000-0005-0000-0000-0000E99D0000}"/>
    <cellStyle name="Output 2 2 3 2 25 2" xfId="9713" xr:uid="{00000000-0005-0000-0000-0000EA9D0000}"/>
    <cellStyle name="Output 2 2 3 2 25 3" xfId="13962" xr:uid="{00000000-0005-0000-0000-0000EB9D0000}"/>
    <cellStyle name="Output 2 2 3 2 25 4" xfId="18211" xr:uid="{00000000-0005-0000-0000-0000EC9D0000}"/>
    <cellStyle name="Output 2 2 3 2 25 5" xfId="26465" xr:uid="{00000000-0005-0000-0000-0000ED9D0000}"/>
    <cellStyle name="Output 2 2 3 2 25 6" xfId="57017" xr:uid="{00000000-0005-0000-0000-0000EE9D0000}"/>
    <cellStyle name="Output 2 2 3 2 26" xfId="5616" xr:uid="{00000000-0005-0000-0000-0000EF9D0000}"/>
    <cellStyle name="Output 2 2 3 2 26 2" xfId="9868" xr:uid="{00000000-0005-0000-0000-0000F09D0000}"/>
    <cellStyle name="Output 2 2 3 2 26 3" xfId="14117" xr:uid="{00000000-0005-0000-0000-0000F19D0000}"/>
    <cellStyle name="Output 2 2 3 2 26 4" xfId="18366" xr:uid="{00000000-0005-0000-0000-0000F29D0000}"/>
    <cellStyle name="Output 2 2 3 2 26 5" xfId="25412" xr:uid="{00000000-0005-0000-0000-0000F39D0000}"/>
    <cellStyle name="Output 2 2 3 2 26 6" xfId="55750" xr:uid="{00000000-0005-0000-0000-0000F49D0000}"/>
    <cellStyle name="Output 2 2 3 2 27" xfId="1616" xr:uid="{00000000-0005-0000-0000-0000F59D0000}"/>
    <cellStyle name="Output 2 2 3 2 27 2" xfId="27278" xr:uid="{00000000-0005-0000-0000-0000F69D0000}"/>
    <cellStyle name="Output 2 2 3 2 27 3" xfId="57285" xr:uid="{00000000-0005-0000-0000-0000F79D0000}"/>
    <cellStyle name="Output 2 2 3 2 28" xfId="5868" xr:uid="{00000000-0005-0000-0000-0000F89D0000}"/>
    <cellStyle name="Output 2 2 3 2 28 2" xfId="27621" xr:uid="{00000000-0005-0000-0000-0000F99D0000}"/>
    <cellStyle name="Output 2 2 3 2 28 3" xfId="57434" xr:uid="{00000000-0005-0000-0000-0000FA9D0000}"/>
    <cellStyle name="Output 2 2 3 2 29" xfId="10117" xr:uid="{00000000-0005-0000-0000-0000FB9D0000}"/>
    <cellStyle name="Output 2 2 3 2 29 2" xfId="27962" xr:uid="{00000000-0005-0000-0000-0000FC9D0000}"/>
    <cellStyle name="Output 2 2 3 2 29 3" xfId="57584" xr:uid="{00000000-0005-0000-0000-0000FD9D0000}"/>
    <cellStyle name="Output 2 2 3 2 3" xfId="2223" xr:uid="{00000000-0005-0000-0000-0000FE9D0000}"/>
    <cellStyle name="Output 2 2 3 2 3 2" xfId="6475" xr:uid="{00000000-0005-0000-0000-0000FF9D0000}"/>
    <cellStyle name="Output 2 2 3 2 3 3" xfId="10724" xr:uid="{00000000-0005-0000-0000-0000009E0000}"/>
    <cellStyle name="Output 2 2 3 2 3 4" xfId="14973" xr:uid="{00000000-0005-0000-0000-0000019E0000}"/>
    <cellStyle name="Output 2 2 3 2 3 5" xfId="19599" xr:uid="{00000000-0005-0000-0000-0000029E0000}"/>
    <cellStyle name="Output 2 2 3 2 3 6" xfId="53669" xr:uid="{00000000-0005-0000-0000-0000039E0000}"/>
    <cellStyle name="Output 2 2 3 2 30" xfId="14367" xr:uid="{00000000-0005-0000-0000-0000049E0000}"/>
    <cellStyle name="Output 2 2 3 2 30 2" xfId="28303" xr:uid="{00000000-0005-0000-0000-0000059E0000}"/>
    <cellStyle name="Output 2 2 3 2 31" xfId="18518" xr:uid="{00000000-0005-0000-0000-0000069E0000}"/>
    <cellStyle name="Output 2 2 3 2 31 2" xfId="28644" xr:uid="{00000000-0005-0000-0000-0000079E0000}"/>
    <cellStyle name="Output 2 2 3 2 32" xfId="28985" xr:uid="{00000000-0005-0000-0000-0000089E0000}"/>
    <cellStyle name="Output 2 2 3 2 33" xfId="29269" xr:uid="{00000000-0005-0000-0000-0000099E0000}"/>
    <cellStyle name="Output 2 2 3 2 34" xfId="30959" xr:uid="{00000000-0005-0000-0000-00000A9E0000}"/>
    <cellStyle name="Output 2 2 3 2 35" xfId="31483" xr:uid="{00000000-0005-0000-0000-00000B9E0000}"/>
    <cellStyle name="Output 2 2 3 2 36" xfId="31823" xr:uid="{00000000-0005-0000-0000-00000C9E0000}"/>
    <cellStyle name="Output 2 2 3 2 37" xfId="32045" xr:uid="{00000000-0005-0000-0000-00000D9E0000}"/>
    <cellStyle name="Output 2 2 3 2 38" xfId="32386" xr:uid="{00000000-0005-0000-0000-00000E9E0000}"/>
    <cellStyle name="Output 2 2 3 2 39" xfId="32727" xr:uid="{00000000-0005-0000-0000-00000F9E0000}"/>
    <cellStyle name="Output 2 2 3 2 4" xfId="2373" xr:uid="{00000000-0005-0000-0000-0000109E0000}"/>
    <cellStyle name="Output 2 2 3 2 4 2" xfId="6625" xr:uid="{00000000-0005-0000-0000-0000119E0000}"/>
    <cellStyle name="Output 2 2 3 2 4 3" xfId="10874" xr:uid="{00000000-0005-0000-0000-0000129E0000}"/>
    <cellStyle name="Output 2 2 3 2 4 4" xfId="15123" xr:uid="{00000000-0005-0000-0000-0000139E0000}"/>
    <cellStyle name="Output 2 2 3 2 4 5" xfId="18879" xr:uid="{00000000-0005-0000-0000-0000149E0000}"/>
    <cellStyle name="Output 2 2 3 2 4 6" xfId="53791" xr:uid="{00000000-0005-0000-0000-0000159E0000}"/>
    <cellStyle name="Output 2 2 3 2 40" xfId="33056" xr:uid="{00000000-0005-0000-0000-0000169E0000}"/>
    <cellStyle name="Output 2 2 3 2 41" xfId="33637" xr:uid="{00000000-0005-0000-0000-0000179E0000}"/>
    <cellStyle name="Output 2 2 3 2 42" xfId="34100" xr:uid="{00000000-0005-0000-0000-0000189E0000}"/>
    <cellStyle name="Output 2 2 3 2 43" xfId="34430" xr:uid="{00000000-0005-0000-0000-0000199E0000}"/>
    <cellStyle name="Output 2 2 3 2 44" xfId="34776" xr:uid="{00000000-0005-0000-0000-00001A9E0000}"/>
    <cellStyle name="Output 2 2 3 2 45" xfId="35122" xr:uid="{00000000-0005-0000-0000-00001B9E0000}"/>
    <cellStyle name="Output 2 2 3 2 46" xfId="35469" xr:uid="{00000000-0005-0000-0000-00001C9E0000}"/>
    <cellStyle name="Output 2 2 3 2 47" xfId="35816" xr:uid="{00000000-0005-0000-0000-00001D9E0000}"/>
    <cellStyle name="Output 2 2 3 2 48" xfId="36162" xr:uid="{00000000-0005-0000-0000-00001E9E0000}"/>
    <cellStyle name="Output 2 2 3 2 49" xfId="36508" xr:uid="{00000000-0005-0000-0000-00001F9E0000}"/>
    <cellStyle name="Output 2 2 3 2 5" xfId="2522" xr:uid="{00000000-0005-0000-0000-0000209E0000}"/>
    <cellStyle name="Output 2 2 3 2 5 2" xfId="6774" xr:uid="{00000000-0005-0000-0000-0000219E0000}"/>
    <cellStyle name="Output 2 2 3 2 5 3" xfId="11023" xr:uid="{00000000-0005-0000-0000-0000229E0000}"/>
    <cellStyle name="Output 2 2 3 2 5 4" xfId="15272" xr:uid="{00000000-0005-0000-0000-0000239E0000}"/>
    <cellStyle name="Output 2 2 3 2 5 5" xfId="20041" xr:uid="{00000000-0005-0000-0000-0000249E0000}"/>
    <cellStyle name="Output 2 2 3 2 5 6" xfId="53897" xr:uid="{00000000-0005-0000-0000-0000259E0000}"/>
    <cellStyle name="Output 2 2 3 2 50" xfId="36854" xr:uid="{00000000-0005-0000-0000-0000269E0000}"/>
    <cellStyle name="Output 2 2 3 2 51" xfId="37200" xr:uid="{00000000-0005-0000-0000-0000279E0000}"/>
    <cellStyle name="Output 2 2 3 2 52" xfId="37546" xr:uid="{00000000-0005-0000-0000-0000289E0000}"/>
    <cellStyle name="Output 2 2 3 2 53" xfId="37821" xr:uid="{00000000-0005-0000-0000-0000299E0000}"/>
    <cellStyle name="Output 2 2 3 2 54" xfId="38168" xr:uid="{00000000-0005-0000-0000-00002A9E0000}"/>
    <cellStyle name="Output 2 2 3 2 55" xfId="38514" xr:uid="{00000000-0005-0000-0000-00002B9E0000}"/>
    <cellStyle name="Output 2 2 3 2 56" xfId="38860" xr:uid="{00000000-0005-0000-0000-00002C9E0000}"/>
    <cellStyle name="Output 2 2 3 2 57" xfId="39206" xr:uid="{00000000-0005-0000-0000-00002D9E0000}"/>
    <cellStyle name="Output 2 2 3 2 58" xfId="33021" xr:uid="{00000000-0005-0000-0000-00002E9E0000}"/>
    <cellStyle name="Output 2 2 3 2 59" xfId="39485" xr:uid="{00000000-0005-0000-0000-00002F9E0000}"/>
    <cellStyle name="Output 2 2 3 2 6" xfId="2672" xr:uid="{00000000-0005-0000-0000-0000309E0000}"/>
    <cellStyle name="Output 2 2 3 2 6 2" xfId="6924" xr:uid="{00000000-0005-0000-0000-0000319E0000}"/>
    <cellStyle name="Output 2 2 3 2 6 3" xfId="11173" xr:uid="{00000000-0005-0000-0000-0000329E0000}"/>
    <cellStyle name="Output 2 2 3 2 6 4" xfId="15422" xr:uid="{00000000-0005-0000-0000-0000339E0000}"/>
    <cellStyle name="Output 2 2 3 2 6 5" xfId="20387" xr:uid="{00000000-0005-0000-0000-0000349E0000}"/>
    <cellStyle name="Output 2 2 3 2 6 6" xfId="54047" xr:uid="{00000000-0005-0000-0000-0000359E0000}"/>
    <cellStyle name="Output 2 2 3 2 60" xfId="40034" xr:uid="{00000000-0005-0000-0000-0000369E0000}"/>
    <cellStyle name="Output 2 2 3 2 61" xfId="40375" xr:uid="{00000000-0005-0000-0000-0000379E0000}"/>
    <cellStyle name="Output 2 2 3 2 62" xfId="40673" xr:uid="{00000000-0005-0000-0000-0000389E0000}"/>
    <cellStyle name="Output 2 2 3 2 63" xfId="40751" xr:uid="{00000000-0005-0000-0000-0000399E0000}"/>
    <cellStyle name="Output 2 2 3 2 64" xfId="41044" xr:uid="{00000000-0005-0000-0000-00003A9E0000}"/>
    <cellStyle name="Output 2 2 3 2 65" xfId="41942" xr:uid="{00000000-0005-0000-0000-00003B9E0000}"/>
    <cellStyle name="Output 2 2 3 2 66" xfId="42288" xr:uid="{00000000-0005-0000-0000-00003C9E0000}"/>
    <cellStyle name="Output 2 2 3 2 67" xfId="42596" xr:uid="{00000000-0005-0000-0000-00003D9E0000}"/>
    <cellStyle name="Output 2 2 3 2 68" xfId="42869" xr:uid="{00000000-0005-0000-0000-00003E9E0000}"/>
    <cellStyle name="Output 2 2 3 2 69" xfId="43210" xr:uid="{00000000-0005-0000-0000-00003F9E0000}"/>
    <cellStyle name="Output 2 2 3 2 7" xfId="2827" xr:uid="{00000000-0005-0000-0000-0000409E0000}"/>
    <cellStyle name="Output 2 2 3 2 7 2" xfId="7079" xr:uid="{00000000-0005-0000-0000-0000419E0000}"/>
    <cellStyle name="Output 2 2 3 2 7 3" xfId="11328" xr:uid="{00000000-0005-0000-0000-0000429E0000}"/>
    <cellStyle name="Output 2 2 3 2 7 4" xfId="15577" xr:uid="{00000000-0005-0000-0000-0000439E0000}"/>
    <cellStyle name="Output 2 2 3 2 7 5" xfId="18747" xr:uid="{00000000-0005-0000-0000-0000449E0000}"/>
    <cellStyle name="Output 2 2 3 2 7 6" xfId="53222" xr:uid="{00000000-0005-0000-0000-0000459E0000}"/>
    <cellStyle name="Output 2 2 3 2 70" xfId="43551" xr:uid="{00000000-0005-0000-0000-0000469E0000}"/>
    <cellStyle name="Output 2 2 3 2 71" xfId="44082" xr:uid="{00000000-0005-0000-0000-0000479E0000}"/>
    <cellStyle name="Output 2 2 3 2 72" xfId="43910" xr:uid="{00000000-0005-0000-0000-0000489E0000}"/>
    <cellStyle name="Output 2 2 3 2 73" xfId="44750" xr:uid="{00000000-0005-0000-0000-0000499E0000}"/>
    <cellStyle name="Output 2 2 3 2 74" xfId="43956" xr:uid="{00000000-0005-0000-0000-00004A9E0000}"/>
    <cellStyle name="Output 2 2 3 2 75" xfId="45753" xr:uid="{00000000-0005-0000-0000-00004B9E0000}"/>
    <cellStyle name="Output 2 2 3 2 76" xfId="46129" xr:uid="{00000000-0005-0000-0000-00004C9E0000}"/>
    <cellStyle name="Output 2 2 3 2 77" xfId="46461" xr:uid="{00000000-0005-0000-0000-00004D9E0000}"/>
    <cellStyle name="Output 2 2 3 2 78" xfId="45474" xr:uid="{00000000-0005-0000-0000-00004E9E0000}"/>
    <cellStyle name="Output 2 2 3 2 79" xfId="46952" xr:uid="{00000000-0005-0000-0000-00004F9E0000}"/>
    <cellStyle name="Output 2 2 3 2 8" xfId="2977" xr:uid="{00000000-0005-0000-0000-0000509E0000}"/>
    <cellStyle name="Output 2 2 3 2 8 2" xfId="7229" xr:uid="{00000000-0005-0000-0000-0000519E0000}"/>
    <cellStyle name="Output 2 2 3 2 8 3" xfId="11478" xr:uid="{00000000-0005-0000-0000-0000529E0000}"/>
    <cellStyle name="Output 2 2 3 2 8 4" xfId="15727" xr:uid="{00000000-0005-0000-0000-0000539E0000}"/>
    <cellStyle name="Output 2 2 3 2 8 5" xfId="21080" xr:uid="{00000000-0005-0000-0000-0000549E0000}"/>
    <cellStyle name="Output 2 2 3 2 8 6" xfId="54268" xr:uid="{00000000-0005-0000-0000-0000559E0000}"/>
    <cellStyle name="Output 2 2 3 2 80" xfId="47297" xr:uid="{00000000-0005-0000-0000-0000569E0000}"/>
    <cellStyle name="Output 2 2 3 2 81" xfId="47608" xr:uid="{00000000-0005-0000-0000-0000579E0000}"/>
    <cellStyle name="Output 2 2 3 2 82" xfId="46845" xr:uid="{00000000-0005-0000-0000-0000589E0000}"/>
    <cellStyle name="Output 2 2 3 2 83" xfId="48058" xr:uid="{00000000-0005-0000-0000-0000599E0000}"/>
    <cellStyle name="Output 2 2 3 2 84" xfId="48744" xr:uid="{00000000-0005-0000-0000-00005A9E0000}"/>
    <cellStyle name="Output 2 2 3 2 85" xfId="48911" xr:uid="{00000000-0005-0000-0000-00005B9E0000}"/>
    <cellStyle name="Output 2 2 3 2 86" xfId="49314" xr:uid="{00000000-0005-0000-0000-00005C9E0000}"/>
    <cellStyle name="Output 2 2 3 2 87" xfId="48656" xr:uid="{00000000-0005-0000-0000-00005D9E0000}"/>
    <cellStyle name="Output 2 2 3 2 88" xfId="49924" xr:uid="{00000000-0005-0000-0000-00005E9E0000}"/>
    <cellStyle name="Output 2 2 3 2 89" xfId="50074" xr:uid="{00000000-0005-0000-0000-00005F9E0000}"/>
    <cellStyle name="Output 2 2 3 2 9" xfId="3127" xr:uid="{00000000-0005-0000-0000-0000609E0000}"/>
    <cellStyle name="Output 2 2 3 2 9 2" xfId="7379" xr:uid="{00000000-0005-0000-0000-0000619E0000}"/>
    <cellStyle name="Output 2 2 3 2 9 3" xfId="11628" xr:uid="{00000000-0005-0000-0000-0000629E0000}"/>
    <cellStyle name="Output 2 2 3 2 9 4" xfId="15877" xr:uid="{00000000-0005-0000-0000-0000639E0000}"/>
    <cellStyle name="Output 2 2 3 2 9 5" xfId="19753" xr:uid="{00000000-0005-0000-0000-0000649E0000}"/>
    <cellStyle name="Output 2 2 3 2 9 6" xfId="54418" xr:uid="{00000000-0005-0000-0000-0000659E0000}"/>
    <cellStyle name="Output 2 2 3 2 90" xfId="50223" xr:uid="{00000000-0005-0000-0000-0000669E0000}"/>
    <cellStyle name="Output 2 2 3 2 91" xfId="50373" xr:uid="{00000000-0005-0000-0000-0000679E0000}"/>
    <cellStyle name="Output 2 2 3 2 92" xfId="50522" xr:uid="{00000000-0005-0000-0000-0000689E0000}"/>
    <cellStyle name="Output 2 2 3 2 93" xfId="50671" xr:uid="{00000000-0005-0000-0000-0000699E0000}"/>
    <cellStyle name="Output 2 2 3 2 94" xfId="50821" xr:uid="{00000000-0005-0000-0000-00006A9E0000}"/>
    <cellStyle name="Output 2 2 3 2 95" xfId="50970" xr:uid="{00000000-0005-0000-0000-00006B9E0000}"/>
    <cellStyle name="Output 2 2 3 2 96" xfId="51135" xr:uid="{00000000-0005-0000-0000-00006C9E0000}"/>
    <cellStyle name="Output 2 2 3 2 97" xfId="51291" xr:uid="{00000000-0005-0000-0000-00006D9E0000}"/>
    <cellStyle name="Output 2 2 3 2 98" xfId="51441" xr:uid="{00000000-0005-0000-0000-00006E9E0000}"/>
    <cellStyle name="Output 2 2 3 2 99" xfId="51591" xr:uid="{00000000-0005-0000-0000-00006F9E0000}"/>
    <cellStyle name="Output 2 2 3 20" xfId="3222" xr:uid="{00000000-0005-0000-0000-0000709E0000}"/>
    <cellStyle name="Output 2 2 3 20 2" xfId="7474" xr:uid="{00000000-0005-0000-0000-0000719E0000}"/>
    <cellStyle name="Output 2 2 3 20 3" xfId="11723" xr:uid="{00000000-0005-0000-0000-0000729E0000}"/>
    <cellStyle name="Output 2 2 3 20 4" xfId="15972" xr:uid="{00000000-0005-0000-0000-0000739E0000}"/>
    <cellStyle name="Output 2 2 3 20 5" xfId="21892" xr:uid="{00000000-0005-0000-0000-0000749E0000}"/>
    <cellStyle name="Output 2 2 3 20 6" xfId="55794" xr:uid="{00000000-0005-0000-0000-0000759E0000}"/>
    <cellStyle name="Output 2 2 3 21" xfId="3371" xr:uid="{00000000-0005-0000-0000-0000769E0000}"/>
    <cellStyle name="Output 2 2 3 21 2" xfId="7623" xr:uid="{00000000-0005-0000-0000-0000779E0000}"/>
    <cellStyle name="Output 2 2 3 21 3" xfId="11872" xr:uid="{00000000-0005-0000-0000-0000789E0000}"/>
    <cellStyle name="Output 2 2 3 21 4" xfId="16121" xr:uid="{00000000-0005-0000-0000-0000799E0000}"/>
    <cellStyle name="Output 2 2 3 21 5" xfId="23826" xr:uid="{00000000-0005-0000-0000-00007A9E0000}"/>
    <cellStyle name="Output 2 2 3 21 6" xfId="55946" xr:uid="{00000000-0005-0000-0000-00007B9E0000}"/>
    <cellStyle name="Output 2 2 3 22" xfId="3521" xr:uid="{00000000-0005-0000-0000-00007C9E0000}"/>
    <cellStyle name="Output 2 2 3 22 2" xfId="7773" xr:uid="{00000000-0005-0000-0000-00007D9E0000}"/>
    <cellStyle name="Output 2 2 3 22 3" xfId="12022" xr:uid="{00000000-0005-0000-0000-00007E9E0000}"/>
    <cellStyle name="Output 2 2 3 22 4" xfId="16271" xr:uid="{00000000-0005-0000-0000-00007F9E0000}"/>
    <cellStyle name="Output 2 2 3 22 5" xfId="24176" xr:uid="{00000000-0005-0000-0000-0000809E0000}"/>
    <cellStyle name="Output 2 2 3 22 6" xfId="56098" xr:uid="{00000000-0005-0000-0000-0000819E0000}"/>
    <cellStyle name="Output 2 2 3 23" xfId="3671" xr:uid="{00000000-0005-0000-0000-0000829E0000}"/>
    <cellStyle name="Output 2 2 3 23 2" xfId="7923" xr:uid="{00000000-0005-0000-0000-0000839E0000}"/>
    <cellStyle name="Output 2 2 3 23 3" xfId="12172" xr:uid="{00000000-0005-0000-0000-0000849E0000}"/>
    <cellStyle name="Output 2 2 3 23 4" xfId="16421" xr:uid="{00000000-0005-0000-0000-0000859E0000}"/>
    <cellStyle name="Output 2 2 3 23 5" xfId="24522" xr:uid="{00000000-0005-0000-0000-0000869E0000}"/>
    <cellStyle name="Output 2 2 3 23 6" xfId="56247" xr:uid="{00000000-0005-0000-0000-0000879E0000}"/>
    <cellStyle name="Output 2 2 3 24" xfId="3820" xr:uid="{00000000-0005-0000-0000-0000889E0000}"/>
    <cellStyle name="Output 2 2 3 24 2" xfId="8072" xr:uid="{00000000-0005-0000-0000-0000899E0000}"/>
    <cellStyle name="Output 2 2 3 24 3" xfId="12321" xr:uid="{00000000-0005-0000-0000-00008A9E0000}"/>
    <cellStyle name="Output 2 2 3 24 4" xfId="16570" xr:uid="{00000000-0005-0000-0000-00008B9E0000}"/>
    <cellStyle name="Output 2 2 3 24 5" xfId="21385" xr:uid="{00000000-0005-0000-0000-00008C9E0000}"/>
    <cellStyle name="Output 2 2 3 24 6" xfId="56403" xr:uid="{00000000-0005-0000-0000-00008D9E0000}"/>
    <cellStyle name="Output 2 2 3 25" xfId="3969" xr:uid="{00000000-0005-0000-0000-00008E9E0000}"/>
    <cellStyle name="Output 2 2 3 25 2" xfId="8221" xr:uid="{00000000-0005-0000-0000-00008F9E0000}"/>
    <cellStyle name="Output 2 2 3 25 3" xfId="12470" xr:uid="{00000000-0005-0000-0000-0000909E0000}"/>
    <cellStyle name="Output 2 2 3 25 4" xfId="16719" xr:uid="{00000000-0005-0000-0000-0000919E0000}"/>
    <cellStyle name="Output 2 2 3 25 5" xfId="24806" xr:uid="{00000000-0005-0000-0000-0000929E0000}"/>
    <cellStyle name="Output 2 2 3 25 6" xfId="56553" xr:uid="{00000000-0005-0000-0000-0000939E0000}"/>
    <cellStyle name="Output 2 2 3 26" xfId="4169" xr:uid="{00000000-0005-0000-0000-0000949E0000}"/>
    <cellStyle name="Output 2 2 3 26 2" xfId="8421" xr:uid="{00000000-0005-0000-0000-0000959E0000}"/>
    <cellStyle name="Output 2 2 3 26 3" xfId="12670" xr:uid="{00000000-0005-0000-0000-0000969E0000}"/>
    <cellStyle name="Output 2 2 3 26 4" xfId="16919" xr:uid="{00000000-0005-0000-0000-0000979E0000}"/>
    <cellStyle name="Output 2 2 3 26 5" xfId="25483" xr:uid="{00000000-0005-0000-0000-0000989E0000}"/>
    <cellStyle name="Output 2 2 3 26 6" xfId="56600" xr:uid="{00000000-0005-0000-0000-0000999E0000}"/>
    <cellStyle name="Output 2 2 3 27" xfId="4320" xr:uid="{00000000-0005-0000-0000-00009A9E0000}"/>
    <cellStyle name="Output 2 2 3 27 2" xfId="8572" xr:uid="{00000000-0005-0000-0000-00009B9E0000}"/>
    <cellStyle name="Output 2 2 3 27 3" xfId="12821" xr:uid="{00000000-0005-0000-0000-00009C9E0000}"/>
    <cellStyle name="Output 2 2 3 27 4" xfId="17070" xr:uid="{00000000-0005-0000-0000-00009D9E0000}"/>
    <cellStyle name="Output 2 2 3 27 5" xfId="25829" xr:uid="{00000000-0005-0000-0000-00009E9E0000}"/>
    <cellStyle name="Output 2 2 3 27 6" xfId="56654" xr:uid="{00000000-0005-0000-0000-00009F9E0000}"/>
    <cellStyle name="Output 2 2 3 28" xfId="4118" xr:uid="{00000000-0005-0000-0000-0000A09E0000}"/>
    <cellStyle name="Output 2 2 3 28 2" xfId="8370" xr:uid="{00000000-0005-0000-0000-0000A19E0000}"/>
    <cellStyle name="Output 2 2 3 28 3" xfId="12619" xr:uid="{00000000-0005-0000-0000-0000A29E0000}"/>
    <cellStyle name="Output 2 2 3 28 4" xfId="16868" xr:uid="{00000000-0005-0000-0000-0000A39E0000}"/>
    <cellStyle name="Output 2 2 3 28 5" xfId="26175" xr:uid="{00000000-0005-0000-0000-0000A49E0000}"/>
    <cellStyle name="Output 2 2 3 28 6" xfId="56813" xr:uid="{00000000-0005-0000-0000-0000A59E0000}"/>
    <cellStyle name="Output 2 2 3 29" xfId="4692" xr:uid="{00000000-0005-0000-0000-0000A69E0000}"/>
    <cellStyle name="Output 2 2 3 29 2" xfId="8944" xr:uid="{00000000-0005-0000-0000-0000A79E0000}"/>
    <cellStyle name="Output 2 2 3 29 3" xfId="13193" xr:uid="{00000000-0005-0000-0000-0000A89E0000}"/>
    <cellStyle name="Output 2 2 3 29 4" xfId="17442" xr:uid="{00000000-0005-0000-0000-0000A99E0000}"/>
    <cellStyle name="Output 2 2 3 29 5" xfId="26520" xr:uid="{00000000-0005-0000-0000-0000AA9E0000}"/>
    <cellStyle name="Output 2 2 3 29 6" xfId="56963" xr:uid="{00000000-0005-0000-0000-0000AB9E0000}"/>
    <cellStyle name="Output 2 2 3 3" xfId="1664" xr:uid="{00000000-0005-0000-0000-0000AC9E0000}"/>
    <cellStyle name="Output 2 2 3 3 10" xfId="3324" xr:uid="{00000000-0005-0000-0000-0000AD9E0000}"/>
    <cellStyle name="Output 2 2 3 3 10 2" xfId="7576" xr:uid="{00000000-0005-0000-0000-0000AE9E0000}"/>
    <cellStyle name="Output 2 2 3 3 10 3" xfId="11825" xr:uid="{00000000-0005-0000-0000-0000AF9E0000}"/>
    <cellStyle name="Output 2 2 3 3 10 4" xfId="16074" xr:uid="{00000000-0005-0000-0000-0000B09E0000}"/>
    <cellStyle name="Output 2 2 3 3 10 5" xfId="21771" xr:uid="{00000000-0005-0000-0000-0000B19E0000}"/>
    <cellStyle name="Output 2 2 3 3 10 6" xfId="54616" xr:uid="{00000000-0005-0000-0000-0000B29E0000}"/>
    <cellStyle name="Output 2 2 3 3 100" xfId="51789" xr:uid="{00000000-0005-0000-0000-0000B39E0000}"/>
    <cellStyle name="Output 2 2 3 3 101" xfId="51944" xr:uid="{00000000-0005-0000-0000-0000B49E0000}"/>
    <cellStyle name="Output 2 2 3 3 102" xfId="52099" xr:uid="{00000000-0005-0000-0000-0000B59E0000}"/>
    <cellStyle name="Output 2 2 3 3 103" xfId="52249" xr:uid="{00000000-0005-0000-0000-0000B69E0000}"/>
    <cellStyle name="Output 2 2 3 3 104" xfId="52502" xr:uid="{00000000-0005-0000-0000-0000B79E0000}"/>
    <cellStyle name="Output 2 2 3 3 105" xfId="52652" xr:uid="{00000000-0005-0000-0000-0000B89E0000}"/>
    <cellStyle name="Output 2 2 3 3 106" xfId="52801" xr:uid="{00000000-0005-0000-0000-0000B99E0000}"/>
    <cellStyle name="Output 2 2 3 3 107" xfId="52951" xr:uid="{00000000-0005-0000-0000-0000BA9E0000}"/>
    <cellStyle name="Output 2 2 3 3 108" xfId="53413" xr:uid="{00000000-0005-0000-0000-0000BB9E0000}"/>
    <cellStyle name="Output 2 2 3 3 11" xfId="3473" xr:uid="{00000000-0005-0000-0000-0000BC9E0000}"/>
    <cellStyle name="Output 2 2 3 3 11 2" xfId="7725" xr:uid="{00000000-0005-0000-0000-0000BD9E0000}"/>
    <cellStyle name="Output 2 2 3 3 11 3" xfId="11974" xr:uid="{00000000-0005-0000-0000-0000BE9E0000}"/>
    <cellStyle name="Output 2 2 3 3 11 4" xfId="16223" xr:uid="{00000000-0005-0000-0000-0000BF9E0000}"/>
    <cellStyle name="Output 2 2 3 3 11 5" xfId="22263" xr:uid="{00000000-0005-0000-0000-0000C09E0000}"/>
    <cellStyle name="Output 2 2 3 3 11 6" xfId="54765" xr:uid="{00000000-0005-0000-0000-0000C19E0000}"/>
    <cellStyle name="Output 2 2 3 3 12" xfId="3623" xr:uid="{00000000-0005-0000-0000-0000C29E0000}"/>
    <cellStyle name="Output 2 2 3 3 12 2" xfId="7875" xr:uid="{00000000-0005-0000-0000-0000C39E0000}"/>
    <cellStyle name="Output 2 2 3 3 12 3" xfId="12124" xr:uid="{00000000-0005-0000-0000-0000C49E0000}"/>
    <cellStyle name="Output 2 2 3 3 12 4" xfId="16373" xr:uid="{00000000-0005-0000-0000-0000C59E0000}"/>
    <cellStyle name="Output 2 2 3 3 12 5" xfId="22609" xr:uid="{00000000-0005-0000-0000-0000C69E0000}"/>
    <cellStyle name="Output 2 2 3 3 12 6" xfId="54920" xr:uid="{00000000-0005-0000-0000-0000C79E0000}"/>
    <cellStyle name="Output 2 2 3 3 13" xfId="3773" xr:uid="{00000000-0005-0000-0000-0000C89E0000}"/>
    <cellStyle name="Output 2 2 3 3 13 2" xfId="8025" xr:uid="{00000000-0005-0000-0000-0000C99E0000}"/>
    <cellStyle name="Output 2 2 3 3 13 3" xfId="12274" xr:uid="{00000000-0005-0000-0000-0000CA9E0000}"/>
    <cellStyle name="Output 2 2 3 3 13 4" xfId="16523" xr:uid="{00000000-0005-0000-0000-0000CB9E0000}"/>
    <cellStyle name="Output 2 2 3 3 13 5" xfId="22955" xr:uid="{00000000-0005-0000-0000-0000CC9E0000}"/>
    <cellStyle name="Output 2 2 3 3 13 6" xfId="55075" xr:uid="{00000000-0005-0000-0000-0000CD9E0000}"/>
    <cellStyle name="Output 2 2 3 3 14" xfId="3922" xr:uid="{00000000-0005-0000-0000-0000CE9E0000}"/>
    <cellStyle name="Output 2 2 3 3 14 2" xfId="8174" xr:uid="{00000000-0005-0000-0000-0000CF9E0000}"/>
    <cellStyle name="Output 2 2 3 3 14 3" xfId="12423" xr:uid="{00000000-0005-0000-0000-0000D09E0000}"/>
    <cellStyle name="Output 2 2 3 3 14 4" xfId="16672" xr:uid="{00000000-0005-0000-0000-0000D19E0000}"/>
    <cellStyle name="Output 2 2 3 3 14 5" xfId="23302" xr:uid="{00000000-0005-0000-0000-0000D29E0000}"/>
    <cellStyle name="Output 2 2 3 3 14 6" xfId="55226" xr:uid="{00000000-0005-0000-0000-0000D39E0000}"/>
    <cellStyle name="Output 2 2 3 3 15" xfId="4071" xr:uid="{00000000-0005-0000-0000-0000D49E0000}"/>
    <cellStyle name="Output 2 2 3 3 15 2" xfId="8323" xr:uid="{00000000-0005-0000-0000-0000D59E0000}"/>
    <cellStyle name="Output 2 2 3 3 15 3" xfId="12572" xr:uid="{00000000-0005-0000-0000-0000D69E0000}"/>
    <cellStyle name="Output 2 2 3 3 15 4" xfId="16821" xr:uid="{00000000-0005-0000-0000-0000D79E0000}"/>
    <cellStyle name="Output 2 2 3 3 15 5" xfId="23577" xr:uid="{00000000-0005-0000-0000-0000D89E0000}"/>
    <cellStyle name="Output 2 2 3 3 15 6" xfId="55375" xr:uid="{00000000-0005-0000-0000-0000D99E0000}"/>
    <cellStyle name="Output 2 2 3 3 16" xfId="4271" xr:uid="{00000000-0005-0000-0000-0000DA9E0000}"/>
    <cellStyle name="Output 2 2 3 3 16 2" xfId="8523" xr:uid="{00000000-0005-0000-0000-0000DB9E0000}"/>
    <cellStyle name="Output 2 2 3 3 16 3" xfId="12772" xr:uid="{00000000-0005-0000-0000-0000DC9E0000}"/>
    <cellStyle name="Output 2 2 3 3 16 4" xfId="17021" xr:uid="{00000000-0005-0000-0000-0000DD9E0000}"/>
    <cellStyle name="Output 2 2 3 3 16 5" xfId="23923" xr:uid="{00000000-0005-0000-0000-0000DE9E0000}"/>
    <cellStyle name="Output 2 2 3 3 16 6" xfId="55525" xr:uid="{00000000-0005-0000-0000-0000DF9E0000}"/>
    <cellStyle name="Output 2 2 3 3 17" xfId="4422" xr:uid="{00000000-0005-0000-0000-0000E09E0000}"/>
    <cellStyle name="Output 2 2 3 3 17 2" xfId="8674" xr:uid="{00000000-0005-0000-0000-0000E19E0000}"/>
    <cellStyle name="Output 2 2 3 3 17 3" xfId="12923" xr:uid="{00000000-0005-0000-0000-0000E29E0000}"/>
    <cellStyle name="Output 2 2 3 3 17 4" xfId="17172" xr:uid="{00000000-0005-0000-0000-0000E39E0000}"/>
    <cellStyle name="Output 2 2 3 3 17 5" xfId="24273" xr:uid="{00000000-0005-0000-0000-0000E49E0000}"/>
    <cellStyle name="Output 2 2 3 3 17 6" xfId="55674" xr:uid="{00000000-0005-0000-0000-0000E59E0000}"/>
    <cellStyle name="Output 2 2 3 3 18" xfId="4525" xr:uid="{00000000-0005-0000-0000-0000E69E0000}"/>
    <cellStyle name="Output 2 2 3 3 18 2" xfId="8777" xr:uid="{00000000-0005-0000-0000-0000E79E0000}"/>
    <cellStyle name="Output 2 2 3 3 18 3" xfId="13026" xr:uid="{00000000-0005-0000-0000-0000E89E0000}"/>
    <cellStyle name="Output 2 2 3 3 18 4" xfId="17275" xr:uid="{00000000-0005-0000-0000-0000E99E0000}"/>
    <cellStyle name="Output 2 2 3 3 18 5" xfId="24619" xr:uid="{00000000-0005-0000-0000-0000EA9E0000}"/>
    <cellStyle name="Output 2 2 3 3 18 6" xfId="55896" xr:uid="{00000000-0005-0000-0000-0000EB9E0000}"/>
    <cellStyle name="Output 2 2 3 3 19" xfId="4639" xr:uid="{00000000-0005-0000-0000-0000EC9E0000}"/>
    <cellStyle name="Output 2 2 3 3 19 2" xfId="8891" xr:uid="{00000000-0005-0000-0000-0000ED9E0000}"/>
    <cellStyle name="Output 2 2 3 3 19 3" xfId="13140" xr:uid="{00000000-0005-0000-0000-0000EE9E0000}"/>
    <cellStyle name="Output 2 2 3 3 19 4" xfId="17389" xr:uid="{00000000-0005-0000-0000-0000EF9E0000}"/>
    <cellStyle name="Output 2 2 3 3 19 5" xfId="24894" xr:uid="{00000000-0005-0000-0000-0000F09E0000}"/>
    <cellStyle name="Output 2 2 3 3 19 6" xfId="56048" xr:uid="{00000000-0005-0000-0000-0000F19E0000}"/>
    <cellStyle name="Output 2 2 3 3 2" xfId="2119" xr:uid="{00000000-0005-0000-0000-0000F29E0000}"/>
    <cellStyle name="Output 2 2 3 3 2 2" xfId="6371" xr:uid="{00000000-0005-0000-0000-0000F39E0000}"/>
    <cellStyle name="Output 2 2 3 3 2 3" xfId="10620" xr:uid="{00000000-0005-0000-0000-0000F49E0000}"/>
    <cellStyle name="Output 2 2 3 3 2 4" xfId="14869" xr:uid="{00000000-0005-0000-0000-0000F59E0000}"/>
    <cellStyle name="Output 2 2 3 3 2 5" xfId="19300" xr:uid="{00000000-0005-0000-0000-0000F69E0000}"/>
    <cellStyle name="Output 2 2 3 3 2 6" xfId="53568" xr:uid="{00000000-0005-0000-0000-0000F79E0000}"/>
    <cellStyle name="Output 2 2 3 3 20" xfId="4794" xr:uid="{00000000-0005-0000-0000-0000F89E0000}"/>
    <cellStyle name="Output 2 2 3 3 20 2" xfId="9046" xr:uid="{00000000-0005-0000-0000-0000F99E0000}"/>
    <cellStyle name="Output 2 2 3 3 20 3" xfId="13295" xr:uid="{00000000-0005-0000-0000-0000FA9E0000}"/>
    <cellStyle name="Output 2 2 3 3 20 4" xfId="17544" xr:uid="{00000000-0005-0000-0000-0000FB9E0000}"/>
    <cellStyle name="Output 2 2 3 3 20 5" xfId="25134" xr:uid="{00000000-0005-0000-0000-0000FC9E0000}"/>
    <cellStyle name="Output 2 2 3 3 20 6" xfId="56200" xr:uid="{00000000-0005-0000-0000-0000FD9E0000}"/>
    <cellStyle name="Output 2 2 3 3 21" xfId="4944" xr:uid="{00000000-0005-0000-0000-0000FE9E0000}"/>
    <cellStyle name="Output 2 2 3 3 21 2" xfId="9196" xr:uid="{00000000-0005-0000-0000-0000FF9E0000}"/>
    <cellStyle name="Output 2 2 3 3 21 3" xfId="13445" xr:uid="{00000000-0005-0000-0000-0000009F0000}"/>
    <cellStyle name="Output 2 2 3 3 21 4" xfId="17694" xr:uid="{00000000-0005-0000-0000-0000019F0000}"/>
    <cellStyle name="Output 2 2 3 3 21 5" xfId="25580" xr:uid="{00000000-0005-0000-0000-0000029F0000}"/>
    <cellStyle name="Output 2 2 3 3 21 6" xfId="56349" xr:uid="{00000000-0005-0000-0000-0000039F0000}"/>
    <cellStyle name="Output 2 2 3 3 22" xfId="5136" xr:uid="{00000000-0005-0000-0000-0000049F0000}"/>
    <cellStyle name="Output 2 2 3 3 22 2" xfId="9388" xr:uid="{00000000-0005-0000-0000-0000059F0000}"/>
    <cellStyle name="Output 2 2 3 3 22 3" xfId="13637" xr:uid="{00000000-0005-0000-0000-0000069F0000}"/>
    <cellStyle name="Output 2 2 3 3 22 4" xfId="17886" xr:uid="{00000000-0005-0000-0000-0000079F0000}"/>
    <cellStyle name="Output 2 2 3 3 22 5" xfId="25926" xr:uid="{00000000-0005-0000-0000-0000089F0000}"/>
    <cellStyle name="Output 2 2 3 3 22 6" xfId="56505" xr:uid="{00000000-0005-0000-0000-0000099F0000}"/>
    <cellStyle name="Output 2 2 3 3 23" xfId="5246" xr:uid="{00000000-0005-0000-0000-00000A9F0000}"/>
    <cellStyle name="Output 2 2 3 3 23 2" xfId="9498" xr:uid="{00000000-0005-0000-0000-00000B9F0000}"/>
    <cellStyle name="Output 2 2 3 3 23 3" xfId="13747" xr:uid="{00000000-0005-0000-0000-00000C9F0000}"/>
    <cellStyle name="Output 2 2 3 3 23 4" xfId="17996" xr:uid="{00000000-0005-0000-0000-00000D9F0000}"/>
    <cellStyle name="Output 2 2 3 3 23 5" xfId="26272" xr:uid="{00000000-0005-0000-0000-00000E9F0000}"/>
    <cellStyle name="Output 2 2 3 3 23 6" xfId="56756" xr:uid="{00000000-0005-0000-0000-00000F9F0000}"/>
    <cellStyle name="Output 2 2 3 3 24" xfId="5358" xr:uid="{00000000-0005-0000-0000-0000109F0000}"/>
    <cellStyle name="Output 2 2 3 3 24 2" xfId="9610" xr:uid="{00000000-0005-0000-0000-0000119F0000}"/>
    <cellStyle name="Output 2 2 3 3 24 3" xfId="13859" xr:uid="{00000000-0005-0000-0000-0000129F0000}"/>
    <cellStyle name="Output 2 2 3 3 24 4" xfId="18108" xr:uid="{00000000-0005-0000-0000-0000139F0000}"/>
    <cellStyle name="Output 2 2 3 3 24 5" xfId="26617" xr:uid="{00000000-0005-0000-0000-0000149F0000}"/>
    <cellStyle name="Output 2 2 3 3 24 6" xfId="56915" xr:uid="{00000000-0005-0000-0000-0000159F0000}"/>
    <cellStyle name="Output 2 2 3 3 25" xfId="5509" xr:uid="{00000000-0005-0000-0000-0000169F0000}"/>
    <cellStyle name="Output 2 2 3 3 25 2" xfId="9761" xr:uid="{00000000-0005-0000-0000-0000179F0000}"/>
    <cellStyle name="Output 2 2 3 3 25 3" xfId="14010" xr:uid="{00000000-0005-0000-0000-0000189F0000}"/>
    <cellStyle name="Output 2 2 3 3 25 4" xfId="18259" xr:uid="{00000000-0005-0000-0000-0000199F0000}"/>
    <cellStyle name="Output 2 2 3 3 25 5" xfId="26817" xr:uid="{00000000-0005-0000-0000-00001A9F0000}"/>
    <cellStyle name="Output 2 2 3 3 25 6" xfId="57065" xr:uid="{00000000-0005-0000-0000-00001B9F0000}"/>
    <cellStyle name="Output 2 2 3 3 26" xfId="5664" xr:uid="{00000000-0005-0000-0000-00001C9F0000}"/>
    <cellStyle name="Output 2 2 3 3 26 2" xfId="9916" xr:uid="{00000000-0005-0000-0000-00001D9F0000}"/>
    <cellStyle name="Output 2 2 3 3 26 3" xfId="14165" xr:uid="{00000000-0005-0000-0000-00001E9F0000}"/>
    <cellStyle name="Output 2 2 3 3 26 4" xfId="18414" xr:uid="{00000000-0005-0000-0000-00001F9F0000}"/>
    <cellStyle name="Output 2 2 3 3 26 5" xfId="27037" xr:uid="{00000000-0005-0000-0000-0000209F0000}"/>
    <cellStyle name="Output 2 2 3 3 26 6" xfId="57183" xr:uid="{00000000-0005-0000-0000-0000219F0000}"/>
    <cellStyle name="Output 2 2 3 3 27" xfId="5916" xr:uid="{00000000-0005-0000-0000-0000229F0000}"/>
    <cellStyle name="Output 2 2 3 3 27 2" xfId="27325" xr:uid="{00000000-0005-0000-0000-0000239F0000}"/>
    <cellStyle name="Output 2 2 3 3 27 3" xfId="57333" xr:uid="{00000000-0005-0000-0000-0000249F0000}"/>
    <cellStyle name="Output 2 2 3 3 28" xfId="10165" xr:uid="{00000000-0005-0000-0000-0000259F0000}"/>
    <cellStyle name="Output 2 2 3 3 28 2" xfId="27668" xr:uid="{00000000-0005-0000-0000-0000269F0000}"/>
    <cellStyle name="Output 2 2 3 3 28 3" xfId="57482" xr:uid="{00000000-0005-0000-0000-0000279F0000}"/>
    <cellStyle name="Output 2 2 3 3 29" xfId="14415" xr:uid="{00000000-0005-0000-0000-0000289F0000}"/>
    <cellStyle name="Output 2 2 3 3 29 2" xfId="28009" xr:uid="{00000000-0005-0000-0000-0000299F0000}"/>
    <cellStyle name="Output 2 2 3 3 29 3" xfId="57632" xr:uid="{00000000-0005-0000-0000-00002A9F0000}"/>
    <cellStyle name="Output 2 2 3 3 3" xfId="2271" xr:uid="{00000000-0005-0000-0000-00002B9F0000}"/>
    <cellStyle name="Output 2 2 3 3 3 2" xfId="6523" xr:uid="{00000000-0005-0000-0000-00002C9F0000}"/>
    <cellStyle name="Output 2 2 3 3 3 3" xfId="10772" xr:uid="{00000000-0005-0000-0000-00002D9F0000}"/>
    <cellStyle name="Output 2 2 3 3 3 4" xfId="15021" xr:uid="{00000000-0005-0000-0000-00002E9F0000}"/>
    <cellStyle name="Output 2 2 3 3 3 5" xfId="19646" xr:uid="{00000000-0005-0000-0000-00002F9F0000}"/>
    <cellStyle name="Output 2 2 3 3 3 6" xfId="53717" xr:uid="{00000000-0005-0000-0000-0000309F0000}"/>
    <cellStyle name="Output 2 2 3 3 30" xfId="18674" xr:uid="{00000000-0005-0000-0000-0000319F0000}"/>
    <cellStyle name="Output 2 2 3 3 30 2" xfId="28350" xr:uid="{00000000-0005-0000-0000-0000329F0000}"/>
    <cellStyle name="Output 2 2 3 3 31" xfId="28691" xr:uid="{00000000-0005-0000-0000-0000339F0000}"/>
    <cellStyle name="Output 2 2 3 3 32" xfId="29032" xr:uid="{00000000-0005-0000-0000-0000349F0000}"/>
    <cellStyle name="Output 2 2 3 3 33" xfId="29679" xr:uid="{00000000-0005-0000-0000-0000359F0000}"/>
    <cellStyle name="Output 2 2 3 3 34" xfId="31114" xr:uid="{00000000-0005-0000-0000-0000369F0000}"/>
    <cellStyle name="Output 2 2 3 3 35" xfId="31530" xr:uid="{00000000-0005-0000-0000-0000379F0000}"/>
    <cellStyle name="Output 2 2 3 3 36" xfId="31870" xr:uid="{00000000-0005-0000-0000-0000389F0000}"/>
    <cellStyle name="Output 2 2 3 3 37" xfId="32092" xr:uid="{00000000-0005-0000-0000-0000399F0000}"/>
    <cellStyle name="Output 2 2 3 3 38" xfId="32433" xr:uid="{00000000-0005-0000-0000-00003A9F0000}"/>
    <cellStyle name="Output 2 2 3 3 39" xfId="32774" xr:uid="{00000000-0005-0000-0000-00003B9F0000}"/>
    <cellStyle name="Output 2 2 3 3 4" xfId="2421" xr:uid="{00000000-0005-0000-0000-00003C9F0000}"/>
    <cellStyle name="Output 2 2 3 3 4 2" xfId="6673" xr:uid="{00000000-0005-0000-0000-00003D9F0000}"/>
    <cellStyle name="Output 2 2 3 3 4 3" xfId="10922" xr:uid="{00000000-0005-0000-0000-00003E9F0000}"/>
    <cellStyle name="Output 2 2 3 3 4 4" xfId="15171" xr:uid="{00000000-0005-0000-0000-00003F9F0000}"/>
    <cellStyle name="Output 2 2 3 3 4 5" xfId="19595" xr:uid="{00000000-0005-0000-0000-0000409F0000}"/>
    <cellStyle name="Output 2 2 3 3 4 6" xfId="53839" xr:uid="{00000000-0005-0000-0000-0000419F0000}"/>
    <cellStyle name="Output 2 2 3 3 40" xfId="33040" xr:uid="{00000000-0005-0000-0000-0000429F0000}"/>
    <cellStyle name="Output 2 2 3 3 41" xfId="33684" xr:uid="{00000000-0005-0000-0000-0000439F0000}"/>
    <cellStyle name="Output 2 2 3 3 42" xfId="34023" xr:uid="{00000000-0005-0000-0000-0000449F0000}"/>
    <cellStyle name="Output 2 2 3 3 43" xfId="34477" xr:uid="{00000000-0005-0000-0000-0000459F0000}"/>
    <cellStyle name="Output 2 2 3 3 44" xfId="34823" xr:uid="{00000000-0005-0000-0000-0000469F0000}"/>
    <cellStyle name="Output 2 2 3 3 45" xfId="35169" xr:uid="{00000000-0005-0000-0000-0000479F0000}"/>
    <cellStyle name="Output 2 2 3 3 46" xfId="35516" xr:uid="{00000000-0005-0000-0000-0000489F0000}"/>
    <cellStyle name="Output 2 2 3 3 47" xfId="35863" xr:uid="{00000000-0005-0000-0000-0000499F0000}"/>
    <cellStyle name="Output 2 2 3 3 48" xfId="36209" xr:uid="{00000000-0005-0000-0000-00004A9F0000}"/>
    <cellStyle name="Output 2 2 3 3 49" xfId="36555" xr:uid="{00000000-0005-0000-0000-00004B9F0000}"/>
    <cellStyle name="Output 2 2 3 3 5" xfId="2570" xr:uid="{00000000-0005-0000-0000-00004C9F0000}"/>
    <cellStyle name="Output 2 2 3 3 5 2" xfId="6822" xr:uid="{00000000-0005-0000-0000-00004D9F0000}"/>
    <cellStyle name="Output 2 2 3 3 5 3" xfId="11071" xr:uid="{00000000-0005-0000-0000-00004E9F0000}"/>
    <cellStyle name="Output 2 2 3 3 5 4" xfId="15320" xr:uid="{00000000-0005-0000-0000-00004F9F0000}"/>
    <cellStyle name="Output 2 2 3 3 5 5" xfId="20088" xr:uid="{00000000-0005-0000-0000-0000509F0000}"/>
    <cellStyle name="Output 2 2 3 3 5 6" xfId="53945" xr:uid="{00000000-0005-0000-0000-0000519F0000}"/>
    <cellStyle name="Output 2 2 3 3 50" xfId="36901" xr:uid="{00000000-0005-0000-0000-0000529F0000}"/>
    <cellStyle name="Output 2 2 3 3 51" xfId="37247" xr:uid="{00000000-0005-0000-0000-0000539F0000}"/>
    <cellStyle name="Output 2 2 3 3 52" xfId="37593" xr:uid="{00000000-0005-0000-0000-0000549F0000}"/>
    <cellStyle name="Output 2 2 3 3 53" xfId="37868" xr:uid="{00000000-0005-0000-0000-0000559F0000}"/>
    <cellStyle name="Output 2 2 3 3 54" xfId="38215" xr:uid="{00000000-0005-0000-0000-0000569F0000}"/>
    <cellStyle name="Output 2 2 3 3 55" xfId="38561" xr:uid="{00000000-0005-0000-0000-0000579F0000}"/>
    <cellStyle name="Output 2 2 3 3 56" xfId="38907" xr:uid="{00000000-0005-0000-0000-0000589F0000}"/>
    <cellStyle name="Output 2 2 3 3 57" xfId="39253" xr:uid="{00000000-0005-0000-0000-0000599F0000}"/>
    <cellStyle name="Output 2 2 3 3 58" xfId="39495" xr:uid="{00000000-0005-0000-0000-00005A9F0000}"/>
    <cellStyle name="Output 2 2 3 3 59" xfId="39806" xr:uid="{00000000-0005-0000-0000-00005B9F0000}"/>
    <cellStyle name="Output 2 2 3 3 6" xfId="2720" xr:uid="{00000000-0005-0000-0000-00005C9F0000}"/>
    <cellStyle name="Output 2 2 3 3 6 2" xfId="6972" xr:uid="{00000000-0005-0000-0000-00005D9F0000}"/>
    <cellStyle name="Output 2 2 3 3 6 3" xfId="11221" xr:uid="{00000000-0005-0000-0000-00005E9F0000}"/>
    <cellStyle name="Output 2 2 3 3 6 4" xfId="15470" xr:uid="{00000000-0005-0000-0000-00005F9F0000}"/>
    <cellStyle name="Output 2 2 3 3 6 5" xfId="20434" xr:uid="{00000000-0005-0000-0000-0000609F0000}"/>
    <cellStyle name="Output 2 2 3 3 6 6" xfId="54095" xr:uid="{00000000-0005-0000-0000-0000619F0000}"/>
    <cellStyle name="Output 2 2 3 3 60" xfId="40081" xr:uid="{00000000-0005-0000-0000-0000629F0000}"/>
    <cellStyle name="Output 2 2 3 3 61" xfId="40422" xr:uid="{00000000-0005-0000-0000-0000639F0000}"/>
    <cellStyle name="Output 2 2 3 3 62" xfId="41163" xr:uid="{00000000-0005-0000-0000-0000649F0000}"/>
    <cellStyle name="Output 2 2 3 3 63" xfId="40724" xr:uid="{00000000-0005-0000-0000-0000659F0000}"/>
    <cellStyle name="Output 2 2 3 3 64" xfId="41510" xr:uid="{00000000-0005-0000-0000-0000669F0000}"/>
    <cellStyle name="Output 2 2 3 3 65" xfId="41989" xr:uid="{00000000-0005-0000-0000-0000679F0000}"/>
    <cellStyle name="Output 2 2 3 3 66" xfId="42335" xr:uid="{00000000-0005-0000-0000-0000689F0000}"/>
    <cellStyle name="Output 2 2 3 3 67" xfId="42181" xr:uid="{00000000-0005-0000-0000-0000699F0000}"/>
    <cellStyle name="Output 2 2 3 3 68" xfId="42916" xr:uid="{00000000-0005-0000-0000-00006A9F0000}"/>
    <cellStyle name="Output 2 2 3 3 69" xfId="43257" xr:uid="{00000000-0005-0000-0000-00006B9F0000}"/>
    <cellStyle name="Output 2 2 3 3 7" xfId="2875" xr:uid="{00000000-0005-0000-0000-00006C9F0000}"/>
    <cellStyle name="Output 2 2 3 3 7 2" xfId="7127" xr:uid="{00000000-0005-0000-0000-00006D9F0000}"/>
    <cellStyle name="Output 2 2 3 3 7 3" xfId="11376" xr:uid="{00000000-0005-0000-0000-00006E9F0000}"/>
    <cellStyle name="Output 2 2 3 3 7 4" xfId="15625" xr:uid="{00000000-0005-0000-0000-00006F9F0000}"/>
    <cellStyle name="Output 2 2 3 3 7 5" xfId="18877" xr:uid="{00000000-0005-0000-0000-0000709F0000}"/>
    <cellStyle name="Output 2 2 3 3 7 6" xfId="54213" xr:uid="{00000000-0005-0000-0000-0000719F0000}"/>
    <cellStyle name="Output 2 2 3 3 70" xfId="43598" xr:uid="{00000000-0005-0000-0000-0000729F0000}"/>
    <cellStyle name="Output 2 2 3 3 71" xfId="44129" xr:uid="{00000000-0005-0000-0000-0000739F0000}"/>
    <cellStyle name="Output 2 2 3 3 72" xfId="44344" xr:uid="{00000000-0005-0000-0000-0000749F0000}"/>
    <cellStyle name="Output 2 2 3 3 73" xfId="44797" xr:uid="{00000000-0005-0000-0000-0000759F0000}"/>
    <cellStyle name="Output 2 2 3 3 74" xfId="44313" xr:uid="{00000000-0005-0000-0000-0000769F0000}"/>
    <cellStyle name="Output 2 2 3 3 75" xfId="45617" xr:uid="{00000000-0005-0000-0000-0000779F0000}"/>
    <cellStyle name="Output 2 2 3 3 76" xfId="46176" xr:uid="{00000000-0005-0000-0000-0000789F0000}"/>
    <cellStyle name="Output 2 2 3 3 77" xfId="46497" xr:uid="{00000000-0005-0000-0000-0000799F0000}"/>
    <cellStyle name="Output 2 2 3 3 78" xfId="45830" xr:uid="{00000000-0005-0000-0000-00007A9F0000}"/>
    <cellStyle name="Output 2 2 3 3 79" xfId="46999" xr:uid="{00000000-0005-0000-0000-00007B9F0000}"/>
    <cellStyle name="Output 2 2 3 3 8" xfId="3025" xr:uid="{00000000-0005-0000-0000-00007C9F0000}"/>
    <cellStyle name="Output 2 2 3 3 8 2" xfId="7277" xr:uid="{00000000-0005-0000-0000-00007D9F0000}"/>
    <cellStyle name="Output 2 2 3 3 8 3" xfId="11526" xr:uid="{00000000-0005-0000-0000-00007E9F0000}"/>
    <cellStyle name="Output 2 2 3 3 8 4" xfId="15775" xr:uid="{00000000-0005-0000-0000-00007F9F0000}"/>
    <cellStyle name="Output 2 2 3 3 8 5" xfId="21127" xr:uid="{00000000-0005-0000-0000-0000809F0000}"/>
    <cellStyle name="Output 2 2 3 3 8 6" xfId="54316" xr:uid="{00000000-0005-0000-0000-0000819F0000}"/>
    <cellStyle name="Output 2 2 3 3 80" xfId="47344" xr:uid="{00000000-0005-0000-0000-0000829F0000}"/>
    <cellStyle name="Output 2 2 3 3 81" xfId="47639" xr:uid="{00000000-0005-0000-0000-0000839F0000}"/>
    <cellStyle name="Output 2 2 3 3 82" xfId="45615" xr:uid="{00000000-0005-0000-0000-0000849F0000}"/>
    <cellStyle name="Output 2 2 3 3 83" xfId="48105" xr:uid="{00000000-0005-0000-0000-0000859F0000}"/>
    <cellStyle name="Output 2 2 3 3 84" xfId="48785" xr:uid="{00000000-0005-0000-0000-0000869F0000}"/>
    <cellStyle name="Output 2 2 3 3 85" xfId="48958" xr:uid="{00000000-0005-0000-0000-0000879F0000}"/>
    <cellStyle name="Output 2 2 3 3 86" xfId="48690" xr:uid="{00000000-0005-0000-0000-0000889F0000}"/>
    <cellStyle name="Output 2 2 3 3 87" xfId="49720" xr:uid="{00000000-0005-0000-0000-0000899F0000}"/>
    <cellStyle name="Output 2 2 3 3 88" xfId="49972" xr:uid="{00000000-0005-0000-0000-00008A9F0000}"/>
    <cellStyle name="Output 2 2 3 3 89" xfId="50122" xr:uid="{00000000-0005-0000-0000-00008B9F0000}"/>
    <cellStyle name="Output 2 2 3 3 9" xfId="3175" xr:uid="{00000000-0005-0000-0000-00008C9F0000}"/>
    <cellStyle name="Output 2 2 3 3 9 2" xfId="7427" xr:uid="{00000000-0005-0000-0000-00008D9F0000}"/>
    <cellStyle name="Output 2 2 3 3 9 3" xfId="11676" xr:uid="{00000000-0005-0000-0000-00008E9F0000}"/>
    <cellStyle name="Output 2 2 3 3 9 4" xfId="15925" xr:uid="{00000000-0005-0000-0000-00008F9F0000}"/>
    <cellStyle name="Output 2 2 3 3 9 5" xfId="21369" xr:uid="{00000000-0005-0000-0000-0000909F0000}"/>
    <cellStyle name="Output 2 2 3 3 9 6" xfId="54466" xr:uid="{00000000-0005-0000-0000-0000919F0000}"/>
    <cellStyle name="Output 2 2 3 3 90" xfId="50271" xr:uid="{00000000-0005-0000-0000-0000929F0000}"/>
    <cellStyle name="Output 2 2 3 3 91" xfId="50421" xr:uid="{00000000-0005-0000-0000-0000939F0000}"/>
    <cellStyle name="Output 2 2 3 3 92" xfId="50570" xr:uid="{00000000-0005-0000-0000-0000949F0000}"/>
    <cellStyle name="Output 2 2 3 3 93" xfId="50719" xr:uid="{00000000-0005-0000-0000-0000959F0000}"/>
    <cellStyle name="Output 2 2 3 3 94" xfId="50869" xr:uid="{00000000-0005-0000-0000-0000969F0000}"/>
    <cellStyle name="Output 2 2 3 3 95" xfId="51018" xr:uid="{00000000-0005-0000-0000-0000979F0000}"/>
    <cellStyle name="Output 2 2 3 3 96" xfId="51183" xr:uid="{00000000-0005-0000-0000-0000989F0000}"/>
    <cellStyle name="Output 2 2 3 3 97" xfId="51339" xr:uid="{00000000-0005-0000-0000-0000999F0000}"/>
    <cellStyle name="Output 2 2 3 3 98" xfId="51489" xr:uid="{00000000-0005-0000-0000-00009A9F0000}"/>
    <cellStyle name="Output 2 2 3 3 99" xfId="51639" xr:uid="{00000000-0005-0000-0000-00009B9F0000}"/>
    <cellStyle name="Output 2 2 3 30" xfId="4842" xr:uid="{00000000-0005-0000-0000-00009C9F0000}"/>
    <cellStyle name="Output 2 2 3 30 2" xfId="9094" xr:uid="{00000000-0005-0000-0000-00009D9F0000}"/>
    <cellStyle name="Output 2 2 3 30 3" xfId="13343" xr:uid="{00000000-0005-0000-0000-00009E9F0000}"/>
    <cellStyle name="Output 2 2 3 30 4" xfId="17592" xr:uid="{00000000-0005-0000-0000-00009F9F0000}"/>
    <cellStyle name="Output 2 2 3 30 5" xfId="25377" xr:uid="{00000000-0005-0000-0000-0000A09F0000}"/>
    <cellStyle name="Output 2 2 3 30 6" xfId="57114" xr:uid="{00000000-0005-0000-0000-0000A19F0000}"/>
    <cellStyle name="Output 2 2 3 31" xfId="5034" xr:uid="{00000000-0005-0000-0000-0000A29F0000}"/>
    <cellStyle name="Output 2 2 3 31 2" xfId="9286" xr:uid="{00000000-0005-0000-0000-0000A39F0000}"/>
    <cellStyle name="Output 2 2 3 31 3" xfId="13535" xr:uid="{00000000-0005-0000-0000-0000A49F0000}"/>
    <cellStyle name="Output 2 2 3 31 4" xfId="17784" xr:uid="{00000000-0005-0000-0000-0000A59F0000}"/>
    <cellStyle name="Output 2 2 3 31 5" xfId="26802" xr:uid="{00000000-0005-0000-0000-0000A69F0000}"/>
    <cellStyle name="Output 2 2 3 31 6" xfId="57142" xr:uid="{00000000-0005-0000-0000-0000A79F0000}"/>
    <cellStyle name="Output 2 2 3 32" xfId="4992" xr:uid="{00000000-0005-0000-0000-0000A89F0000}"/>
    <cellStyle name="Output 2 2 3 32 2" xfId="9244" xr:uid="{00000000-0005-0000-0000-0000A99F0000}"/>
    <cellStyle name="Output 2 2 3 32 3" xfId="13493" xr:uid="{00000000-0005-0000-0000-0000AA9F0000}"/>
    <cellStyle name="Output 2 2 3 32 4" xfId="17742" xr:uid="{00000000-0005-0000-0000-0000AB9F0000}"/>
    <cellStyle name="Output 2 2 3 32 5" xfId="27228" xr:uid="{00000000-0005-0000-0000-0000AC9F0000}"/>
    <cellStyle name="Output 2 2 3 32 6" xfId="57231" xr:uid="{00000000-0005-0000-0000-0000AD9F0000}"/>
    <cellStyle name="Output 2 2 3 33" xfId="5407" xr:uid="{00000000-0005-0000-0000-0000AE9F0000}"/>
    <cellStyle name="Output 2 2 3 33 2" xfId="9659" xr:uid="{00000000-0005-0000-0000-0000AF9F0000}"/>
    <cellStyle name="Output 2 2 3 33 3" xfId="13908" xr:uid="{00000000-0005-0000-0000-0000B09F0000}"/>
    <cellStyle name="Output 2 2 3 33 4" xfId="18157" xr:uid="{00000000-0005-0000-0000-0000B19F0000}"/>
    <cellStyle name="Output 2 2 3 33 5" xfId="27571" xr:uid="{00000000-0005-0000-0000-0000B29F0000}"/>
    <cellStyle name="Output 2 2 3 33 6" xfId="57380" xr:uid="{00000000-0005-0000-0000-0000B39F0000}"/>
    <cellStyle name="Output 2 2 3 34" xfId="5562" xr:uid="{00000000-0005-0000-0000-0000B49F0000}"/>
    <cellStyle name="Output 2 2 3 34 2" xfId="9814" xr:uid="{00000000-0005-0000-0000-0000B59F0000}"/>
    <cellStyle name="Output 2 2 3 34 3" xfId="14063" xr:uid="{00000000-0005-0000-0000-0000B69F0000}"/>
    <cellStyle name="Output 2 2 3 34 4" xfId="18312" xr:uid="{00000000-0005-0000-0000-0000B79F0000}"/>
    <cellStyle name="Output 2 2 3 34 5" xfId="27912" xr:uid="{00000000-0005-0000-0000-0000B89F0000}"/>
    <cellStyle name="Output 2 2 3 34 6" xfId="57530" xr:uid="{00000000-0005-0000-0000-0000B99F0000}"/>
    <cellStyle name="Output 2 2 3 35" xfId="1462" xr:uid="{00000000-0005-0000-0000-0000BA9F0000}"/>
    <cellStyle name="Output 2 2 3 35 2" xfId="28253" xr:uid="{00000000-0005-0000-0000-0000BB9F0000}"/>
    <cellStyle name="Output 2 2 3 36" xfId="5714" xr:uid="{00000000-0005-0000-0000-0000BC9F0000}"/>
    <cellStyle name="Output 2 2 3 36 2" xfId="28594" xr:uid="{00000000-0005-0000-0000-0000BD9F0000}"/>
    <cellStyle name="Output 2 2 3 37" xfId="9963" xr:uid="{00000000-0005-0000-0000-0000BE9F0000}"/>
    <cellStyle name="Output 2 2 3 37 2" xfId="28935" xr:uid="{00000000-0005-0000-0000-0000BF9F0000}"/>
    <cellStyle name="Output 2 2 3 38" xfId="14213" xr:uid="{00000000-0005-0000-0000-0000C09F0000}"/>
    <cellStyle name="Output 2 2 3 38 2" xfId="29468" xr:uid="{00000000-0005-0000-0000-0000C19F0000}"/>
    <cellStyle name="Output 2 2 3 39" xfId="18469" xr:uid="{00000000-0005-0000-0000-0000C29F0000}"/>
    <cellStyle name="Output 2 2 3 39 2" xfId="31371" xr:uid="{00000000-0005-0000-0000-0000C39F0000}"/>
    <cellStyle name="Output 2 2 3 4" xfId="1711" xr:uid="{00000000-0005-0000-0000-0000C49F0000}"/>
    <cellStyle name="Output 2 2 3 4 10" xfId="21407" xr:uid="{00000000-0005-0000-0000-0000C59F0000}"/>
    <cellStyle name="Output 2 2 3 4 11" xfId="22315" xr:uid="{00000000-0005-0000-0000-0000C69F0000}"/>
    <cellStyle name="Output 2 2 3 4 12" xfId="22661" xr:uid="{00000000-0005-0000-0000-0000C79F0000}"/>
    <cellStyle name="Output 2 2 3 4 13" xfId="23007" xr:uid="{00000000-0005-0000-0000-0000C89F0000}"/>
    <cellStyle name="Output 2 2 3 4 14" xfId="23354" xr:uid="{00000000-0005-0000-0000-0000C99F0000}"/>
    <cellStyle name="Output 2 2 3 4 15" xfId="23629" xr:uid="{00000000-0005-0000-0000-0000CA9F0000}"/>
    <cellStyle name="Output 2 2 3 4 16" xfId="23975" xr:uid="{00000000-0005-0000-0000-0000CB9F0000}"/>
    <cellStyle name="Output 2 2 3 4 17" xfId="24325" xr:uid="{00000000-0005-0000-0000-0000CC9F0000}"/>
    <cellStyle name="Output 2 2 3 4 18" xfId="24671" xr:uid="{00000000-0005-0000-0000-0000CD9F0000}"/>
    <cellStyle name="Output 2 2 3 4 19" xfId="24946" xr:uid="{00000000-0005-0000-0000-0000CE9F0000}"/>
    <cellStyle name="Output 2 2 3 4 2" xfId="5963" xr:uid="{00000000-0005-0000-0000-0000CF9F0000}"/>
    <cellStyle name="Output 2 2 3 4 2 2" xfId="19352" xr:uid="{00000000-0005-0000-0000-0000D09F0000}"/>
    <cellStyle name="Output 2 2 3 4 20" xfId="21859" xr:uid="{00000000-0005-0000-0000-0000D19F0000}"/>
    <cellStyle name="Output 2 2 3 4 21" xfId="25632" xr:uid="{00000000-0005-0000-0000-0000D29F0000}"/>
    <cellStyle name="Output 2 2 3 4 22" xfId="25978" xr:uid="{00000000-0005-0000-0000-0000D39F0000}"/>
    <cellStyle name="Output 2 2 3 4 23" xfId="26324" xr:uid="{00000000-0005-0000-0000-0000D49F0000}"/>
    <cellStyle name="Output 2 2 3 4 24" xfId="26669" xr:uid="{00000000-0005-0000-0000-0000D59F0000}"/>
    <cellStyle name="Output 2 2 3 4 25" xfId="26869" xr:uid="{00000000-0005-0000-0000-0000D69F0000}"/>
    <cellStyle name="Output 2 2 3 4 26" xfId="26664" xr:uid="{00000000-0005-0000-0000-0000D79F0000}"/>
    <cellStyle name="Output 2 2 3 4 27" xfId="27377" xr:uid="{00000000-0005-0000-0000-0000D89F0000}"/>
    <cellStyle name="Output 2 2 3 4 28" xfId="27720" xr:uid="{00000000-0005-0000-0000-0000D99F0000}"/>
    <cellStyle name="Output 2 2 3 4 29" xfId="28061" xr:uid="{00000000-0005-0000-0000-0000DA9F0000}"/>
    <cellStyle name="Output 2 2 3 4 3" xfId="10212" xr:uid="{00000000-0005-0000-0000-0000DB9F0000}"/>
    <cellStyle name="Output 2 2 3 4 3 2" xfId="19698" xr:uid="{00000000-0005-0000-0000-0000DC9F0000}"/>
    <cellStyle name="Output 2 2 3 4 30" xfId="28402" xr:uid="{00000000-0005-0000-0000-0000DD9F0000}"/>
    <cellStyle name="Output 2 2 3 4 31" xfId="28743" xr:uid="{00000000-0005-0000-0000-0000DE9F0000}"/>
    <cellStyle name="Output 2 2 3 4 32" xfId="29084" xr:uid="{00000000-0005-0000-0000-0000DF9F0000}"/>
    <cellStyle name="Output 2 2 3 4 33" xfId="29618" xr:uid="{00000000-0005-0000-0000-0000E09F0000}"/>
    <cellStyle name="Output 2 2 3 4 34" xfId="30973" xr:uid="{00000000-0005-0000-0000-0000E19F0000}"/>
    <cellStyle name="Output 2 2 3 4 35" xfId="31582" xr:uid="{00000000-0005-0000-0000-0000E29F0000}"/>
    <cellStyle name="Output 2 2 3 4 36" xfId="31922" xr:uid="{00000000-0005-0000-0000-0000E39F0000}"/>
    <cellStyle name="Output 2 2 3 4 37" xfId="32144" xr:uid="{00000000-0005-0000-0000-0000E49F0000}"/>
    <cellStyle name="Output 2 2 3 4 38" xfId="32485" xr:uid="{00000000-0005-0000-0000-0000E59F0000}"/>
    <cellStyle name="Output 2 2 3 4 39" xfId="32826" xr:uid="{00000000-0005-0000-0000-0000E69F0000}"/>
    <cellStyle name="Output 2 2 3 4 4" xfId="14462" xr:uid="{00000000-0005-0000-0000-0000E79F0000}"/>
    <cellStyle name="Output 2 2 3 4 4 2" xfId="18933" xr:uid="{00000000-0005-0000-0000-0000E89F0000}"/>
    <cellStyle name="Output 2 2 3 4 40" xfId="33517" xr:uid="{00000000-0005-0000-0000-0000E99F0000}"/>
    <cellStyle name="Output 2 2 3 4 41" xfId="33736" xr:uid="{00000000-0005-0000-0000-0000EA9F0000}"/>
    <cellStyle name="Output 2 2 3 4 42" xfId="33522" xr:uid="{00000000-0005-0000-0000-0000EB9F0000}"/>
    <cellStyle name="Output 2 2 3 4 43" xfId="34529" xr:uid="{00000000-0005-0000-0000-0000EC9F0000}"/>
    <cellStyle name="Output 2 2 3 4 44" xfId="34875" xr:uid="{00000000-0005-0000-0000-0000ED9F0000}"/>
    <cellStyle name="Output 2 2 3 4 45" xfId="35221" xr:uid="{00000000-0005-0000-0000-0000EE9F0000}"/>
    <cellStyle name="Output 2 2 3 4 46" xfId="35568" xr:uid="{00000000-0005-0000-0000-0000EF9F0000}"/>
    <cellStyle name="Output 2 2 3 4 47" xfId="35915" xr:uid="{00000000-0005-0000-0000-0000F09F0000}"/>
    <cellStyle name="Output 2 2 3 4 48" xfId="36261" xr:uid="{00000000-0005-0000-0000-0000F19F0000}"/>
    <cellStyle name="Output 2 2 3 4 49" xfId="36607" xr:uid="{00000000-0005-0000-0000-0000F29F0000}"/>
    <cellStyle name="Output 2 2 3 4 5" xfId="18572" xr:uid="{00000000-0005-0000-0000-0000F39F0000}"/>
    <cellStyle name="Output 2 2 3 4 5 2" xfId="20140" xr:uid="{00000000-0005-0000-0000-0000F49F0000}"/>
    <cellStyle name="Output 2 2 3 4 50" xfId="36953" xr:uid="{00000000-0005-0000-0000-0000F59F0000}"/>
    <cellStyle name="Output 2 2 3 4 51" xfId="37299" xr:uid="{00000000-0005-0000-0000-0000F69F0000}"/>
    <cellStyle name="Output 2 2 3 4 52" xfId="37645" xr:uid="{00000000-0005-0000-0000-0000F79F0000}"/>
    <cellStyle name="Output 2 2 3 4 53" xfId="37920" xr:uid="{00000000-0005-0000-0000-0000F89F0000}"/>
    <cellStyle name="Output 2 2 3 4 54" xfId="38267" xr:uid="{00000000-0005-0000-0000-0000F99F0000}"/>
    <cellStyle name="Output 2 2 3 4 55" xfId="38613" xr:uid="{00000000-0005-0000-0000-0000FA9F0000}"/>
    <cellStyle name="Output 2 2 3 4 56" xfId="38959" xr:uid="{00000000-0005-0000-0000-0000FB9F0000}"/>
    <cellStyle name="Output 2 2 3 4 57" xfId="39305" xr:uid="{00000000-0005-0000-0000-0000FC9F0000}"/>
    <cellStyle name="Output 2 2 3 4 58" xfId="37753" xr:uid="{00000000-0005-0000-0000-0000FD9F0000}"/>
    <cellStyle name="Output 2 2 3 4 59" xfId="39474" xr:uid="{00000000-0005-0000-0000-0000FE9F0000}"/>
    <cellStyle name="Output 2 2 3 4 6" xfId="20486" xr:uid="{00000000-0005-0000-0000-0000FF9F0000}"/>
    <cellStyle name="Output 2 2 3 4 60" xfId="40133" xr:uid="{00000000-0005-0000-0000-000000A00000}"/>
    <cellStyle name="Output 2 2 3 4 61" xfId="40474" xr:uid="{00000000-0005-0000-0000-000001A00000}"/>
    <cellStyle name="Output 2 2 3 4 62" xfId="41090" xr:uid="{00000000-0005-0000-0000-000002A00000}"/>
    <cellStyle name="Output 2 2 3 4 63" xfId="41334" xr:uid="{00000000-0005-0000-0000-000003A00000}"/>
    <cellStyle name="Output 2 2 3 4 64" xfId="40614" xr:uid="{00000000-0005-0000-0000-000004A00000}"/>
    <cellStyle name="Output 2 2 3 4 65" xfId="42041" xr:uid="{00000000-0005-0000-0000-000005A00000}"/>
    <cellStyle name="Output 2 2 3 4 66" xfId="42387" xr:uid="{00000000-0005-0000-0000-000006A00000}"/>
    <cellStyle name="Output 2 2 3 4 67" xfId="42636" xr:uid="{00000000-0005-0000-0000-000007A00000}"/>
    <cellStyle name="Output 2 2 3 4 68" xfId="42968" xr:uid="{00000000-0005-0000-0000-000008A00000}"/>
    <cellStyle name="Output 2 2 3 4 69" xfId="43309" xr:uid="{00000000-0005-0000-0000-000009A00000}"/>
    <cellStyle name="Output 2 2 3 4 7" xfId="20899" xr:uid="{00000000-0005-0000-0000-00000AA00000}"/>
    <cellStyle name="Output 2 2 3 4 70" xfId="43650" xr:uid="{00000000-0005-0000-0000-00000BA00000}"/>
    <cellStyle name="Output 2 2 3 4 71" xfId="44181" xr:uid="{00000000-0005-0000-0000-00000CA00000}"/>
    <cellStyle name="Output 2 2 3 4 72" xfId="44287" xr:uid="{00000000-0005-0000-0000-00000DA00000}"/>
    <cellStyle name="Output 2 2 3 4 73" xfId="44849" xr:uid="{00000000-0005-0000-0000-00000EA00000}"/>
    <cellStyle name="Output 2 2 3 4 74" xfId="44358" xr:uid="{00000000-0005-0000-0000-00000FA00000}"/>
    <cellStyle name="Output 2 2 3 4 75" xfId="45665" xr:uid="{00000000-0005-0000-0000-000010A00000}"/>
    <cellStyle name="Output 2 2 3 4 76" xfId="46228" xr:uid="{00000000-0005-0000-0000-000011A00000}"/>
    <cellStyle name="Output 2 2 3 4 77" xfId="46540" xr:uid="{00000000-0005-0000-0000-000012A00000}"/>
    <cellStyle name="Output 2 2 3 4 78" xfId="46706" xr:uid="{00000000-0005-0000-0000-000013A00000}"/>
    <cellStyle name="Output 2 2 3 4 79" xfId="47051" xr:uid="{00000000-0005-0000-0000-000014A00000}"/>
    <cellStyle name="Output 2 2 3 4 8" xfId="21179" xr:uid="{00000000-0005-0000-0000-000015A00000}"/>
    <cellStyle name="Output 2 2 3 4 80" xfId="47396" xr:uid="{00000000-0005-0000-0000-000016A00000}"/>
    <cellStyle name="Output 2 2 3 4 81" xfId="47673" xr:uid="{00000000-0005-0000-0000-000017A00000}"/>
    <cellStyle name="Output 2 2 3 4 82" xfId="47820" xr:uid="{00000000-0005-0000-0000-000018A00000}"/>
    <cellStyle name="Output 2 2 3 4 83" xfId="48157" xr:uid="{00000000-0005-0000-0000-000019A00000}"/>
    <cellStyle name="Output 2 2 3 4 84" xfId="48343" xr:uid="{00000000-0005-0000-0000-00001AA00000}"/>
    <cellStyle name="Output 2 2 3 4 85" xfId="49010" xr:uid="{00000000-0005-0000-0000-00001BA00000}"/>
    <cellStyle name="Output 2 2 3 4 86" xfId="49216" xr:uid="{00000000-0005-0000-0000-00001CA00000}"/>
    <cellStyle name="Output 2 2 3 4 87" xfId="49461" xr:uid="{00000000-0005-0000-0000-00001DA00000}"/>
    <cellStyle name="Output 2 2 3 4 88" xfId="53015" xr:uid="{00000000-0005-0000-0000-00001EA00000}"/>
    <cellStyle name="Output 2 2 3 4 89" xfId="53311" xr:uid="{00000000-0005-0000-0000-00001FA00000}"/>
    <cellStyle name="Output 2 2 3 4 9" xfId="18944" xr:uid="{00000000-0005-0000-0000-000020A00000}"/>
    <cellStyle name="Output 2 2 3 40" xfId="31433" xr:uid="{00000000-0005-0000-0000-000021A00000}"/>
    <cellStyle name="Output 2 2 3 41" xfId="31773" xr:uid="{00000000-0005-0000-0000-000022A00000}"/>
    <cellStyle name="Output 2 2 3 42" xfId="31332" xr:uid="{00000000-0005-0000-0000-000023A00000}"/>
    <cellStyle name="Output 2 2 3 43" xfId="32336" xr:uid="{00000000-0005-0000-0000-000024A00000}"/>
    <cellStyle name="Output 2 2 3 44" xfId="32677" xr:uid="{00000000-0005-0000-0000-000025A00000}"/>
    <cellStyle name="Output 2 2 3 45" xfId="33407" xr:uid="{00000000-0005-0000-0000-000026A00000}"/>
    <cellStyle name="Output 2 2 3 46" xfId="33587" xr:uid="{00000000-0005-0000-0000-000027A00000}"/>
    <cellStyle name="Output 2 2 3 47" xfId="34065" xr:uid="{00000000-0005-0000-0000-000028A00000}"/>
    <cellStyle name="Output 2 2 3 48" xfId="34380" xr:uid="{00000000-0005-0000-0000-000029A00000}"/>
    <cellStyle name="Output 2 2 3 49" xfId="34726" xr:uid="{00000000-0005-0000-0000-00002AA00000}"/>
    <cellStyle name="Output 2 2 3 5" xfId="1758" xr:uid="{00000000-0005-0000-0000-00002BA00000}"/>
    <cellStyle name="Output 2 2 3 5 10" xfId="22022" xr:uid="{00000000-0005-0000-0000-00002CA00000}"/>
    <cellStyle name="Output 2 2 3 5 11" xfId="22368" xr:uid="{00000000-0005-0000-0000-00002DA00000}"/>
    <cellStyle name="Output 2 2 3 5 12" xfId="22714" xr:uid="{00000000-0005-0000-0000-00002EA00000}"/>
    <cellStyle name="Output 2 2 3 5 13" xfId="23060" xr:uid="{00000000-0005-0000-0000-00002FA00000}"/>
    <cellStyle name="Output 2 2 3 5 14" xfId="23407" xr:uid="{00000000-0005-0000-0000-000030A00000}"/>
    <cellStyle name="Output 2 2 3 5 15" xfId="23682" xr:uid="{00000000-0005-0000-0000-000031A00000}"/>
    <cellStyle name="Output 2 2 3 5 16" xfId="24028" xr:uid="{00000000-0005-0000-0000-000032A00000}"/>
    <cellStyle name="Output 2 2 3 5 17" xfId="24378" xr:uid="{00000000-0005-0000-0000-000033A00000}"/>
    <cellStyle name="Output 2 2 3 5 18" xfId="24724" xr:uid="{00000000-0005-0000-0000-000034A00000}"/>
    <cellStyle name="Output 2 2 3 5 19" xfId="24999" xr:uid="{00000000-0005-0000-0000-000035A00000}"/>
    <cellStyle name="Output 2 2 3 5 2" xfId="6010" xr:uid="{00000000-0005-0000-0000-000036A00000}"/>
    <cellStyle name="Output 2 2 3 5 2 2" xfId="19405" xr:uid="{00000000-0005-0000-0000-000037A00000}"/>
    <cellStyle name="Output 2 2 3 5 20" xfId="25294" xr:uid="{00000000-0005-0000-0000-000038A00000}"/>
    <cellStyle name="Output 2 2 3 5 21" xfId="25685" xr:uid="{00000000-0005-0000-0000-000039A00000}"/>
    <cellStyle name="Output 2 2 3 5 22" xfId="26031" xr:uid="{00000000-0005-0000-0000-00003AA00000}"/>
    <cellStyle name="Output 2 2 3 5 23" xfId="26377" xr:uid="{00000000-0005-0000-0000-00003BA00000}"/>
    <cellStyle name="Output 2 2 3 5 24" xfId="26721" xr:uid="{00000000-0005-0000-0000-00003CA00000}"/>
    <cellStyle name="Output 2 2 3 5 25" xfId="26922" xr:uid="{00000000-0005-0000-0000-00003DA00000}"/>
    <cellStyle name="Output 2 2 3 5 26" xfId="27110" xr:uid="{00000000-0005-0000-0000-00003EA00000}"/>
    <cellStyle name="Output 2 2 3 5 27" xfId="27430" xr:uid="{00000000-0005-0000-0000-00003FA00000}"/>
    <cellStyle name="Output 2 2 3 5 28" xfId="27773" xr:uid="{00000000-0005-0000-0000-000040A00000}"/>
    <cellStyle name="Output 2 2 3 5 29" xfId="28114" xr:uid="{00000000-0005-0000-0000-000041A00000}"/>
    <cellStyle name="Output 2 2 3 5 3" xfId="10259" xr:uid="{00000000-0005-0000-0000-000042A00000}"/>
    <cellStyle name="Output 2 2 3 5 3 2" xfId="19751" xr:uid="{00000000-0005-0000-0000-000043A00000}"/>
    <cellStyle name="Output 2 2 3 5 30" xfId="28455" xr:uid="{00000000-0005-0000-0000-000044A00000}"/>
    <cellStyle name="Output 2 2 3 5 31" xfId="28796" xr:uid="{00000000-0005-0000-0000-000045A00000}"/>
    <cellStyle name="Output 2 2 3 5 32" xfId="29137" xr:uid="{00000000-0005-0000-0000-000046A00000}"/>
    <cellStyle name="Output 2 2 3 5 33" xfId="29380" xr:uid="{00000000-0005-0000-0000-000047A00000}"/>
    <cellStyle name="Output 2 2 3 5 34" xfId="31043" xr:uid="{00000000-0005-0000-0000-000048A00000}"/>
    <cellStyle name="Output 2 2 3 5 35" xfId="31635" xr:uid="{00000000-0005-0000-0000-000049A00000}"/>
    <cellStyle name="Output 2 2 3 5 36" xfId="31975" xr:uid="{00000000-0005-0000-0000-00004AA00000}"/>
    <cellStyle name="Output 2 2 3 5 37" xfId="32197" xr:uid="{00000000-0005-0000-0000-00004BA00000}"/>
    <cellStyle name="Output 2 2 3 5 38" xfId="32538" xr:uid="{00000000-0005-0000-0000-00004CA00000}"/>
    <cellStyle name="Output 2 2 3 5 39" xfId="32879" xr:uid="{00000000-0005-0000-0000-00004DA00000}"/>
    <cellStyle name="Output 2 2 3 5 4" xfId="14509" xr:uid="{00000000-0005-0000-0000-00004EA00000}"/>
    <cellStyle name="Output 2 2 3 5 4 2" xfId="19847" xr:uid="{00000000-0005-0000-0000-00004FA00000}"/>
    <cellStyle name="Output 2 2 3 5 40" xfId="33294" xr:uid="{00000000-0005-0000-0000-000050A00000}"/>
    <cellStyle name="Output 2 2 3 5 41" xfId="33789" xr:uid="{00000000-0005-0000-0000-000051A00000}"/>
    <cellStyle name="Output 2 2 3 5 42" xfId="33015" xr:uid="{00000000-0005-0000-0000-000052A00000}"/>
    <cellStyle name="Output 2 2 3 5 43" xfId="34582" xr:uid="{00000000-0005-0000-0000-000053A00000}"/>
    <cellStyle name="Output 2 2 3 5 44" xfId="34928" xr:uid="{00000000-0005-0000-0000-000054A00000}"/>
    <cellStyle name="Output 2 2 3 5 45" xfId="35274" xr:uid="{00000000-0005-0000-0000-000055A00000}"/>
    <cellStyle name="Output 2 2 3 5 46" xfId="35621" xr:uid="{00000000-0005-0000-0000-000056A00000}"/>
    <cellStyle name="Output 2 2 3 5 47" xfId="35968" xr:uid="{00000000-0005-0000-0000-000057A00000}"/>
    <cellStyle name="Output 2 2 3 5 48" xfId="36314" xr:uid="{00000000-0005-0000-0000-000058A00000}"/>
    <cellStyle name="Output 2 2 3 5 49" xfId="36660" xr:uid="{00000000-0005-0000-0000-000059A00000}"/>
    <cellStyle name="Output 2 2 3 5 5" xfId="20193" xr:uid="{00000000-0005-0000-0000-00005AA00000}"/>
    <cellStyle name="Output 2 2 3 5 50" xfId="37006" xr:uid="{00000000-0005-0000-0000-00005BA00000}"/>
    <cellStyle name="Output 2 2 3 5 51" xfId="37352" xr:uid="{00000000-0005-0000-0000-00005CA00000}"/>
    <cellStyle name="Output 2 2 3 5 52" xfId="37698" xr:uid="{00000000-0005-0000-0000-00005DA00000}"/>
    <cellStyle name="Output 2 2 3 5 53" xfId="37973" xr:uid="{00000000-0005-0000-0000-00005EA00000}"/>
    <cellStyle name="Output 2 2 3 5 54" xfId="38320" xr:uid="{00000000-0005-0000-0000-00005FA00000}"/>
    <cellStyle name="Output 2 2 3 5 55" xfId="38666" xr:uid="{00000000-0005-0000-0000-000060A00000}"/>
    <cellStyle name="Output 2 2 3 5 56" xfId="39012" xr:uid="{00000000-0005-0000-0000-000061A00000}"/>
    <cellStyle name="Output 2 2 3 5 57" xfId="39358" xr:uid="{00000000-0005-0000-0000-000062A00000}"/>
    <cellStyle name="Output 2 2 3 5 58" xfId="39654" xr:uid="{00000000-0005-0000-0000-000063A00000}"/>
    <cellStyle name="Output 2 2 3 5 59" xfId="39871" xr:uid="{00000000-0005-0000-0000-000064A00000}"/>
    <cellStyle name="Output 2 2 3 5 6" xfId="20539" xr:uid="{00000000-0005-0000-0000-000065A00000}"/>
    <cellStyle name="Output 2 2 3 5 60" xfId="40186" xr:uid="{00000000-0005-0000-0000-000066A00000}"/>
    <cellStyle name="Output 2 2 3 5 61" xfId="40527" xr:uid="{00000000-0005-0000-0000-000067A00000}"/>
    <cellStyle name="Output 2 2 3 5 62" xfId="40830" xr:uid="{00000000-0005-0000-0000-000068A00000}"/>
    <cellStyle name="Output 2 2 3 5 63" xfId="41298" xr:uid="{00000000-0005-0000-0000-000069A00000}"/>
    <cellStyle name="Output 2 2 3 5 64" xfId="41748" xr:uid="{00000000-0005-0000-0000-00006AA00000}"/>
    <cellStyle name="Output 2 2 3 5 65" xfId="42094" xr:uid="{00000000-0005-0000-0000-00006BA00000}"/>
    <cellStyle name="Output 2 2 3 5 66" xfId="42440" xr:uid="{00000000-0005-0000-0000-00006CA00000}"/>
    <cellStyle name="Output 2 2 3 5 67" xfId="40694" xr:uid="{00000000-0005-0000-0000-00006DA00000}"/>
    <cellStyle name="Output 2 2 3 5 68" xfId="43021" xr:uid="{00000000-0005-0000-0000-00006EA00000}"/>
    <cellStyle name="Output 2 2 3 5 69" xfId="43362" xr:uid="{00000000-0005-0000-0000-00006FA00000}"/>
    <cellStyle name="Output 2 2 3 5 7" xfId="20860" xr:uid="{00000000-0005-0000-0000-000070A00000}"/>
    <cellStyle name="Output 2 2 3 5 70" xfId="43703" xr:uid="{00000000-0005-0000-0000-000071A00000}"/>
    <cellStyle name="Output 2 2 3 5 71" xfId="44234" xr:uid="{00000000-0005-0000-0000-000072A00000}"/>
    <cellStyle name="Output 2 2 3 5 72" xfId="44559" xr:uid="{00000000-0005-0000-0000-000073A00000}"/>
    <cellStyle name="Output 2 2 3 5 73" xfId="44902" xr:uid="{00000000-0005-0000-0000-000074A00000}"/>
    <cellStyle name="Output 2 2 3 5 74" xfId="45323" xr:uid="{00000000-0005-0000-0000-000075A00000}"/>
    <cellStyle name="Output 2 2 3 5 75" xfId="45937" xr:uid="{00000000-0005-0000-0000-000076A00000}"/>
    <cellStyle name="Output 2 2 3 5 76" xfId="46281" xr:uid="{00000000-0005-0000-0000-000077A00000}"/>
    <cellStyle name="Output 2 2 3 5 77" xfId="46587" xr:uid="{00000000-0005-0000-0000-000078A00000}"/>
    <cellStyle name="Output 2 2 3 5 78" xfId="46759" xr:uid="{00000000-0005-0000-0000-000079A00000}"/>
    <cellStyle name="Output 2 2 3 5 79" xfId="47104" xr:uid="{00000000-0005-0000-0000-00007AA00000}"/>
    <cellStyle name="Output 2 2 3 5 8" xfId="21232" xr:uid="{00000000-0005-0000-0000-00007BA00000}"/>
    <cellStyle name="Output 2 2 3 5 80" xfId="47449" xr:uid="{00000000-0005-0000-0000-00007CA00000}"/>
    <cellStyle name="Output 2 2 3 5 81" xfId="47709" xr:uid="{00000000-0005-0000-0000-00007DA00000}"/>
    <cellStyle name="Output 2 2 3 5 82" xfId="47873" xr:uid="{00000000-0005-0000-0000-00007EA00000}"/>
    <cellStyle name="Output 2 2 3 5 83" xfId="48210" xr:uid="{00000000-0005-0000-0000-00007FA00000}"/>
    <cellStyle name="Output 2 2 3 5 84" xfId="48525" xr:uid="{00000000-0005-0000-0000-000080A00000}"/>
    <cellStyle name="Output 2 2 3 5 85" xfId="49063" xr:uid="{00000000-0005-0000-0000-000081A00000}"/>
    <cellStyle name="Output 2 2 3 5 86" xfId="49607" xr:uid="{00000000-0005-0000-0000-000082A00000}"/>
    <cellStyle name="Output 2 2 3 5 87" xfId="49781" xr:uid="{00000000-0005-0000-0000-000083A00000}"/>
    <cellStyle name="Output 2 2 3 5 88" xfId="53065" xr:uid="{00000000-0005-0000-0000-000084A00000}"/>
    <cellStyle name="Output 2 2 3 5 89" xfId="19050" xr:uid="{00000000-0005-0000-0000-000085A00000}"/>
    <cellStyle name="Output 2 2 3 5 9" xfId="21530" xr:uid="{00000000-0005-0000-0000-000086A00000}"/>
    <cellStyle name="Output 2 2 3 5 90" xfId="53466" xr:uid="{00000000-0005-0000-0000-000087A00000}"/>
    <cellStyle name="Output 2 2 3 50" xfId="35072" xr:uid="{00000000-0005-0000-0000-000088A00000}"/>
    <cellStyle name="Output 2 2 3 51" xfId="35419" xr:uid="{00000000-0005-0000-0000-000089A00000}"/>
    <cellStyle name="Output 2 2 3 52" xfId="35766" xr:uid="{00000000-0005-0000-0000-00008AA00000}"/>
    <cellStyle name="Output 2 2 3 53" xfId="36112" xr:uid="{00000000-0005-0000-0000-00008BA00000}"/>
    <cellStyle name="Output 2 2 3 54" xfId="36458" xr:uid="{00000000-0005-0000-0000-00008CA00000}"/>
    <cellStyle name="Output 2 2 3 55" xfId="36804" xr:uid="{00000000-0005-0000-0000-00008DA00000}"/>
    <cellStyle name="Output 2 2 3 56" xfId="37150" xr:uid="{00000000-0005-0000-0000-00008EA00000}"/>
    <cellStyle name="Output 2 2 3 57" xfId="37496" xr:uid="{00000000-0005-0000-0000-00008FA00000}"/>
    <cellStyle name="Output 2 2 3 58" xfId="33994" xr:uid="{00000000-0005-0000-0000-000090A00000}"/>
    <cellStyle name="Output 2 2 3 59" xfId="38118" xr:uid="{00000000-0005-0000-0000-000091A00000}"/>
    <cellStyle name="Output 2 2 3 6" xfId="1806" xr:uid="{00000000-0005-0000-0000-000092A00000}"/>
    <cellStyle name="Output 2 2 3 6 2" xfId="6058" xr:uid="{00000000-0005-0000-0000-000093A00000}"/>
    <cellStyle name="Output 2 2 3 6 3" xfId="10307" xr:uid="{00000000-0005-0000-0000-000094A00000}"/>
    <cellStyle name="Output 2 2 3 6 4" xfId="14557" xr:uid="{00000000-0005-0000-0000-000095A00000}"/>
    <cellStyle name="Output 2 2 3 6 5" xfId="18993" xr:uid="{00000000-0005-0000-0000-000096A00000}"/>
    <cellStyle name="Output 2 2 3 6 6" xfId="53615" xr:uid="{00000000-0005-0000-0000-000097A00000}"/>
    <cellStyle name="Output 2 2 3 60" xfId="38464" xr:uid="{00000000-0005-0000-0000-000098A00000}"/>
    <cellStyle name="Output 2 2 3 61" xfId="38810" xr:uid="{00000000-0005-0000-0000-000099A00000}"/>
    <cellStyle name="Output 2 2 3 62" xfId="39156" xr:uid="{00000000-0005-0000-0000-00009AA00000}"/>
    <cellStyle name="Output 2 2 3 63" xfId="34228" xr:uid="{00000000-0005-0000-0000-00009BA00000}"/>
    <cellStyle name="Output 2 2 3 64" xfId="39666" xr:uid="{00000000-0005-0000-0000-00009CA00000}"/>
    <cellStyle name="Output 2 2 3 65" xfId="39984" xr:uid="{00000000-0005-0000-0000-00009DA00000}"/>
    <cellStyle name="Output 2 2 3 66" xfId="40325" xr:uid="{00000000-0005-0000-0000-00009EA00000}"/>
    <cellStyle name="Output 2 2 3 67" xfId="40927" xr:uid="{00000000-0005-0000-0000-00009FA00000}"/>
    <cellStyle name="Output 2 2 3 68" xfId="41171" xr:uid="{00000000-0005-0000-0000-0000A0A00000}"/>
    <cellStyle name="Output 2 2 3 69" xfId="41705" xr:uid="{00000000-0005-0000-0000-0000A1A00000}"/>
    <cellStyle name="Output 2 2 3 7" xfId="1853" xr:uid="{00000000-0005-0000-0000-0000A2A00000}"/>
    <cellStyle name="Output 2 2 3 7 2" xfId="6105" xr:uid="{00000000-0005-0000-0000-0000A3A00000}"/>
    <cellStyle name="Output 2 2 3 7 3" xfId="10354" xr:uid="{00000000-0005-0000-0000-0000A4A00000}"/>
    <cellStyle name="Output 2 2 3 7 4" xfId="14604" xr:uid="{00000000-0005-0000-0000-0000A5A00000}"/>
    <cellStyle name="Output 2 2 3 7 5" xfId="19203" xr:uid="{00000000-0005-0000-0000-0000A6A00000}"/>
    <cellStyle name="Output 2 2 3 7 6" xfId="53278" xr:uid="{00000000-0005-0000-0000-0000A7A00000}"/>
    <cellStyle name="Output 2 2 3 70" xfId="41892" xr:uid="{00000000-0005-0000-0000-0000A8A00000}"/>
    <cellStyle name="Output 2 2 3 71" xfId="42238" xr:uid="{00000000-0005-0000-0000-0000A9A00000}"/>
    <cellStyle name="Output 2 2 3 72" xfId="41266" xr:uid="{00000000-0005-0000-0000-0000AAA00000}"/>
    <cellStyle name="Output 2 2 3 73" xfId="42819" xr:uid="{00000000-0005-0000-0000-0000ABA00000}"/>
    <cellStyle name="Output 2 2 3 74" xfId="43160" xr:uid="{00000000-0005-0000-0000-0000ACA00000}"/>
    <cellStyle name="Output 2 2 3 75" xfId="43501" xr:uid="{00000000-0005-0000-0000-0000ADA00000}"/>
    <cellStyle name="Output 2 2 3 76" xfId="44032" xr:uid="{00000000-0005-0000-0000-0000AEA00000}"/>
    <cellStyle name="Output 2 2 3 77" xfId="44518" xr:uid="{00000000-0005-0000-0000-0000AFA00000}"/>
    <cellStyle name="Output 2 2 3 78" xfId="44700" xr:uid="{00000000-0005-0000-0000-0000B0A00000}"/>
    <cellStyle name="Output 2 2 3 79" xfId="45194" xr:uid="{00000000-0005-0000-0000-0000B1A00000}"/>
    <cellStyle name="Output 2 2 3 8" xfId="1900" xr:uid="{00000000-0005-0000-0000-0000B2A00000}"/>
    <cellStyle name="Output 2 2 3 8 2" xfId="6152" xr:uid="{00000000-0005-0000-0000-0000B3A00000}"/>
    <cellStyle name="Output 2 2 3 8 3" xfId="10401" xr:uid="{00000000-0005-0000-0000-0000B4A00000}"/>
    <cellStyle name="Output 2 2 3 8 4" xfId="14651" xr:uid="{00000000-0005-0000-0000-0000B5A00000}"/>
    <cellStyle name="Output 2 2 3 8 5" xfId="19549" xr:uid="{00000000-0005-0000-0000-0000B6A00000}"/>
    <cellStyle name="Output 2 2 3 8 6" xfId="53993" xr:uid="{00000000-0005-0000-0000-0000B7A00000}"/>
    <cellStyle name="Output 2 2 3 80" xfId="45598" xr:uid="{00000000-0005-0000-0000-0000B8A00000}"/>
    <cellStyle name="Output 2 2 3 81" xfId="46079" xr:uid="{00000000-0005-0000-0000-0000B9A00000}"/>
    <cellStyle name="Output 2 2 3 82" xfId="46418" xr:uid="{00000000-0005-0000-0000-0000BAA00000}"/>
    <cellStyle name="Output 2 2 3 83" xfId="46574" xr:uid="{00000000-0005-0000-0000-0000BBA00000}"/>
    <cellStyle name="Output 2 2 3 84" xfId="46902" xr:uid="{00000000-0005-0000-0000-0000BCA00000}"/>
    <cellStyle name="Output 2 2 3 85" xfId="47247" xr:uid="{00000000-0005-0000-0000-0000BDA00000}"/>
    <cellStyle name="Output 2 2 3 86" xfId="47576" xr:uid="{00000000-0005-0000-0000-0000BEA00000}"/>
    <cellStyle name="Output 2 2 3 87" xfId="47699" xr:uid="{00000000-0005-0000-0000-0000BFA00000}"/>
    <cellStyle name="Output 2 2 3 88" xfId="48008" xr:uid="{00000000-0005-0000-0000-0000C0A00000}"/>
    <cellStyle name="Output 2 2 3 89" xfId="48394" xr:uid="{00000000-0005-0000-0000-0000C1A00000}"/>
    <cellStyle name="Output 2 2 3 9" xfId="1570" xr:uid="{00000000-0005-0000-0000-0000C2A00000}"/>
    <cellStyle name="Output 2 2 3 9 2" xfId="5822" xr:uid="{00000000-0005-0000-0000-0000C3A00000}"/>
    <cellStyle name="Output 2 2 3 9 3" xfId="10071" xr:uid="{00000000-0005-0000-0000-0000C4A00000}"/>
    <cellStyle name="Output 2 2 3 9 4" xfId="14321" xr:uid="{00000000-0005-0000-0000-0000C5A00000}"/>
    <cellStyle name="Output 2 2 3 9 5" xfId="19669" xr:uid="{00000000-0005-0000-0000-0000C6A00000}"/>
    <cellStyle name="Output 2 2 3 9 6" xfId="54142" xr:uid="{00000000-0005-0000-0000-0000C7A00000}"/>
    <cellStyle name="Output 2 2 3 90" xfId="48861" xr:uid="{00000000-0005-0000-0000-0000C8A00000}"/>
    <cellStyle name="Output 2 2 3 91" xfId="49564" xr:uid="{00000000-0005-0000-0000-0000C9A00000}"/>
    <cellStyle name="Output 2 2 3 92" xfId="49193" xr:uid="{00000000-0005-0000-0000-0000CAA00000}"/>
    <cellStyle name="Output 2 2 3 93" xfId="49870" xr:uid="{00000000-0005-0000-0000-0000CBA00000}"/>
    <cellStyle name="Output 2 2 3 94" xfId="50020" xr:uid="{00000000-0005-0000-0000-0000CCA00000}"/>
    <cellStyle name="Output 2 2 3 95" xfId="50169" xr:uid="{00000000-0005-0000-0000-0000CDA00000}"/>
    <cellStyle name="Output 2 2 3 96" xfId="50319" xr:uid="{00000000-0005-0000-0000-0000CEA00000}"/>
    <cellStyle name="Output 2 2 3 97" xfId="50468" xr:uid="{00000000-0005-0000-0000-0000CFA00000}"/>
    <cellStyle name="Output 2 2 3 98" xfId="50617" xr:uid="{00000000-0005-0000-0000-0000D0A00000}"/>
    <cellStyle name="Output 2 2 3 99" xfId="50767" xr:uid="{00000000-0005-0000-0000-0000D1A00000}"/>
    <cellStyle name="Output 2 2 30" xfId="944" xr:uid="{00000000-0005-0000-0000-0000D2A00000}"/>
    <cellStyle name="Output 2 2 30 2" xfId="945" xr:uid="{00000000-0005-0000-0000-0000D3A00000}"/>
    <cellStyle name="Output 2 2 30 2 2" xfId="30259" xr:uid="{00000000-0005-0000-0000-0000D4A00000}"/>
    <cellStyle name="Output 2 2 30 3" xfId="29754" xr:uid="{00000000-0005-0000-0000-0000D5A00000}"/>
    <cellStyle name="Output 2 2 30 4" xfId="23447" xr:uid="{00000000-0005-0000-0000-0000D6A00000}"/>
    <cellStyle name="Output 2 2 31" xfId="946" xr:uid="{00000000-0005-0000-0000-0000D7A00000}"/>
    <cellStyle name="Output 2 2 31 2" xfId="947" xr:uid="{00000000-0005-0000-0000-0000D8A00000}"/>
    <cellStyle name="Output 2 2 31 2 2" xfId="30266" xr:uid="{00000000-0005-0000-0000-0000D9A00000}"/>
    <cellStyle name="Output 2 2 31 3" xfId="29761" xr:uid="{00000000-0005-0000-0000-0000DAA00000}"/>
    <cellStyle name="Output 2 2 31 4" xfId="23773" xr:uid="{00000000-0005-0000-0000-0000DBA00000}"/>
    <cellStyle name="Output 2 2 32" xfId="948" xr:uid="{00000000-0005-0000-0000-0000DCA00000}"/>
    <cellStyle name="Output 2 2 32 2" xfId="949" xr:uid="{00000000-0005-0000-0000-0000DDA00000}"/>
    <cellStyle name="Output 2 2 32 2 2" xfId="30272" xr:uid="{00000000-0005-0000-0000-0000DEA00000}"/>
    <cellStyle name="Output 2 2 32 3" xfId="29767" xr:uid="{00000000-0005-0000-0000-0000DFA00000}"/>
    <cellStyle name="Output 2 2 32 4" xfId="24123" xr:uid="{00000000-0005-0000-0000-0000E0A00000}"/>
    <cellStyle name="Output 2 2 33" xfId="950" xr:uid="{00000000-0005-0000-0000-0000E1A00000}"/>
    <cellStyle name="Output 2 2 33 2" xfId="951" xr:uid="{00000000-0005-0000-0000-0000E2A00000}"/>
    <cellStyle name="Output 2 2 33 2 2" xfId="30279" xr:uid="{00000000-0005-0000-0000-0000E3A00000}"/>
    <cellStyle name="Output 2 2 33 3" xfId="29774" xr:uid="{00000000-0005-0000-0000-0000E4A00000}"/>
    <cellStyle name="Output 2 2 33 4" xfId="24764" xr:uid="{00000000-0005-0000-0000-0000E5A00000}"/>
    <cellStyle name="Output 2 2 34" xfId="952" xr:uid="{00000000-0005-0000-0000-0000E6A00000}"/>
    <cellStyle name="Output 2 2 34 2" xfId="953" xr:uid="{00000000-0005-0000-0000-0000E7A00000}"/>
    <cellStyle name="Output 2 2 34 2 2" xfId="30221" xr:uid="{00000000-0005-0000-0000-0000E8A00000}"/>
    <cellStyle name="Output 2 2 34 3" xfId="29235" xr:uid="{00000000-0005-0000-0000-0000E9A00000}"/>
    <cellStyle name="Output 2 2 34 4" xfId="25196" xr:uid="{00000000-0005-0000-0000-0000EAA00000}"/>
    <cellStyle name="Output 2 2 35" xfId="954" xr:uid="{00000000-0005-0000-0000-0000EBA00000}"/>
    <cellStyle name="Output 2 2 35 2" xfId="955" xr:uid="{00000000-0005-0000-0000-0000ECA00000}"/>
    <cellStyle name="Output 2 2 35 2 2" xfId="30285" xr:uid="{00000000-0005-0000-0000-0000EDA00000}"/>
    <cellStyle name="Output 2 2 35 3" xfId="29780" xr:uid="{00000000-0005-0000-0000-0000EEA00000}"/>
    <cellStyle name="Output 2 2 35 4" xfId="25430" xr:uid="{00000000-0005-0000-0000-0000EFA00000}"/>
    <cellStyle name="Output 2 2 36" xfId="956" xr:uid="{00000000-0005-0000-0000-0000F0A00000}"/>
    <cellStyle name="Output 2 2 36 2" xfId="957" xr:uid="{00000000-0005-0000-0000-0000F1A00000}"/>
    <cellStyle name="Output 2 2 36 2 2" xfId="30290" xr:uid="{00000000-0005-0000-0000-0000F2A00000}"/>
    <cellStyle name="Output 2 2 36 3" xfId="29785" xr:uid="{00000000-0005-0000-0000-0000F3A00000}"/>
    <cellStyle name="Output 2 2 36 4" xfId="25776" xr:uid="{00000000-0005-0000-0000-0000F4A00000}"/>
    <cellStyle name="Output 2 2 37" xfId="958" xr:uid="{00000000-0005-0000-0000-0000F5A00000}"/>
    <cellStyle name="Output 2 2 37 2" xfId="959" xr:uid="{00000000-0005-0000-0000-0000F6A00000}"/>
    <cellStyle name="Output 2 2 37 2 2" xfId="30295" xr:uid="{00000000-0005-0000-0000-0000F7A00000}"/>
    <cellStyle name="Output 2 2 37 3" xfId="29790" xr:uid="{00000000-0005-0000-0000-0000F8A00000}"/>
    <cellStyle name="Output 2 2 37 4" xfId="26122" xr:uid="{00000000-0005-0000-0000-0000F9A00000}"/>
    <cellStyle name="Output 2 2 38" xfId="960" xr:uid="{00000000-0005-0000-0000-0000FAA00000}"/>
    <cellStyle name="Output 2 2 38 2" xfId="961" xr:uid="{00000000-0005-0000-0000-0000FBA00000}"/>
    <cellStyle name="Output 2 2 38 2 2" xfId="30300" xr:uid="{00000000-0005-0000-0000-0000FCA00000}"/>
    <cellStyle name="Output 2 2 38 3" xfId="29795" xr:uid="{00000000-0005-0000-0000-0000FDA00000}"/>
    <cellStyle name="Output 2 2 38 4" xfId="26756" xr:uid="{00000000-0005-0000-0000-0000FEA00000}"/>
    <cellStyle name="Output 2 2 39" xfId="962" xr:uid="{00000000-0005-0000-0000-0000FFA00000}"/>
    <cellStyle name="Output 2 2 39 2" xfId="963" xr:uid="{00000000-0005-0000-0000-000000A10000}"/>
    <cellStyle name="Output 2 2 39 2 2" xfId="30376" xr:uid="{00000000-0005-0000-0000-000001A10000}"/>
    <cellStyle name="Output 2 2 39 3" xfId="29865" xr:uid="{00000000-0005-0000-0000-000002A10000}"/>
    <cellStyle name="Output 2 2 39 4" xfId="27068" xr:uid="{00000000-0005-0000-0000-000003A10000}"/>
    <cellStyle name="Output 2 2 4" xfId="964" xr:uid="{00000000-0005-0000-0000-000004A10000}"/>
    <cellStyle name="Output 2 2 4 10" xfId="1942" xr:uid="{00000000-0005-0000-0000-000005A10000}"/>
    <cellStyle name="Output 2 2 4 10 2" xfId="6194" xr:uid="{00000000-0005-0000-0000-000006A10000}"/>
    <cellStyle name="Output 2 2 4 10 3" xfId="10443" xr:uid="{00000000-0005-0000-0000-000007A10000}"/>
    <cellStyle name="Output 2 2 4 10 4" xfId="14693" xr:uid="{00000000-0005-0000-0000-000008A10000}"/>
    <cellStyle name="Output 2 2 4 10 5" xfId="19985" xr:uid="{00000000-0005-0000-0000-000009A10000}"/>
    <cellStyle name="Output 2 2 4 10 6" xfId="53215" xr:uid="{00000000-0005-0000-0000-00000AA10000}"/>
    <cellStyle name="Output 2 2 4 100" xfId="50910" xr:uid="{00000000-0005-0000-0000-00000BA10000}"/>
    <cellStyle name="Output 2 2 4 101" xfId="51075" xr:uid="{00000000-0005-0000-0000-00000CA10000}"/>
    <cellStyle name="Output 2 2 4 102" xfId="51231" xr:uid="{00000000-0005-0000-0000-00000DA10000}"/>
    <cellStyle name="Output 2 2 4 103" xfId="51381" xr:uid="{00000000-0005-0000-0000-00000EA10000}"/>
    <cellStyle name="Output 2 2 4 104" xfId="51531" xr:uid="{00000000-0005-0000-0000-00000FA10000}"/>
    <cellStyle name="Output 2 2 4 105" xfId="51681" xr:uid="{00000000-0005-0000-0000-000010A10000}"/>
    <cellStyle name="Output 2 2 4 106" xfId="51836" xr:uid="{00000000-0005-0000-0000-000011A10000}"/>
    <cellStyle name="Output 2 2 4 107" xfId="51991" xr:uid="{00000000-0005-0000-0000-000012A10000}"/>
    <cellStyle name="Output 2 2 4 108" xfId="52141" xr:uid="{00000000-0005-0000-0000-000013A10000}"/>
    <cellStyle name="Output 2 2 4 109" xfId="52291" xr:uid="{00000000-0005-0000-0000-000014A10000}"/>
    <cellStyle name="Output 2 2 4 11" xfId="1510" xr:uid="{00000000-0005-0000-0000-000015A10000}"/>
    <cellStyle name="Output 2 2 4 11 2" xfId="5762" xr:uid="{00000000-0005-0000-0000-000016A10000}"/>
    <cellStyle name="Output 2 2 4 11 3" xfId="10011" xr:uid="{00000000-0005-0000-0000-000017A10000}"/>
    <cellStyle name="Output 2 2 4 11 4" xfId="14261" xr:uid="{00000000-0005-0000-0000-000018A10000}"/>
    <cellStyle name="Output 2 2 4 11 5" xfId="20331" xr:uid="{00000000-0005-0000-0000-000019A10000}"/>
    <cellStyle name="Output 2 2 4 11 6" xfId="54358" xr:uid="{00000000-0005-0000-0000-00001AA10000}"/>
    <cellStyle name="Output 2 2 4 110" xfId="52339" xr:uid="{00000000-0005-0000-0000-00001BA10000}"/>
    <cellStyle name="Output 2 2 4 111" xfId="52394" xr:uid="{00000000-0005-0000-0000-00001CA10000}"/>
    <cellStyle name="Output 2 2 4 112" xfId="52544" xr:uid="{00000000-0005-0000-0000-00001DA10000}"/>
    <cellStyle name="Output 2 2 4 113" xfId="52693" xr:uid="{00000000-0005-0000-0000-00001EA10000}"/>
    <cellStyle name="Output 2 2 4 114" xfId="52843" xr:uid="{00000000-0005-0000-0000-00001FA10000}"/>
    <cellStyle name="Output 2 2 4 115" xfId="18716" xr:uid="{00000000-0005-0000-0000-000020A10000}"/>
    <cellStyle name="Output 2 2 4 116" xfId="53135" xr:uid="{00000000-0005-0000-0000-000021A10000}"/>
    <cellStyle name="Output 2 2 4 12" xfId="2011" xr:uid="{00000000-0005-0000-0000-000022A10000}"/>
    <cellStyle name="Output 2 2 4 12 2" xfId="6263" xr:uid="{00000000-0005-0000-0000-000023A10000}"/>
    <cellStyle name="Output 2 2 4 12 3" xfId="10512" xr:uid="{00000000-0005-0000-0000-000024A10000}"/>
    <cellStyle name="Output 2 2 4 12 4" xfId="14761" xr:uid="{00000000-0005-0000-0000-000025A10000}"/>
    <cellStyle name="Output 2 2 4 12 5" xfId="20755" xr:uid="{00000000-0005-0000-0000-000026A10000}"/>
    <cellStyle name="Output 2 2 4 12 6" xfId="54508" xr:uid="{00000000-0005-0000-0000-000027A10000}"/>
    <cellStyle name="Output 2 2 4 13" xfId="2163" xr:uid="{00000000-0005-0000-0000-000028A10000}"/>
    <cellStyle name="Output 2 2 4 13 2" xfId="6415" xr:uid="{00000000-0005-0000-0000-000029A10000}"/>
    <cellStyle name="Output 2 2 4 13 3" xfId="10664" xr:uid="{00000000-0005-0000-0000-00002AA10000}"/>
    <cellStyle name="Output 2 2 4 13 4" xfId="14913" xr:uid="{00000000-0005-0000-0000-00002BA10000}"/>
    <cellStyle name="Output 2 2 4 13 5" xfId="21024" xr:uid="{00000000-0005-0000-0000-00002CA10000}"/>
    <cellStyle name="Output 2 2 4 13 6" xfId="54657" xr:uid="{00000000-0005-0000-0000-00002DA10000}"/>
    <cellStyle name="Output 2 2 4 14" xfId="2313" xr:uid="{00000000-0005-0000-0000-00002EA10000}"/>
    <cellStyle name="Output 2 2 4 14 2" xfId="6565" xr:uid="{00000000-0005-0000-0000-00002FA10000}"/>
    <cellStyle name="Output 2 2 4 14 3" xfId="10814" xr:uid="{00000000-0005-0000-0000-000030A10000}"/>
    <cellStyle name="Output 2 2 4 14 4" xfId="15063" xr:uid="{00000000-0005-0000-0000-000031A10000}"/>
    <cellStyle name="Output 2 2 4 14 5" xfId="20735" xr:uid="{00000000-0005-0000-0000-000032A10000}"/>
    <cellStyle name="Output 2 2 4 14 6" xfId="54812" xr:uid="{00000000-0005-0000-0000-000033A10000}"/>
    <cellStyle name="Output 2 2 4 15" xfId="2462" xr:uid="{00000000-0005-0000-0000-000034A10000}"/>
    <cellStyle name="Output 2 2 4 15 2" xfId="6714" xr:uid="{00000000-0005-0000-0000-000035A10000}"/>
    <cellStyle name="Output 2 2 4 15 3" xfId="10963" xr:uid="{00000000-0005-0000-0000-000036A10000}"/>
    <cellStyle name="Output 2 2 4 15 4" xfId="15212" xr:uid="{00000000-0005-0000-0000-000037A10000}"/>
    <cellStyle name="Output 2 2 4 15 5" xfId="21761" xr:uid="{00000000-0005-0000-0000-000038A10000}"/>
    <cellStyle name="Output 2 2 4 15 6" xfId="54967" xr:uid="{00000000-0005-0000-0000-000039A10000}"/>
    <cellStyle name="Output 2 2 4 16" xfId="2612" xr:uid="{00000000-0005-0000-0000-00003AA10000}"/>
    <cellStyle name="Output 2 2 4 16 2" xfId="6864" xr:uid="{00000000-0005-0000-0000-00003BA10000}"/>
    <cellStyle name="Output 2 2 4 16 3" xfId="11113" xr:uid="{00000000-0005-0000-0000-00003CA10000}"/>
    <cellStyle name="Output 2 2 4 16 4" xfId="15362" xr:uid="{00000000-0005-0000-0000-00003DA10000}"/>
    <cellStyle name="Output 2 2 4 16 5" xfId="22160" xr:uid="{00000000-0005-0000-0000-00003EA10000}"/>
    <cellStyle name="Output 2 2 4 16 6" xfId="55118" xr:uid="{00000000-0005-0000-0000-00003FA10000}"/>
    <cellStyle name="Output 2 2 4 17" xfId="2767" xr:uid="{00000000-0005-0000-0000-000040A10000}"/>
    <cellStyle name="Output 2 2 4 17 2" xfId="7019" xr:uid="{00000000-0005-0000-0000-000041A10000}"/>
    <cellStyle name="Output 2 2 4 17 3" xfId="11268" xr:uid="{00000000-0005-0000-0000-000042A10000}"/>
    <cellStyle name="Output 2 2 4 17 4" xfId="15517" xr:uid="{00000000-0005-0000-0000-000043A10000}"/>
    <cellStyle name="Output 2 2 4 17 5" xfId="22506" xr:uid="{00000000-0005-0000-0000-000044A10000}"/>
    <cellStyle name="Output 2 2 4 17 6" xfId="55267" xr:uid="{00000000-0005-0000-0000-000045A10000}"/>
    <cellStyle name="Output 2 2 4 18" xfId="2917" xr:uid="{00000000-0005-0000-0000-000046A10000}"/>
    <cellStyle name="Output 2 2 4 18 2" xfId="7169" xr:uid="{00000000-0005-0000-0000-000047A10000}"/>
    <cellStyle name="Output 2 2 4 18 3" xfId="11418" xr:uid="{00000000-0005-0000-0000-000048A10000}"/>
    <cellStyle name="Output 2 2 4 18 4" xfId="15667" xr:uid="{00000000-0005-0000-0000-000049A10000}"/>
    <cellStyle name="Output 2 2 4 18 5" xfId="22852" xr:uid="{00000000-0005-0000-0000-00004AA10000}"/>
    <cellStyle name="Output 2 2 4 18 6" xfId="55417" xr:uid="{00000000-0005-0000-0000-00004BA10000}"/>
    <cellStyle name="Output 2 2 4 19" xfId="3067" xr:uid="{00000000-0005-0000-0000-00004CA10000}"/>
    <cellStyle name="Output 2 2 4 19 2" xfId="7319" xr:uid="{00000000-0005-0000-0000-00004DA10000}"/>
    <cellStyle name="Output 2 2 4 19 3" xfId="11568" xr:uid="{00000000-0005-0000-0000-00004EA10000}"/>
    <cellStyle name="Output 2 2 4 19 4" xfId="15817" xr:uid="{00000000-0005-0000-0000-00004FA10000}"/>
    <cellStyle name="Output 2 2 4 19 5" xfId="23199" xr:uid="{00000000-0005-0000-0000-000050A10000}"/>
    <cellStyle name="Output 2 2 4 19 6" xfId="55566" xr:uid="{00000000-0005-0000-0000-000051A10000}"/>
    <cellStyle name="Output 2 2 4 2" xfId="965" xr:uid="{00000000-0005-0000-0000-000052A10000}"/>
    <cellStyle name="Output 2 2 4 2 10" xfId="3270" xr:uid="{00000000-0005-0000-0000-000053A10000}"/>
    <cellStyle name="Output 2 2 4 2 10 2" xfId="7522" xr:uid="{00000000-0005-0000-0000-000054A10000}"/>
    <cellStyle name="Output 2 2 4 2 10 3" xfId="11771" xr:uid="{00000000-0005-0000-0000-000055A10000}"/>
    <cellStyle name="Output 2 2 4 2 10 4" xfId="16020" xr:uid="{00000000-0005-0000-0000-000056A10000}"/>
    <cellStyle name="Output 2 2 4 2 10 5" xfId="20282" xr:uid="{00000000-0005-0000-0000-000057A10000}"/>
    <cellStyle name="Output 2 2 4 2 10 6" xfId="54562" xr:uid="{00000000-0005-0000-0000-000058A10000}"/>
    <cellStyle name="Output 2 2 4 2 100" xfId="51735" xr:uid="{00000000-0005-0000-0000-000059A10000}"/>
    <cellStyle name="Output 2 2 4 2 101" xfId="51890" xr:uid="{00000000-0005-0000-0000-00005AA10000}"/>
    <cellStyle name="Output 2 2 4 2 102" xfId="52045" xr:uid="{00000000-0005-0000-0000-00005BA10000}"/>
    <cellStyle name="Output 2 2 4 2 103" xfId="52195" xr:uid="{00000000-0005-0000-0000-00005CA10000}"/>
    <cellStyle name="Output 2 2 4 2 104" xfId="52448" xr:uid="{00000000-0005-0000-0000-00005DA10000}"/>
    <cellStyle name="Output 2 2 4 2 105" xfId="52598" xr:uid="{00000000-0005-0000-0000-00005EA10000}"/>
    <cellStyle name="Output 2 2 4 2 106" xfId="52747" xr:uid="{00000000-0005-0000-0000-00005FA10000}"/>
    <cellStyle name="Output 2 2 4 2 107" xfId="52897" xr:uid="{00000000-0005-0000-0000-000060A10000}"/>
    <cellStyle name="Output 2 2 4 2 108" xfId="53359" xr:uid="{00000000-0005-0000-0000-000061A10000}"/>
    <cellStyle name="Output 2 2 4 2 11" xfId="3419" xr:uid="{00000000-0005-0000-0000-000062A10000}"/>
    <cellStyle name="Output 2 2 4 2 11 2" xfId="7671" xr:uid="{00000000-0005-0000-0000-000063A10000}"/>
    <cellStyle name="Output 2 2 4 2 11 3" xfId="11920" xr:uid="{00000000-0005-0000-0000-000064A10000}"/>
    <cellStyle name="Output 2 2 4 2 11 4" xfId="16169" xr:uid="{00000000-0005-0000-0000-000065A10000}"/>
    <cellStyle name="Output 2 2 4 2 11 5" xfId="22210" xr:uid="{00000000-0005-0000-0000-000066A10000}"/>
    <cellStyle name="Output 2 2 4 2 11 6" xfId="54711" xr:uid="{00000000-0005-0000-0000-000067A10000}"/>
    <cellStyle name="Output 2 2 4 2 12" xfId="3569" xr:uid="{00000000-0005-0000-0000-000068A10000}"/>
    <cellStyle name="Output 2 2 4 2 12 2" xfId="7821" xr:uid="{00000000-0005-0000-0000-000069A10000}"/>
    <cellStyle name="Output 2 2 4 2 12 3" xfId="12070" xr:uid="{00000000-0005-0000-0000-00006AA10000}"/>
    <cellStyle name="Output 2 2 4 2 12 4" xfId="16319" xr:uid="{00000000-0005-0000-0000-00006BA10000}"/>
    <cellStyle name="Output 2 2 4 2 12 5" xfId="22556" xr:uid="{00000000-0005-0000-0000-00006CA10000}"/>
    <cellStyle name="Output 2 2 4 2 12 6" xfId="54866" xr:uid="{00000000-0005-0000-0000-00006DA10000}"/>
    <cellStyle name="Output 2 2 4 2 13" xfId="3719" xr:uid="{00000000-0005-0000-0000-00006EA10000}"/>
    <cellStyle name="Output 2 2 4 2 13 2" xfId="7971" xr:uid="{00000000-0005-0000-0000-00006FA10000}"/>
    <cellStyle name="Output 2 2 4 2 13 3" xfId="12220" xr:uid="{00000000-0005-0000-0000-000070A10000}"/>
    <cellStyle name="Output 2 2 4 2 13 4" xfId="16469" xr:uid="{00000000-0005-0000-0000-000071A10000}"/>
    <cellStyle name="Output 2 2 4 2 13 5" xfId="22902" xr:uid="{00000000-0005-0000-0000-000072A10000}"/>
    <cellStyle name="Output 2 2 4 2 13 6" xfId="55021" xr:uid="{00000000-0005-0000-0000-000073A10000}"/>
    <cellStyle name="Output 2 2 4 2 14" xfId="3868" xr:uid="{00000000-0005-0000-0000-000074A10000}"/>
    <cellStyle name="Output 2 2 4 2 14 2" xfId="8120" xr:uid="{00000000-0005-0000-0000-000075A10000}"/>
    <cellStyle name="Output 2 2 4 2 14 3" xfId="12369" xr:uid="{00000000-0005-0000-0000-000076A10000}"/>
    <cellStyle name="Output 2 2 4 2 14 4" xfId="16618" xr:uid="{00000000-0005-0000-0000-000077A10000}"/>
    <cellStyle name="Output 2 2 4 2 14 5" xfId="23249" xr:uid="{00000000-0005-0000-0000-000078A10000}"/>
    <cellStyle name="Output 2 2 4 2 14 6" xfId="55172" xr:uid="{00000000-0005-0000-0000-000079A10000}"/>
    <cellStyle name="Output 2 2 4 2 15" xfId="4017" xr:uid="{00000000-0005-0000-0000-00007AA10000}"/>
    <cellStyle name="Output 2 2 4 2 15 2" xfId="8269" xr:uid="{00000000-0005-0000-0000-00007BA10000}"/>
    <cellStyle name="Output 2 2 4 2 15 3" xfId="12518" xr:uid="{00000000-0005-0000-0000-00007CA10000}"/>
    <cellStyle name="Output 2 2 4 2 15 4" xfId="16767" xr:uid="{00000000-0005-0000-0000-00007DA10000}"/>
    <cellStyle name="Output 2 2 4 2 15 5" xfId="23524" xr:uid="{00000000-0005-0000-0000-00007EA10000}"/>
    <cellStyle name="Output 2 2 4 2 15 6" xfId="55321" xr:uid="{00000000-0005-0000-0000-00007FA10000}"/>
    <cellStyle name="Output 2 2 4 2 16" xfId="4217" xr:uid="{00000000-0005-0000-0000-000080A10000}"/>
    <cellStyle name="Output 2 2 4 2 16 2" xfId="8469" xr:uid="{00000000-0005-0000-0000-000081A10000}"/>
    <cellStyle name="Output 2 2 4 2 16 3" xfId="12718" xr:uid="{00000000-0005-0000-0000-000082A10000}"/>
    <cellStyle name="Output 2 2 4 2 16 4" xfId="16967" xr:uid="{00000000-0005-0000-0000-000083A10000}"/>
    <cellStyle name="Output 2 2 4 2 16 5" xfId="23870" xr:uid="{00000000-0005-0000-0000-000084A10000}"/>
    <cellStyle name="Output 2 2 4 2 16 6" xfId="55471" xr:uid="{00000000-0005-0000-0000-000085A10000}"/>
    <cellStyle name="Output 2 2 4 2 17" xfId="4368" xr:uid="{00000000-0005-0000-0000-000086A10000}"/>
    <cellStyle name="Output 2 2 4 2 17 2" xfId="8620" xr:uid="{00000000-0005-0000-0000-000087A10000}"/>
    <cellStyle name="Output 2 2 4 2 17 3" xfId="12869" xr:uid="{00000000-0005-0000-0000-000088A10000}"/>
    <cellStyle name="Output 2 2 4 2 17 4" xfId="17118" xr:uid="{00000000-0005-0000-0000-000089A10000}"/>
    <cellStyle name="Output 2 2 4 2 17 5" xfId="24220" xr:uid="{00000000-0005-0000-0000-00008AA10000}"/>
    <cellStyle name="Output 2 2 4 2 17 6" xfId="55620" xr:uid="{00000000-0005-0000-0000-00008BA10000}"/>
    <cellStyle name="Output 2 2 4 2 18" xfId="4471" xr:uid="{00000000-0005-0000-0000-00008CA10000}"/>
    <cellStyle name="Output 2 2 4 2 18 2" xfId="8723" xr:uid="{00000000-0005-0000-0000-00008DA10000}"/>
    <cellStyle name="Output 2 2 4 2 18 3" xfId="12972" xr:uid="{00000000-0005-0000-0000-00008EA10000}"/>
    <cellStyle name="Output 2 2 4 2 18 4" xfId="17221" xr:uid="{00000000-0005-0000-0000-00008FA10000}"/>
    <cellStyle name="Output 2 2 4 2 18 5" xfId="24566" xr:uid="{00000000-0005-0000-0000-000090A10000}"/>
    <cellStyle name="Output 2 2 4 2 18 6" xfId="55842" xr:uid="{00000000-0005-0000-0000-000091A10000}"/>
    <cellStyle name="Output 2 2 4 2 19" xfId="4585" xr:uid="{00000000-0005-0000-0000-000092A10000}"/>
    <cellStyle name="Output 2 2 4 2 19 2" xfId="8837" xr:uid="{00000000-0005-0000-0000-000093A10000}"/>
    <cellStyle name="Output 2 2 4 2 19 3" xfId="13086" xr:uid="{00000000-0005-0000-0000-000094A10000}"/>
    <cellStyle name="Output 2 2 4 2 19 4" xfId="17335" xr:uid="{00000000-0005-0000-0000-000095A10000}"/>
    <cellStyle name="Output 2 2 4 2 19 5" xfId="24841" xr:uid="{00000000-0005-0000-0000-000096A10000}"/>
    <cellStyle name="Output 2 2 4 2 19 6" xfId="55994" xr:uid="{00000000-0005-0000-0000-000097A10000}"/>
    <cellStyle name="Output 2 2 4 2 2" xfId="2065" xr:uid="{00000000-0005-0000-0000-000098A10000}"/>
    <cellStyle name="Output 2 2 4 2 2 2" xfId="6317" xr:uid="{00000000-0005-0000-0000-000099A10000}"/>
    <cellStyle name="Output 2 2 4 2 2 3" xfId="10566" xr:uid="{00000000-0005-0000-0000-00009AA10000}"/>
    <cellStyle name="Output 2 2 4 2 2 4" xfId="14815" xr:uid="{00000000-0005-0000-0000-00009BA10000}"/>
    <cellStyle name="Output 2 2 4 2 2 5" xfId="18620" xr:uid="{00000000-0005-0000-0000-00009CA10000}"/>
    <cellStyle name="Output 2 2 4 2 2 6" xfId="19247" xr:uid="{00000000-0005-0000-0000-00009DA10000}"/>
    <cellStyle name="Output 2 2 4 2 2 7" xfId="53514" xr:uid="{00000000-0005-0000-0000-00009EA10000}"/>
    <cellStyle name="Output 2 2 4 2 20" xfId="4740" xr:uid="{00000000-0005-0000-0000-00009FA10000}"/>
    <cellStyle name="Output 2 2 4 2 20 2" xfId="8992" xr:uid="{00000000-0005-0000-0000-0000A0A10000}"/>
    <cellStyle name="Output 2 2 4 2 20 3" xfId="13241" xr:uid="{00000000-0005-0000-0000-0000A1A10000}"/>
    <cellStyle name="Output 2 2 4 2 20 4" xfId="17490" xr:uid="{00000000-0005-0000-0000-0000A2A10000}"/>
    <cellStyle name="Output 2 2 4 2 20 5" xfId="24473" xr:uid="{00000000-0005-0000-0000-0000A3A10000}"/>
    <cellStyle name="Output 2 2 4 2 20 6" xfId="56146" xr:uid="{00000000-0005-0000-0000-0000A4A10000}"/>
    <cellStyle name="Output 2 2 4 2 21" xfId="4890" xr:uid="{00000000-0005-0000-0000-0000A5A10000}"/>
    <cellStyle name="Output 2 2 4 2 21 2" xfId="9142" xr:uid="{00000000-0005-0000-0000-0000A6A10000}"/>
    <cellStyle name="Output 2 2 4 2 21 3" xfId="13391" xr:uid="{00000000-0005-0000-0000-0000A7A10000}"/>
    <cellStyle name="Output 2 2 4 2 21 4" xfId="17640" xr:uid="{00000000-0005-0000-0000-0000A8A10000}"/>
    <cellStyle name="Output 2 2 4 2 21 5" xfId="25527" xr:uid="{00000000-0005-0000-0000-0000A9A10000}"/>
    <cellStyle name="Output 2 2 4 2 21 6" xfId="56295" xr:uid="{00000000-0005-0000-0000-0000AAA10000}"/>
    <cellStyle name="Output 2 2 4 2 22" xfId="5082" xr:uid="{00000000-0005-0000-0000-0000ABA10000}"/>
    <cellStyle name="Output 2 2 4 2 22 2" xfId="9334" xr:uid="{00000000-0005-0000-0000-0000ACA10000}"/>
    <cellStyle name="Output 2 2 4 2 22 3" xfId="13583" xr:uid="{00000000-0005-0000-0000-0000ADA10000}"/>
    <cellStyle name="Output 2 2 4 2 22 4" xfId="17832" xr:uid="{00000000-0005-0000-0000-0000AEA10000}"/>
    <cellStyle name="Output 2 2 4 2 22 5" xfId="25873" xr:uid="{00000000-0005-0000-0000-0000AFA10000}"/>
    <cellStyle name="Output 2 2 4 2 22 6" xfId="56451" xr:uid="{00000000-0005-0000-0000-0000B0A10000}"/>
    <cellStyle name="Output 2 2 4 2 23" xfId="5192" xr:uid="{00000000-0005-0000-0000-0000B1A10000}"/>
    <cellStyle name="Output 2 2 4 2 23 2" xfId="9444" xr:uid="{00000000-0005-0000-0000-0000B2A10000}"/>
    <cellStyle name="Output 2 2 4 2 23 3" xfId="13693" xr:uid="{00000000-0005-0000-0000-0000B3A10000}"/>
    <cellStyle name="Output 2 2 4 2 23 4" xfId="17942" xr:uid="{00000000-0005-0000-0000-0000B4A10000}"/>
    <cellStyle name="Output 2 2 4 2 23 5" xfId="26219" xr:uid="{00000000-0005-0000-0000-0000B5A10000}"/>
    <cellStyle name="Output 2 2 4 2 23 6" xfId="56702" xr:uid="{00000000-0005-0000-0000-0000B6A10000}"/>
    <cellStyle name="Output 2 2 4 2 24" xfId="5304" xr:uid="{00000000-0005-0000-0000-0000B7A10000}"/>
    <cellStyle name="Output 2 2 4 2 24 2" xfId="9556" xr:uid="{00000000-0005-0000-0000-0000B8A10000}"/>
    <cellStyle name="Output 2 2 4 2 24 3" xfId="13805" xr:uid="{00000000-0005-0000-0000-0000B9A10000}"/>
    <cellStyle name="Output 2 2 4 2 24 4" xfId="18054" xr:uid="{00000000-0005-0000-0000-0000BAA10000}"/>
    <cellStyle name="Output 2 2 4 2 24 5" xfId="26564" xr:uid="{00000000-0005-0000-0000-0000BBA10000}"/>
    <cellStyle name="Output 2 2 4 2 24 6" xfId="56861" xr:uid="{00000000-0005-0000-0000-0000BCA10000}"/>
    <cellStyle name="Output 2 2 4 2 25" xfId="5455" xr:uid="{00000000-0005-0000-0000-0000BDA10000}"/>
    <cellStyle name="Output 2 2 4 2 25 2" xfId="9707" xr:uid="{00000000-0005-0000-0000-0000BEA10000}"/>
    <cellStyle name="Output 2 2 4 2 25 3" xfId="13956" xr:uid="{00000000-0005-0000-0000-0000BFA10000}"/>
    <cellStyle name="Output 2 2 4 2 25 4" xfId="18205" xr:uid="{00000000-0005-0000-0000-0000C0A10000}"/>
    <cellStyle name="Output 2 2 4 2 25 5" xfId="25772" xr:uid="{00000000-0005-0000-0000-0000C1A10000}"/>
    <cellStyle name="Output 2 2 4 2 25 6" xfId="57011" xr:uid="{00000000-0005-0000-0000-0000C2A10000}"/>
    <cellStyle name="Output 2 2 4 2 26" xfId="5610" xr:uid="{00000000-0005-0000-0000-0000C3A10000}"/>
    <cellStyle name="Output 2 2 4 2 26 2" xfId="9862" xr:uid="{00000000-0005-0000-0000-0000C4A10000}"/>
    <cellStyle name="Output 2 2 4 2 26 3" xfId="14111" xr:uid="{00000000-0005-0000-0000-0000C5A10000}"/>
    <cellStyle name="Output 2 2 4 2 26 4" xfId="18360" xr:uid="{00000000-0005-0000-0000-0000C6A10000}"/>
    <cellStyle name="Output 2 2 4 2 26 5" xfId="26519" xr:uid="{00000000-0005-0000-0000-0000C7A10000}"/>
    <cellStyle name="Output 2 2 4 2 26 6" xfId="55728" xr:uid="{00000000-0005-0000-0000-0000C8A10000}"/>
    <cellStyle name="Output 2 2 4 2 27" xfId="1610" xr:uid="{00000000-0005-0000-0000-0000C9A10000}"/>
    <cellStyle name="Output 2 2 4 2 27 2" xfId="27272" xr:uid="{00000000-0005-0000-0000-0000CAA10000}"/>
    <cellStyle name="Output 2 2 4 2 27 3" xfId="57279" xr:uid="{00000000-0005-0000-0000-0000CBA10000}"/>
    <cellStyle name="Output 2 2 4 2 28" xfId="5862" xr:uid="{00000000-0005-0000-0000-0000CCA10000}"/>
    <cellStyle name="Output 2 2 4 2 28 2" xfId="27615" xr:uid="{00000000-0005-0000-0000-0000CDA10000}"/>
    <cellStyle name="Output 2 2 4 2 28 3" xfId="57428" xr:uid="{00000000-0005-0000-0000-0000CEA10000}"/>
    <cellStyle name="Output 2 2 4 2 29" xfId="10111" xr:uid="{00000000-0005-0000-0000-0000CFA10000}"/>
    <cellStyle name="Output 2 2 4 2 29 2" xfId="27956" xr:uid="{00000000-0005-0000-0000-0000D0A10000}"/>
    <cellStyle name="Output 2 2 4 2 29 3" xfId="57578" xr:uid="{00000000-0005-0000-0000-0000D1A10000}"/>
    <cellStyle name="Output 2 2 4 2 3" xfId="2217" xr:uid="{00000000-0005-0000-0000-0000D2A10000}"/>
    <cellStyle name="Output 2 2 4 2 3 2" xfId="6469" xr:uid="{00000000-0005-0000-0000-0000D3A10000}"/>
    <cellStyle name="Output 2 2 4 2 3 3" xfId="10718" xr:uid="{00000000-0005-0000-0000-0000D4A10000}"/>
    <cellStyle name="Output 2 2 4 2 3 4" xfId="14967" xr:uid="{00000000-0005-0000-0000-0000D5A10000}"/>
    <cellStyle name="Output 2 2 4 2 3 5" xfId="19593" xr:uid="{00000000-0005-0000-0000-0000D6A10000}"/>
    <cellStyle name="Output 2 2 4 2 3 6" xfId="53663" xr:uid="{00000000-0005-0000-0000-0000D7A10000}"/>
    <cellStyle name="Output 2 2 4 2 30" xfId="14361" xr:uid="{00000000-0005-0000-0000-0000D8A10000}"/>
    <cellStyle name="Output 2 2 4 2 30 2" xfId="28297" xr:uid="{00000000-0005-0000-0000-0000D9A10000}"/>
    <cellStyle name="Output 2 2 4 2 31" xfId="18512" xr:uid="{00000000-0005-0000-0000-0000DAA10000}"/>
    <cellStyle name="Output 2 2 4 2 31 2" xfId="28638" xr:uid="{00000000-0005-0000-0000-0000DBA10000}"/>
    <cellStyle name="Output 2 2 4 2 32" xfId="28979" xr:uid="{00000000-0005-0000-0000-0000DCA10000}"/>
    <cellStyle name="Output 2 2 4 2 33" xfId="29563" xr:uid="{00000000-0005-0000-0000-0000DDA10000}"/>
    <cellStyle name="Output 2 2 4 2 34" xfId="31044" xr:uid="{00000000-0005-0000-0000-0000DEA10000}"/>
    <cellStyle name="Output 2 2 4 2 35" xfId="31477" xr:uid="{00000000-0005-0000-0000-0000DFA10000}"/>
    <cellStyle name="Output 2 2 4 2 36" xfId="31817" xr:uid="{00000000-0005-0000-0000-0000E0A10000}"/>
    <cellStyle name="Output 2 2 4 2 37" xfId="32039" xr:uid="{00000000-0005-0000-0000-0000E1A10000}"/>
    <cellStyle name="Output 2 2 4 2 38" xfId="32380" xr:uid="{00000000-0005-0000-0000-0000E2A10000}"/>
    <cellStyle name="Output 2 2 4 2 39" xfId="32721" xr:uid="{00000000-0005-0000-0000-0000E3A10000}"/>
    <cellStyle name="Output 2 2 4 2 4" xfId="2367" xr:uid="{00000000-0005-0000-0000-0000E4A10000}"/>
    <cellStyle name="Output 2 2 4 2 4 2" xfId="6619" xr:uid="{00000000-0005-0000-0000-0000E5A10000}"/>
    <cellStyle name="Output 2 2 4 2 4 3" xfId="10868" xr:uid="{00000000-0005-0000-0000-0000E6A10000}"/>
    <cellStyle name="Output 2 2 4 2 4 4" xfId="15117" xr:uid="{00000000-0005-0000-0000-0000E7A10000}"/>
    <cellStyle name="Output 2 2 4 2 4 5" xfId="18868" xr:uid="{00000000-0005-0000-0000-0000E8A10000}"/>
    <cellStyle name="Output 2 2 4 2 4 6" xfId="53785" xr:uid="{00000000-0005-0000-0000-0000E9A10000}"/>
    <cellStyle name="Output 2 2 4 2 40" xfId="32969" xr:uid="{00000000-0005-0000-0000-0000EAA10000}"/>
    <cellStyle name="Output 2 2 4 2 41" xfId="33631" xr:uid="{00000000-0005-0000-0000-0000EBA10000}"/>
    <cellStyle name="Output 2 2 4 2 42" xfId="33255" xr:uid="{00000000-0005-0000-0000-0000ECA10000}"/>
    <cellStyle name="Output 2 2 4 2 43" xfId="34424" xr:uid="{00000000-0005-0000-0000-0000EDA10000}"/>
    <cellStyle name="Output 2 2 4 2 44" xfId="34770" xr:uid="{00000000-0005-0000-0000-0000EEA10000}"/>
    <cellStyle name="Output 2 2 4 2 45" xfId="35116" xr:uid="{00000000-0005-0000-0000-0000EFA10000}"/>
    <cellStyle name="Output 2 2 4 2 46" xfId="35463" xr:uid="{00000000-0005-0000-0000-0000F0A10000}"/>
    <cellStyle name="Output 2 2 4 2 47" xfId="35810" xr:uid="{00000000-0005-0000-0000-0000F1A10000}"/>
    <cellStyle name="Output 2 2 4 2 48" xfId="36156" xr:uid="{00000000-0005-0000-0000-0000F2A10000}"/>
    <cellStyle name="Output 2 2 4 2 49" xfId="36502" xr:uid="{00000000-0005-0000-0000-0000F3A10000}"/>
    <cellStyle name="Output 2 2 4 2 5" xfId="2516" xr:uid="{00000000-0005-0000-0000-0000F4A10000}"/>
    <cellStyle name="Output 2 2 4 2 5 2" xfId="6768" xr:uid="{00000000-0005-0000-0000-0000F5A10000}"/>
    <cellStyle name="Output 2 2 4 2 5 3" xfId="11017" xr:uid="{00000000-0005-0000-0000-0000F6A10000}"/>
    <cellStyle name="Output 2 2 4 2 5 4" xfId="15266" xr:uid="{00000000-0005-0000-0000-0000F7A10000}"/>
    <cellStyle name="Output 2 2 4 2 5 5" xfId="20035" xr:uid="{00000000-0005-0000-0000-0000F8A10000}"/>
    <cellStyle name="Output 2 2 4 2 5 6" xfId="53891" xr:uid="{00000000-0005-0000-0000-0000F9A10000}"/>
    <cellStyle name="Output 2 2 4 2 50" xfId="36848" xr:uid="{00000000-0005-0000-0000-0000FAA10000}"/>
    <cellStyle name="Output 2 2 4 2 51" xfId="37194" xr:uid="{00000000-0005-0000-0000-0000FBA10000}"/>
    <cellStyle name="Output 2 2 4 2 52" xfId="37540" xr:uid="{00000000-0005-0000-0000-0000FCA10000}"/>
    <cellStyle name="Output 2 2 4 2 53" xfId="37815" xr:uid="{00000000-0005-0000-0000-0000FDA10000}"/>
    <cellStyle name="Output 2 2 4 2 54" xfId="38162" xr:uid="{00000000-0005-0000-0000-0000FEA10000}"/>
    <cellStyle name="Output 2 2 4 2 55" xfId="38508" xr:uid="{00000000-0005-0000-0000-0000FFA10000}"/>
    <cellStyle name="Output 2 2 4 2 56" xfId="38854" xr:uid="{00000000-0005-0000-0000-000000A20000}"/>
    <cellStyle name="Output 2 2 4 2 57" xfId="39200" xr:uid="{00000000-0005-0000-0000-000001A20000}"/>
    <cellStyle name="Output 2 2 4 2 58" xfId="38407" xr:uid="{00000000-0005-0000-0000-000002A20000}"/>
    <cellStyle name="Output 2 2 4 2 59" xfId="39671" xr:uid="{00000000-0005-0000-0000-000003A20000}"/>
    <cellStyle name="Output 2 2 4 2 6" xfId="2666" xr:uid="{00000000-0005-0000-0000-000004A20000}"/>
    <cellStyle name="Output 2 2 4 2 6 2" xfId="6918" xr:uid="{00000000-0005-0000-0000-000005A20000}"/>
    <cellStyle name="Output 2 2 4 2 6 3" xfId="11167" xr:uid="{00000000-0005-0000-0000-000006A20000}"/>
    <cellStyle name="Output 2 2 4 2 6 4" xfId="15416" xr:uid="{00000000-0005-0000-0000-000007A20000}"/>
    <cellStyle name="Output 2 2 4 2 6 5" xfId="20381" xr:uid="{00000000-0005-0000-0000-000008A20000}"/>
    <cellStyle name="Output 2 2 4 2 6 6" xfId="54041" xr:uid="{00000000-0005-0000-0000-000009A20000}"/>
    <cellStyle name="Output 2 2 4 2 60" xfId="40028" xr:uid="{00000000-0005-0000-0000-00000AA20000}"/>
    <cellStyle name="Output 2 2 4 2 61" xfId="40369" xr:uid="{00000000-0005-0000-0000-00000BA20000}"/>
    <cellStyle name="Output 2 2 4 2 62" xfId="41030" xr:uid="{00000000-0005-0000-0000-00000CA20000}"/>
    <cellStyle name="Output 2 2 4 2 63" xfId="41276" xr:uid="{00000000-0005-0000-0000-00000DA20000}"/>
    <cellStyle name="Output 2 2 4 2 64" xfId="41231" xr:uid="{00000000-0005-0000-0000-00000EA20000}"/>
    <cellStyle name="Output 2 2 4 2 65" xfId="41936" xr:uid="{00000000-0005-0000-0000-00000FA20000}"/>
    <cellStyle name="Output 2 2 4 2 66" xfId="42282" xr:uid="{00000000-0005-0000-0000-000010A20000}"/>
    <cellStyle name="Output 2 2 4 2 67" xfId="42616" xr:uid="{00000000-0005-0000-0000-000011A20000}"/>
    <cellStyle name="Output 2 2 4 2 68" xfId="42863" xr:uid="{00000000-0005-0000-0000-000012A20000}"/>
    <cellStyle name="Output 2 2 4 2 69" xfId="43204" xr:uid="{00000000-0005-0000-0000-000013A20000}"/>
    <cellStyle name="Output 2 2 4 2 7" xfId="2821" xr:uid="{00000000-0005-0000-0000-000014A20000}"/>
    <cellStyle name="Output 2 2 4 2 7 2" xfId="7073" xr:uid="{00000000-0005-0000-0000-000015A20000}"/>
    <cellStyle name="Output 2 2 4 2 7 3" xfId="11322" xr:uid="{00000000-0005-0000-0000-000016A20000}"/>
    <cellStyle name="Output 2 2 4 2 7 4" xfId="15571" xr:uid="{00000000-0005-0000-0000-000017A20000}"/>
    <cellStyle name="Output 2 2 4 2 7 5" xfId="20838" xr:uid="{00000000-0005-0000-0000-000018A20000}"/>
    <cellStyle name="Output 2 2 4 2 7 6" xfId="53170" xr:uid="{00000000-0005-0000-0000-000019A20000}"/>
    <cellStyle name="Output 2 2 4 2 70" xfId="43545" xr:uid="{00000000-0005-0000-0000-00001AA20000}"/>
    <cellStyle name="Output 2 2 4 2 71" xfId="44076" xr:uid="{00000000-0005-0000-0000-00001BA20000}"/>
    <cellStyle name="Output 2 2 4 2 72" xfId="43874" xr:uid="{00000000-0005-0000-0000-00001CA20000}"/>
    <cellStyle name="Output 2 2 4 2 73" xfId="44744" xr:uid="{00000000-0005-0000-0000-00001DA20000}"/>
    <cellStyle name="Output 2 2 4 2 74" xfId="45244" xr:uid="{00000000-0005-0000-0000-00001EA20000}"/>
    <cellStyle name="Output 2 2 4 2 75" xfId="45608" xr:uid="{00000000-0005-0000-0000-00001FA20000}"/>
    <cellStyle name="Output 2 2 4 2 76" xfId="46123" xr:uid="{00000000-0005-0000-0000-000020A20000}"/>
    <cellStyle name="Output 2 2 4 2 77" xfId="46455" xr:uid="{00000000-0005-0000-0000-000021A20000}"/>
    <cellStyle name="Output 2 2 4 2 78" xfId="45894" xr:uid="{00000000-0005-0000-0000-000022A20000}"/>
    <cellStyle name="Output 2 2 4 2 79" xfId="46946" xr:uid="{00000000-0005-0000-0000-000023A20000}"/>
    <cellStyle name="Output 2 2 4 2 8" xfId="2971" xr:uid="{00000000-0005-0000-0000-000024A20000}"/>
    <cellStyle name="Output 2 2 4 2 8 2" xfId="7223" xr:uid="{00000000-0005-0000-0000-000025A20000}"/>
    <cellStyle name="Output 2 2 4 2 8 3" xfId="11472" xr:uid="{00000000-0005-0000-0000-000026A20000}"/>
    <cellStyle name="Output 2 2 4 2 8 4" xfId="15721" xr:uid="{00000000-0005-0000-0000-000027A20000}"/>
    <cellStyle name="Output 2 2 4 2 8 5" xfId="21074" xr:uid="{00000000-0005-0000-0000-000028A20000}"/>
    <cellStyle name="Output 2 2 4 2 8 6" xfId="54262" xr:uid="{00000000-0005-0000-0000-000029A20000}"/>
    <cellStyle name="Output 2 2 4 2 80" xfId="47291" xr:uid="{00000000-0005-0000-0000-00002AA20000}"/>
    <cellStyle name="Output 2 2 4 2 81" xfId="47602" xr:uid="{00000000-0005-0000-0000-00002BA20000}"/>
    <cellStyle name="Output 2 2 4 2 82" xfId="46602" xr:uid="{00000000-0005-0000-0000-00002CA20000}"/>
    <cellStyle name="Output 2 2 4 2 83" xfId="48052" xr:uid="{00000000-0005-0000-0000-00002DA20000}"/>
    <cellStyle name="Output 2 2 4 2 84" xfId="48362" xr:uid="{00000000-0005-0000-0000-00002EA20000}"/>
    <cellStyle name="Output 2 2 4 2 85" xfId="48905" xr:uid="{00000000-0005-0000-0000-00002FA20000}"/>
    <cellStyle name="Output 2 2 4 2 86" xfId="48788" xr:uid="{00000000-0005-0000-0000-000030A20000}"/>
    <cellStyle name="Output 2 2 4 2 87" xfId="49571" xr:uid="{00000000-0005-0000-0000-000031A20000}"/>
    <cellStyle name="Output 2 2 4 2 88" xfId="49918" xr:uid="{00000000-0005-0000-0000-000032A20000}"/>
    <cellStyle name="Output 2 2 4 2 89" xfId="50068" xr:uid="{00000000-0005-0000-0000-000033A20000}"/>
    <cellStyle name="Output 2 2 4 2 9" xfId="3121" xr:uid="{00000000-0005-0000-0000-000034A20000}"/>
    <cellStyle name="Output 2 2 4 2 9 2" xfId="7373" xr:uid="{00000000-0005-0000-0000-000035A20000}"/>
    <cellStyle name="Output 2 2 4 2 9 3" xfId="11622" xr:uid="{00000000-0005-0000-0000-000036A20000}"/>
    <cellStyle name="Output 2 2 4 2 9 4" xfId="15871" xr:uid="{00000000-0005-0000-0000-000037A20000}"/>
    <cellStyle name="Output 2 2 4 2 9 5" xfId="20818" xr:uid="{00000000-0005-0000-0000-000038A20000}"/>
    <cellStyle name="Output 2 2 4 2 9 6" xfId="54412" xr:uid="{00000000-0005-0000-0000-000039A20000}"/>
    <cellStyle name="Output 2 2 4 2 90" xfId="50217" xr:uid="{00000000-0005-0000-0000-00003AA20000}"/>
    <cellStyle name="Output 2 2 4 2 91" xfId="50367" xr:uid="{00000000-0005-0000-0000-00003BA20000}"/>
    <cellStyle name="Output 2 2 4 2 92" xfId="50516" xr:uid="{00000000-0005-0000-0000-00003CA20000}"/>
    <cellStyle name="Output 2 2 4 2 93" xfId="50665" xr:uid="{00000000-0005-0000-0000-00003DA20000}"/>
    <cellStyle name="Output 2 2 4 2 94" xfId="50815" xr:uid="{00000000-0005-0000-0000-00003EA20000}"/>
    <cellStyle name="Output 2 2 4 2 95" xfId="50964" xr:uid="{00000000-0005-0000-0000-00003FA20000}"/>
    <cellStyle name="Output 2 2 4 2 96" xfId="51129" xr:uid="{00000000-0005-0000-0000-000040A20000}"/>
    <cellStyle name="Output 2 2 4 2 97" xfId="51285" xr:uid="{00000000-0005-0000-0000-000041A20000}"/>
    <cellStyle name="Output 2 2 4 2 98" xfId="51435" xr:uid="{00000000-0005-0000-0000-000042A20000}"/>
    <cellStyle name="Output 2 2 4 2 99" xfId="51585" xr:uid="{00000000-0005-0000-0000-000043A20000}"/>
    <cellStyle name="Output 2 2 4 20" xfId="3216" xr:uid="{00000000-0005-0000-0000-000044A20000}"/>
    <cellStyle name="Output 2 2 4 20 2" xfId="7468" xr:uid="{00000000-0005-0000-0000-000045A20000}"/>
    <cellStyle name="Output 2 2 4 20 3" xfId="11717" xr:uid="{00000000-0005-0000-0000-000046A20000}"/>
    <cellStyle name="Output 2 2 4 20 4" xfId="15966" xr:uid="{00000000-0005-0000-0000-000047A20000}"/>
    <cellStyle name="Output 2 2 4 20 5" xfId="21343" xr:uid="{00000000-0005-0000-0000-000048A20000}"/>
    <cellStyle name="Output 2 2 4 20 6" xfId="55788" xr:uid="{00000000-0005-0000-0000-000049A20000}"/>
    <cellStyle name="Output 2 2 4 21" xfId="3365" xr:uid="{00000000-0005-0000-0000-00004AA20000}"/>
    <cellStyle name="Output 2 2 4 21 2" xfId="7617" xr:uid="{00000000-0005-0000-0000-00004BA20000}"/>
    <cellStyle name="Output 2 2 4 21 3" xfId="11866" xr:uid="{00000000-0005-0000-0000-00004CA20000}"/>
    <cellStyle name="Output 2 2 4 21 4" xfId="16115" xr:uid="{00000000-0005-0000-0000-00004DA20000}"/>
    <cellStyle name="Output 2 2 4 21 5" xfId="23820" xr:uid="{00000000-0005-0000-0000-00004EA20000}"/>
    <cellStyle name="Output 2 2 4 21 6" xfId="55940" xr:uid="{00000000-0005-0000-0000-00004FA20000}"/>
    <cellStyle name="Output 2 2 4 22" xfId="3515" xr:uid="{00000000-0005-0000-0000-000050A20000}"/>
    <cellStyle name="Output 2 2 4 22 2" xfId="7767" xr:uid="{00000000-0005-0000-0000-000051A20000}"/>
    <cellStyle name="Output 2 2 4 22 3" xfId="12016" xr:uid="{00000000-0005-0000-0000-000052A20000}"/>
    <cellStyle name="Output 2 2 4 22 4" xfId="16265" xr:uid="{00000000-0005-0000-0000-000053A20000}"/>
    <cellStyle name="Output 2 2 4 22 5" xfId="24170" xr:uid="{00000000-0005-0000-0000-000054A20000}"/>
    <cellStyle name="Output 2 2 4 22 6" xfId="56092" xr:uid="{00000000-0005-0000-0000-000055A20000}"/>
    <cellStyle name="Output 2 2 4 23" xfId="3665" xr:uid="{00000000-0005-0000-0000-000056A20000}"/>
    <cellStyle name="Output 2 2 4 23 2" xfId="7917" xr:uid="{00000000-0005-0000-0000-000057A20000}"/>
    <cellStyle name="Output 2 2 4 23 3" xfId="12166" xr:uid="{00000000-0005-0000-0000-000058A20000}"/>
    <cellStyle name="Output 2 2 4 23 4" xfId="16415" xr:uid="{00000000-0005-0000-0000-000059A20000}"/>
    <cellStyle name="Output 2 2 4 23 5" xfId="24516" xr:uid="{00000000-0005-0000-0000-00005AA20000}"/>
    <cellStyle name="Output 2 2 4 23 6" xfId="56241" xr:uid="{00000000-0005-0000-0000-00005BA20000}"/>
    <cellStyle name="Output 2 2 4 24" xfId="3814" xr:uid="{00000000-0005-0000-0000-00005CA20000}"/>
    <cellStyle name="Output 2 2 4 24 2" xfId="8066" xr:uid="{00000000-0005-0000-0000-00005DA20000}"/>
    <cellStyle name="Output 2 2 4 24 3" xfId="12315" xr:uid="{00000000-0005-0000-0000-00005EA20000}"/>
    <cellStyle name="Output 2 2 4 24 4" xfId="16564" xr:uid="{00000000-0005-0000-0000-00005FA20000}"/>
    <cellStyle name="Output 2 2 4 24 5" xfId="22002" xr:uid="{00000000-0005-0000-0000-000060A20000}"/>
    <cellStyle name="Output 2 2 4 24 6" xfId="56397" xr:uid="{00000000-0005-0000-0000-000061A20000}"/>
    <cellStyle name="Output 2 2 4 25" xfId="3963" xr:uid="{00000000-0005-0000-0000-000062A20000}"/>
    <cellStyle name="Output 2 2 4 25 2" xfId="8215" xr:uid="{00000000-0005-0000-0000-000063A20000}"/>
    <cellStyle name="Output 2 2 4 25 3" xfId="12464" xr:uid="{00000000-0005-0000-0000-000064A20000}"/>
    <cellStyle name="Output 2 2 4 25 4" xfId="16713" xr:uid="{00000000-0005-0000-0000-000065A20000}"/>
    <cellStyle name="Output 2 2 4 25 5" xfId="21583" xr:uid="{00000000-0005-0000-0000-000066A20000}"/>
    <cellStyle name="Output 2 2 4 25 6" xfId="56547" xr:uid="{00000000-0005-0000-0000-000067A20000}"/>
    <cellStyle name="Output 2 2 4 26" xfId="4163" xr:uid="{00000000-0005-0000-0000-000068A20000}"/>
    <cellStyle name="Output 2 2 4 26 2" xfId="8415" xr:uid="{00000000-0005-0000-0000-000069A20000}"/>
    <cellStyle name="Output 2 2 4 26 3" xfId="12664" xr:uid="{00000000-0005-0000-0000-00006AA20000}"/>
    <cellStyle name="Output 2 2 4 26 4" xfId="16913" xr:uid="{00000000-0005-0000-0000-00006BA20000}"/>
    <cellStyle name="Output 2 2 4 26 5" xfId="25477" xr:uid="{00000000-0005-0000-0000-00006CA20000}"/>
    <cellStyle name="Output 2 2 4 26 6" xfId="56594" xr:uid="{00000000-0005-0000-0000-00006DA20000}"/>
    <cellStyle name="Output 2 2 4 27" xfId="4314" xr:uid="{00000000-0005-0000-0000-00006EA20000}"/>
    <cellStyle name="Output 2 2 4 27 2" xfId="8566" xr:uid="{00000000-0005-0000-0000-00006FA20000}"/>
    <cellStyle name="Output 2 2 4 27 3" xfId="12815" xr:uid="{00000000-0005-0000-0000-000070A20000}"/>
    <cellStyle name="Output 2 2 4 27 4" xfId="17064" xr:uid="{00000000-0005-0000-0000-000071A20000}"/>
    <cellStyle name="Output 2 2 4 27 5" xfId="25823" xr:uid="{00000000-0005-0000-0000-000072A20000}"/>
    <cellStyle name="Output 2 2 4 27 6" xfId="56648" xr:uid="{00000000-0005-0000-0000-000073A20000}"/>
    <cellStyle name="Output 2 2 4 28" xfId="4122" xr:uid="{00000000-0005-0000-0000-000074A20000}"/>
    <cellStyle name="Output 2 2 4 28 2" xfId="8374" xr:uid="{00000000-0005-0000-0000-000075A20000}"/>
    <cellStyle name="Output 2 2 4 28 3" xfId="12623" xr:uid="{00000000-0005-0000-0000-000076A20000}"/>
    <cellStyle name="Output 2 2 4 28 4" xfId="16872" xr:uid="{00000000-0005-0000-0000-000077A20000}"/>
    <cellStyle name="Output 2 2 4 28 5" xfId="26169" xr:uid="{00000000-0005-0000-0000-000078A20000}"/>
    <cellStyle name="Output 2 2 4 28 6" xfId="56807" xr:uid="{00000000-0005-0000-0000-000079A20000}"/>
    <cellStyle name="Output 2 2 4 29" xfId="4686" xr:uid="{00000000-0005-0000-0000-00007AA20000}"/>
    <cellStyle name="Output 2 2 4 29 2" xfId="8938" xr:uid="{00000000-0005-0000-0000-00007BA20000}"/>
    <cellStyle name="Output 2 2 4 29 3" xfId="13187" xr:uid="{00000000-0005-0000-0000-00007CA20000}"/>
    <cellStyle name="Output 2 2 4 29 4" xfId="17436" xr:uid="{00000000-0005-0000-0000-00007DA20000}"/>
    <cellStyle name="Output 2 2 4 29 5" xfId="26514" xr:uid="{00000000-0005-0000-0000-00007EA20000}"/>
    <cellStyle name="Output 2 2 4 29 6" xfId="56957" xr:uid="{00000000-0005-0000-0000-00007FA20000}"/>
    <cellStyle name="Output 2 2 4 3" xfId="1658" xr:uid="{00000000-0005-0000-0000-000080A20000}"/>
    <cellStyle name="Output 2 2 4 3 10" xfId="3318" xr:uid="{00000000-0005-0000-0000-000081A20000}"/>
    <cellStyle name="Output 2 2 4 3 10 2" xfId="7570" xr:uid="{00000000-0005-0000-0000-000082A20000}"/>
    <cellStyle name="Output 2 2 4 3 10 3" xfId="11819" xr:uid="{00000000-0005-0000-0000-000083A20000}"/>
    <cellStyle name="Output 2 2 4 3 10 4" xfId="16068" xr:uid="{00000000-0005-0000-0000-000084A20000}"/>
    <cellStyle name="Output 2 2 4 3 10 5" xfId="21834" xr:uid="{00000000-0005-0000-0000-000085A20000}"/>
    <cellStyle name="Output 2 2 4 3 10 6" xfId="54610" xr:uid="{00000000-0005-0000-0000-000086A20000}"/>
    <cellStyle name="Output 2 2 4 3 100" xfId="51783" xr:uid="{00000000-0005-0000-0000-000087A20000}"/>
    <cellStyle name="Output 2 2 4 3 101" xfId="51938" xr:uid="{00000000-0005-0000-0000-000088A20000}"/>
    <cellStyle name="Output 2 2 4 3 102" xfId="52093" xr:uid="{00000000-0005-0000-0000-000089A20000}"/>
    <cellStyle name="Output 2 2 4 3 103" xfId="52243" xr:uid="{00000000-0005-0000-0000-00008AA20000}"/>
    <cellStyle name="Output 2 2 4 3 104" xfId="52496" xr:uid="{00000000-0005-0000-0000-00008BA20000}"/>
    <cellStyle name="Output 2 2 4 3 105" xfId="52646" xr:uid="{00000000-0005-0000-0000-00008CA20000}"/>
    <cellStyle name="Output 2 2 4 3 106" xfId="52795" xr:uid="{00000000-0005-0000-0000-00008DA20000}"/>
    <cellStyle name="Output 2 2 4 3 107" xfId="52945" xr:uid="{00000000-0005-0000-0000-00008EA20000}"/>
    <cellStyle name="Output 2 2 4 3 108" xfId="53407" xr:uid="{00000000-0005-0000-0000-00008FA20000}"/>
    <cellStyle name="Output 2 2 4 3 11" xfId="3467" xr:uid="{00000000-0005-0000-0000-000090A20000}"/>
    <cellStyle name="Output 2 2 4 3 11 2" xfId="7719" xr:uid="{00000000-0005-0000-0000-000091A20000}"/>
    <cellStyle name="Output 2 2 4 3 11 3" xfId="11968" xr:uid="{00000000-0005-0000-0000-000092A20000}"/>
    <cellStyle name="Output 2 2 4 3 11 4" xfId="16217" xr:uid="{00000000-0005-0000-0000-000093A20000}"/>
    <cellStyle name="Output 2 2 4 3 11 5" xfId="22257" xr:uid="{00000000-0005-0000-0000-000094A20000}"/>
    <cellStyle name="Output 2 2 4 3 11 6" xfId="54759" xr:uid="{00000000-0005-0000-0000-000095A20000}"/>
    <cellStyle name="Output 2 2 4 3 12" xfId="3617" xr:uid="{00000000-0005-0000-0000-000096A20000}"/>
    <cellStyle name="Output 2 2 4 3 12 2" xfId="7869" xr:uid="{00000000-0005-0000-0000-000097A20000}"/>
    <cellStyle name="Output 2 2 4 3 12 3" xfId="12118" xr:uid="{00000000-0005-0000-0000-000098A20000}"/>
    <cellStyle name="Output 2 2 4 3 12 4" xfId="16367" xr:uid="{00000000-0005-0000-0000-000099A20000}"/>
    <cellStyle name="Output 2 2 4 3 12 5" xfId="22603" xr:uid="{00000000-0005-0000-0000-00009AA20000}"/>
    <cellStyle name="Output 2 2 4 3 12 6" xfId="54914" xr:uid="{00000000-0005-0000-0000-00009BA20000}"/>
    <cellStyle name="Output 2 2 4 3 13" xfId="3767" xr:uid="{00000000-0005-0000-0000-00009CA20000}"/>
    <cellStyle name="Output 2 2 4 3 13 2" xfId="8019" xr:uid="{00000000-0005-0000-0000-00009DA20000}"/>
    <cellStyle name="Output 2 2 4 3 13 3" xfId="12268" xr:uid="{00000000-0005-0000-0000-00009EA20000}"/>
    <cellStyle name="Output 2 2 4 3 13 4" xfId="16517" xr:uid="{00000000-0005-0000-0000-00009FA20000}"/>
    <cellStyle name="Output 2 2 4 3 13 5" xfId="22949" xr:uid="{00000000-0005-0000-0000-0000A0A20000}"/>
    <cellStyle name="Output 2 2 4 3 13 6" xfId="55069" xr:uid="{00000000-0005-0000-0000-0000A1A20000}"/>
    <cellStyle name="Output 2 2 4 3 14" xfId="3916" xr:uid="{00000000-0005-0000-0000-0000A2A20000}"/>
    <cellStyle name="Output 2 2 4 3 14 2" xfId="8168" xr:uid="{00000000-0005-0000-0000-0000A3A20000}"/>
    <cellStyle name="Output 2 2 4 3 14 3" xfId="12417" xr:uid="{00000000-0005-0000-0000-0000A4A20000}"/>
    <cellStyle name="Output 2 2 4 3 14 4" xfId="16666" xr:uid="{00000000-0005-0000-0000-0000A5A20000}"/>
    <cellStyle name="Output 2 2 4 3 14 5" xfId="23296" xr:uid="{00000000-0005-0000-0000-0000A6A20000}"/>
    <cellStyle name="Output 2 2 4 3 14 6" xfId="55220" xr:uid="{00000000-0005-0000-0000-0000A7A20000}"/>
    <cellStyle name="Output 2 2 4 3 15" xfId="4065" xr:uid="{00000000-0005-0000-0000-0000A8A20000}"/>
    <cellStyle name="Output 2 2 4 3 15 2" xfId="8317" xr:uid="{00000000-0005-0000-0000-0000A9A20000}"/>
    <cellStyle name="Output 2 2 4 3 15 3" xfId="12566" xr:uid="{00000000-0005-0000-0000-0000AAA20000}"/>
    <cellStyle name="Output 2 2 4 3 15 4" xfId="16815" xr:uid="{00000000-0005-0000-0000-0000ABA20000}"/>
    <cellStyle name="Output 2 2 4 3 15 5" xfId="23571" xr:uid="{00000000-0005-0000-0000-0000ACA20000}"/>
    <cellStyle name="Output 2 2 4 3 15 6" xfId="55369" xr:uid="{00000000-0005-0000-0000-0000ADA20000}"/>
    <cellStyle name="Output 2 2 4 3 16" xfId="4265" xr:uid="{00000000-0005-0000-0000-0000AEA20000}"/>
    <cellStyle name="Output 2 2 4 3 16 2" xfId="8517" xr:uid="{00000000-0005-0000-0000-0000AFA20000}"/>
    <cellStyle name="Output 2 2 4 3 16 3" xfId="12766" xr:uid="{00000000-0005-0000-0000-0000B0A20000}"/>
    <cellStyle name="Output 2 2 4 3 16 4" xfId="17015" xr:uid="{00000000-0005-0000-0000-0000B1A20000}"/>
    <cellStyle name="Output 2 2 4 3 16 5" xfId="23917" xr:uid="{00000000-0005-0000-0000-0000B2A20000}"/>
    <cellStyle name="Output 2 2 4 3 16 6" xfId="55519" xr:uid="{00000000-0005-0000-0000-0000B3A20000}"/>
    <cellStyle name="Output 2 2 4 3 17" xfId="4416" xr:uid="{00000000-0005-0000-0000-0000B4A20000}"/>
    <cellStyle name="Output 2 2 4 3 17 2" xfId="8668" xr:uid="{00000000-0005-0000-0000-0000B5A20000}"/>
    <cellStyle name="Output 2 2 4 3 17 3" xfId="12917" xr:uid="{00000000-0005-0000-0000-0000B6A20000}"/>
    <cellStyle name="Output 2 2 4 3 17 4" xfId="17166" xr:uid="{00000000-0005-0000-0000-0000B7A20000}"/>
    <cellStyle name="Output 2 2 4 3 17 5" xfId="24267" xr:uid="{00000000-0005-0000-0000-0000B8A20000}"/>
    <cellStyle name="Output 2 2 4 3 17 6" xfId="55668" xr:uid="{00000000-0005-0000-0000-0000B9A20000}"/>
    <cellStyle name="Output 2 2 4 3 18" xfId="4519" xr:uid="{00000000-0005-0000-0000-0000BAA20000}"/>
    <cellStyle name="Output 2 2 4 3 18 2" xfId="8771" xr:uid="{00000000-0005-0000-0000-0000BBA20000}"/>
    <cellStyle name="Output 2 2 4 3 18 3" xfId="13020" xr:uid="{00000000-0005-0000-0000-0000BCA20000}"/>
    <cellStyle name="Output 2 2 4 3 18 4" xfId="17269" xr:uid="{00000000-0005-0000-0000-0000BDA20000}"/>
    <cellStyle name="Output 2 2 4 3 18 5" xfId="24613" xr:uid="{00000000-0005-0000-0000-0000BEA20000}"/>
    <cellStyle name="Output 2 2 4 3 18 6" xfId="55890" xr:uid="{00000000-0005-0000-0000-0000BFA20000}"/>
    <cellStyle name="Output 2 2 4 3 19" xfId="4633" xr:uid="{00000000-0005-0000-0000-0000C0A20000}"/>
    <cellStyle name="Output 2 2 4 3 19 2" xfId="8885" xr:uid="{00000000-0005-0000-0000-0000C1A20000}"/>
    <cellStyle name="Output 2 2 4 3 19 3" xfId="13134" xr:uid="{00000000-0005-0000-0000-0000C2A20000}"/>
    <cellStyle name="Output 2 2 4 3 19 4" xfId="17383" xr:uid="{00000000-0005-0000-0000-0000C3A20000}"/>
    <cellStyle name="Output 2 2 4 3 19 5" xfId="24888" xr:uid="{00000000-0005-0000-0000-0000C4A20000}"/>
    <cellStyle name="Output 2 2 4 3 19 6" xfId="56042" xr:uid="{00000000-0005-0000-0000-0000C5A20000}"/>
    <cellStyle name="Output 2 2 4 3 2" xfId="2113" xr:uid="{00000000-0005-0000-0000-0000C6A20000}"/>
    <cellStyle name="Output 2 2 4 3 2 2" xfId="6365" xr:uid="{00000000-0005-0000-0000-0000C7A20000}"/>
    <cellStyle name="Output 2 2 4 3 2 3" xfId="10614" xr:uid="{00000000-0005-0000-0000-0000C8A20000}"/>
    <cellStyle name="Output 2 2 4 3 2 4" xfId="14863" xr:uid="{00000000-0005-0000-0000-0000C9A20000}"/>
    <cellStyle name="Output 2 2 4 3 2 5" xfId="19294" xr:uid="{00000000-0005-0000-0000-0000CAA20000}"/>
    <cellStyle name="Output 2 2 4 3 2 6" xfId="53562" xr:uid="{00000000-0005-0000-0000-0000CBA20000}"/>
    <cellStyle name="Output 2 2 4 3 20" xfId="4788" xr:uid="{00000000-0005-0000-0000-0000CCA20000}"/>
    <cellStyle name="Output 2 2 4 3 20 2" xfId="9040" xr:uid="{00000000-0005-0000-0000-0000CDA20000}"/>
    <cellStyle name="Output 2 2 4 3 20 3" xfId="13289" xr:uid="{00000000-0005-0000-0000-0000CEA20000}"/>
    <cellStyle name="Output 2 2 4 3 20 4" xfId="17538" xr:uid="{00000000-0005-0000-0000-0000CFA20000}"/>
    <cellStyle name="Output 2 2 4 3 20 5" xfId="25205" xr:uid="{00000000-0005-0000-0000-0000D0A20000}"/>
    <cellStyle name="Output 2 2 4 3 20 6" xfId="56194" xr:uid="{00000000-0005-0000-0000-0000D1A20000}"/>
    <cellStyle name="Output 2 2 4 3 21" xfId="4938" xr:uid="{00000000-0005-0000-0000-0000D2A20000}"/>
    <cellStyle name="Output 2 2 4 3 21 2" xfId="9190" xr:uid="{00000000-0005-0000-0000-0000D3A20000}"/>
    <cellStyle name="Output 2 2 4 3 21 3" xfId="13439" xr:uid="{00000000-0005-0000-0000-0000D4A20000}"/>
    <cellStyle name="Output 2 2 4 3 21 4" xfId="17688" xr:uid="{00000000-0005-0000-0000-0000D5A20000}"/>
    <cellStyle name="Output 2 2 4 3 21 5" xfId="25574" xr:uid="{00000000-0005-0000-0000-0000D6A20000}"/>
    <cellStyle name="Output 2 2 4 3 21 6" xfId="56343" xr:uid="{00000000-0005-0000-0000-0000D7A20000}"/>
    <cellStyle name="Output 2 2 4 3 22" xfId="5130" xr:uid="{00000000-0005-0000-0000-0000D8A20000}"/>
    <cellStyle name="Output 2 2 4 3 22 2" xfId="9382" xr:uid="{00000000-0005-0000-0000-0000D9A20000}"/>
    <cellStyle name="Output 2 2 4 3 22 3" xfId="13631" xr:uid="{00000000-0005-0000-0000-0000DAA20000}"/>
    <cellStyle name="Output 2 2 4 3 22 4" xfId="17880" xr:uid="{00000000-0005-0000-0000-0000DBA20000}"/>
    <cellStyle name="Output 2 2 4 3 22 5" xfId="25920" xr:uid="{00000000-0005-0000-0000-0000DCA20000}"/>
    <cellStyle name="Output 2 2 4 3 22 6" xfId="56499" xr:uid="{00000000-0005-0000-0000-0000DDA20000}"/>
    <cellStyle name="Output 2 2 4 3 23" xfId="5240" xr:uid="{00000000-0005-0000-0000-0000DEA20000}"/>
    <cellStyle name="Output 2 2 4 3 23 2" xfId="9492" xr:uid="{00000000-0005-0000-0000-0000DFA20000}"/>
    <cellStyle name="Output 2 2 4 3 23 3" xfId="13741" xr:uid="{00000000-0005-0000-0000-0000E0A20000}"/>
    <cellStyle name="Output 2 2 4 3 23 4" xfId="17990" xr:uid="{00000000-0005-0000-0000-0000E1A20000}"/>
    <cellStyle name="Output 2 2 4 3 23 5" xfId="26266" xr:uid="{00000000-0005-0000-0000-0000E2A20000}"/>
    <cellStyle name="Output 2 2 4 3 23 6" xfId="56750" xr:uid="{00000000-0005-0000-0000-0000E3A20000}"/>
    <cellStyle name="Output 2 2 4 3 24" xfId="5352" xr:uid="{00000000-0005-0000-0000-0000E4A20000}"/>
    <cellStyle name="Output 2 2 4 3 24 2" xfId="9604" xr:uid="{00000000-0005-0000-0000-0000E5A20000}"/>
    <cellStyle name="Output 2 2 4 3 24 3" xfId="13853" xr:uid="{00000000-0005-0000-0000-0000E6A20000}"/>
    <cellStyle name="Output 2 2 4 3 24 4" xfId="18102" xr:uid="{00000000-0005-0000-0000-0000E7A20000}"/>
    <cellStyle name="Output 2 2 4 3 24 5" xfId="26611" xr:uid="{00000000-0005-0000-0000-0000E8A20000}"/>
    <cellStyle name="Output 2 2 4 3 24 6" xfId="56909" xr:uid="{00000000-0005-0000-0000-0000E9A20000}"/>
    <cellStyle name="Output 2 2 4 3 25" xfId="5503" xr:uid="{00000000-0005-0000-0000-0000EAA20000}"/>
    <cellStyle name="Output 2 2 4 3 25 2" xfId="9755" xr:uid="{00000000-0005-0000-0000-0000EBA20000}"/>
    <cellStyle name="Output 2 2 4 3 25 3" xfId="14004" xr:uid="{00000000-0005-0000-0000-0000ECA20000}"/>
    <cellStyle name="Output 2 2 4 3 25 4" xfId="18253" xr:uid="{00000000-0005-0000-0000-0000EDA20000}"/>
    <cellStyle name="Output 2 2 4 3 25 5" xfId="26811" xr:uid="{00000000-0005-0000-0000-0000EEA20000}"/>
    <cellStyle name="Output 2 2 4 3 25 6" xfId="57059" xr:uid="{00000000-0005-0000-0000-0000EFA20000}"/>
    <cellStyle name="Output 2 2 4 3 26" xfId="5658" xr:uid="{00000000-0005-0000-0000-0000F0A20000}"/>
    <cellStyle name="Output 2 2 4 3 26 2" xfId="9910" xr:uid="{00000000-0005-0000-0000-0000F1A20000}"/>
    <cellStyle name="Output 2 2 4 3 26 3" xfId="14159" xr:uid="{00000000-0005-0000-0000-0000F2A20000}"/>
    <cellStyle name="Output 2 2 4 3 26 4" xfId="18408" xr:uid="{00000000-0005-0000-0000-0000F3A20000}"/>
    <cellStyle name="Output 2 2 4 3 26 5" xfId="27072" xr:uid="{00000000-0005-0000-0000-0000F4A20000}"/>
    <cellStyle name="Output 2 2 4 3 26 6" xfId="57177" xr:uid="{00000000-0005-0000-0000-0000F5A20000}"/>
    <cellStyle name="Output 2 2 4 3 27" xfId="5910" xr:uid="{00000000-0005-0000-0000-0000F6A20000}"/>
    <cellStyle name="Output 2 2 4 3 27 2" xfId="27319" xr:uid="{00000000-0005-0000-0000-0000F7A20000}"/>
    <cellStyle name="Output 2 2 4 3 27 3" xfId="57327" xr:uid="{00000000-0005-0000-0000-0000F8A20000}"/>
    <cellStyle name="Output 2 2 4 3 28" xfId="10159" xr:uid="{00000000-0005-0000-0000-0000F9A20000}"/>
    <cellStyle name="Output 2 2 4 3 28 2" xfId="27662" xr:uid="{00000000-0005-0000-0000-0000FAA20000}"/>
    <cellStyle name="Output 2 2 4 3 28 3" xfId="57476" xr:uid="{00000000-0005-0000-0000-0000FBA20000}"/>
    <cellStyle name="Output 2 2 4 3 29" xfId="14409" xr:uid="{00000000-0005-0000-0000-0000FCA20000}"/>
    <cellStyle name="Output 2 2 4 3 29 2" xfId="28003" xr:uid="{00000000-0005-0000-0000-0000FDA20000}"/>
    <cellStyle name="Output 2 2 4 3 29 3" xfId="57626" xr:uid="{00000000-0005-0000-0000-0000FEA20000}"/>
    <cellStyle name="Output 2 2 4 3 3" xfId="2265" xr:uid="{00000000-0005-0000-0000-0000FFA20000}"/>
    <cellStyle name="Output 2 2 4 3 3 2" xfId="6517" xr:uid="{00000000-0005-0000-0000-000000A30000}"/>
    <cellStyle name="Output 2 2 4 3 3 3" xfId="10766" xr:uid="{00000000-0005-0000-0000-000001A30000}"/>
    <cellStyle name="Output 2 2 4 3 3 4" xfId="15015" xr:uid="{00000000-0005-0000-0000-000002A30000}"/>
    <cellStyle name="Output 2 2 4 3 3 5" xfId="19640" xr:uid="{00000000-0005-0000-0000-000003A30000}"/>
    <cellStyle name="Output 2 2 4 3 3 6" xfId="53711" xr:uid="{00000000-0005-0000-0000-000004A30000}"/>
    <cellStyle name="Output 2 2 4 3 30" xfId="18668" xr:uid="{00000000-0005-0000-0000-000005A30000}"/>
    <cellStyle name="Output 2 2 4 3 30 2" xfId="28344" xr:uid="{00000000-0005-0000-0000-000006A30000}"/>
    <cellStyle name="Output 2 2 4 3 31" xfId="28685" xr:uid="{00000000-0005-0000-0000-000007A30000}"/>
    <cellStyle name="Output 2 2 4 3 32" xfId="29026" xr:uid="{00000000-0005-0000-0000-000008A30000}"/>
    <cellStyle name="Output 2 2 4 3 33" xfId="29315" xr:uid="{00000000-0005-0000-0000-000009A30000}"/>
    <cellStyle name="Output 2 2 4 3 34" xfId="31213" xr:uid="{00000000-0005-0000-0000-00000AA30000}"/>
    <cellStyle name="Output 2 2 4 3 35" xfId="31524" xr:uid="{00000000-0005-0000-0000-00000BA30000}"/>
    <cellStyle name="Output 2 2 4 3 36" xfId="31864" xr:uid="{00000000-0005-0000-0000-00000CA30000}"/>
    <cellStyle name="Output 2 2 4 3 37" xfId="32086" xr:uid="{00000000-0005-0000-0000-00000DA30000}"/>
    <cellStyle name="Output 2 2 4 3 38" xfId="32427" xr:uid="{00000000-0005-0000-0000-00000EA30000}"/>
    <cellStyle name="Output 2 2 4 3 39" xfId="32768" xr:uid="{00000000-0005-0000-0000-00000FA30000}"/>
    <cellStyle name="Output 2 2 4 3 4" xfId="2415" xr:uid="{00000000-0005-0000-0000-000010A30000}"/>
    <cellStyle name="Output 2 2 4 3 4 2" xfId="6667" xr:uid="{00000000-0005-0000-0000-000011A30000}"/>
    <cellStyle name="Output 2 2 4 3 4 3" xfId="10916" xr:uid="{00000000-0005-0000-0000-000012A30000}"/>
    <cellStyle name="Output 2 2 4 3 4 4" xfId="15165" xr:uid="{00000000-0005-0000-0000-000013A30000}"/>
    <cellStyle name="Output 2 2 4 3 4 5" xfId="19633" xr:uid="{00000000-0005-0000-0000-000014A30000}"/>
    <cellStyle name="Output 2 2 4 3 4 6" xfId="53833" xr:uid="{00000000-0005-0000-0000-000015A30000}"/>
    <cellStyle name="Output 2 2 4 3 40" xfId="33290" xr:uid="{00000000-0005-0000-0000-000016A30000}"/>
    <cellStyle name="Output 2 2 4 3 41" xfId="33678" xr:uid="{00000000-0005-0000-0000-000017A30000}"/>
    <cellStyle name="Output 2 2 4 3 42" xfId="33889" xr:uid="{00000000-0005-0000-0000-000018A30000}"/>
    <cellStyle name="Output 2 2 4 3 43" xfId="34471" xr:uid="{00000000-0005-0000-0000-000019A30000}"/>
    <cellStyle name="Output 2 2 4 3 44" xfId="34817" xr:uid="{00000000-0005-0000-0000-00001AA30000}"/>
    <cellStyle name="Output 2 2 4 3 45" xfId="35163" xr:uid="{00000000-0005-0000-0000-00001BA30000}"/>
    <cellStyle name="Output 2 2 4 3 46" xfId="35510" xr:uid="{00000000-0005-0000-0000-00001CA30000}"/>
    <cellStyle name="Output 2 2 4 3 47" xfId="35857" xr:uid="{00000000-0005-0000-0000-00001DA30000}"/>
    <cellStyle name="Output 2 2 4 3 48" xfId="36203" xr:uid="{00000000-0005-0000-0000-00001EA30000}"/>
    <cellStyle name="Output 2 2 4 3 49" xfId="36549" xr:uid="{00000000-0005-0000-0000-00001FA30000}"/>
    <cellStyle name="Output 2 2 4 3 5" xfId="2564" xr:uid="{00000000-0005-0000-0000-000020A30000}"/>
    <cellStyle name="Output 2 2 4 3 5 2" xfId="6816" xr:uid="{00000000-0005-0000-0000-000021A30000}"/>
    <cellStyle name="Output 2 2 4 3 5 3" xfId="11065" xr:uid="{00000000-0005-0000-0000-000022A30000}"/>
    <cellStyle name="Output 2 2 4 3 5 4" xfId="15314" xr:uid="{00000000-0005-0000-0000-000023A30000}"/>
    <cellStyle name="Output 2 2 4 3 5 5" xfId="20082" xr:uid="{00000000-0005-0000-0000-000024A30000}"/>
    <cellStyle name="Output 2 2 4 3 5 6" xfId="53939" xr:uid="{00000000-0005-0000-0000-000025A30000}"/>
    <cellStyle name="Output 2 2 4 3 50" xfId="36895" xr:uid="{00000000-0005-0000-0000-000026A30000}"/>
    <cellStyle name="Output 2 2 4 3 51" xfId="37241" xr:uid="{00000000-0005-0000-0000-000027A30000}"/>
    <cellStyle name="Output 2 2 4 3 52" xfId="37587" xr:uid="{00000000-0005-0000-0000-000028A30000}"/>
    <cellStyle name="Output 2 2 4 3 53" xfId="37862" xr:uid="{00000000-0005-0000-0000-000029A30000}"/>
    <cellStyle name="Output 2 2 4 3 54" xfId="38209" xr:uid="{00000000-0005-0000-0000-00002AA30000}"/>
    <cellStyle name="Output 2 2 4 3 55" xfId="38555" xr:uid="{00000000-0005-0000-0000-00002BA30000}"/>
    <cellStyle name="Output 2 2 4 3 56" xfId="38901" xr:uid="{00000000-0005-0000-0000-00002CA30000}"/>
    <cellStyle name="Output 2 2 4 3 57" xfId="39247" xr:uid="{00000000-0005-0000-0000-00002DA30000}"/>
    <cellStyle name="Output 2 2 4 3 58" xfId="39568" xr:uid="{00000000-0005-0000-0000-00002EA30000}"/>
    <cellStyle name="Output 2 2 4 3 59" xfId="39836" xr:uid="{00000000-0005-0000-0000-00002FA30000}"/>
    <cellStyle name="Output 2 2 4 3 6" xfId="2714" xr:uid="{00000000-0005-0000-0000-000030A30000}"/>
    <cellStyle name="Output 2 2 4 3 6 2" xfId="6966" xr:uid="{00000000-0005-0000-0000-000031A30000}"/>
    <cellStyle name="Output 2 2 4 3 6 3" xfId="11215" xr:uid="{00000000-0005-0000-0000-000032A30000}"/>
    <cellStyle name="Output 2 2 4 3 6 4" xfId="15464" xr:uid="{00000000-0005-0000-0000-000033A30000}"/>
    <cellStyle name="Output 2 2 4 3 6 5" xfId="20428" xr:uid="{00000000-0005-0000-0000-000034A30000}"/>
    <cellStyle name="Output 2 2 4 3 6 6" xfId="54089" xr:uid="{00000000-0005-0000-0000-000035A30000}"/>
    <cellStyle name="Output 2 2 4 3 60" xfId="40075" xr:uid="{00000000-0005-0000-0000-000036A30000}"/>
    <cellStyle name="Output 2 2 4 3 61" xfId="40416" xr:uid="{00000000-0005-0000-0000-000037A30000}"/>
    <cellStyle name="Output 2 2 4 3 62" xfId="40742" xr:uid="{00000000-0005-0000-0000-000038A30000}"/>
    <cellStyle name="Output 2 2 4 3 63" xfId="40634" xr:uid="{00000000-0005-0000-0000-000039A30000}"/>
    <cellStyle name="Output 2 2 4 3 64" xfId="41570" xr:uid="{00000000-0005-0000-0000-00003AA30000}"/>
    <cellStyle name="Output 2 2 4 3 65" xfId="41983" xr:uid="{00000000-0005-0000-0000-00003BA30000}"/>
    <cellStyle name="Output 2 2 4 3 66" xfId="42329" xr:uid="{00000000-0005-0000-0000-00003CA30000}"/>
    <cellStyle name="Output 2 2 4 3 67" xfId="41473" xr:uid="{00000000-0005-0000-0000-00003DA30000}"/>
    <cellStyle name="Output 2 2 4 3 68" xfId="42910" xr:uid="{00000000-0005-0000-0000-00003EA30000}"/>
    <cellStyle name="Output 2 2 4 3 69" xfId="43251" xr:uid="{00000000-0005-0000-0000-00003FA30000}"/>
    <cellStyle name="Output 2 2 4 3 7" xfId="2869" xr:uid="{00000000-0005-0000-0000-000040A30000}"/>
    <cellStyle name="Output 2 2 4 3 7 2" xfId="7121" xr:uid="{00000000-0005-0000-0000-000041A30000}"/>
    <cellStyle name="Output 2 2 4 3 7 3" xfId="11370" xr:uid="{00000000-0005-0000-0000-000042A30000}"/>
    <cellStyle name="Output 2 2 4 3 7 4" xfId="15619" xr:uid="{00000000-0005-0000-0000-000043A30000}"/>
    <cellStyle name="Output 2 2 4 3 7 5" xfId="19601" xr:uid="{00000000-0005-0000-0000-000044A30000}"/>
    <cellStyle name="Output 2 2 4 3 7 6" xfId="54207" xr:uid="{00000000-0005-0000-0000-000045A30000}"/>
    <cellStyle name="Output 2 2 4 3 70" xfId="43592" xr:uid="{00000000-0005-0000-0000-000046A30000}"/>
    <cellStyle name="Output 2 2 4 3 71" xfId="44123" xr:uid="{00000000-0005-0000-0000-000047A30000}"/>
    <cellStyle name="Output 2 2 4 3 72" xfId="44399" xr:uid="{00000000-0005-0000-0000-000048A30000}"/>
    <cellStyle name="Output 2 2 4 3 73" xfId="44791" xr:uid="{00000000-0005-0000-0000-000049A30000}"/>
    <cellStyle name="Output 2 2 4 3 74" xfId="44524" xr:uid="{00000000-0005-0000-0000-00004AA30000}"/>
    <cellStyle name="Output 2 2 4 3 75" xfId="45432" xr:uid="{00000000-0005-0000-0000-00004BA30000}"/>
    <cellStyle name="Output 2 2 4 3 76" xfId="46170" xr:uid="{00000000-0005-0000-0000-00004CA30000}"/>
    <cellStyle name="Output 2 2 4 3 77" xfId="46491" xr:uid="{00000000-0005-0000-0000-00004DA30000}"/>
    <cellStyle name="Output 2 2 4 3 78" xfId="45792" xr:uid="{00000000-0005-0000-0000-00004EA30000}"/>
    <cellStyle name="Output 2 2 4 3 79" xfId="46993" xr:uid="{00000000-0005-0000-0000-00004FA30000}"/>
    <cellStyle name="Output 2 2 4 3 8" xfId="3019" xr:uid="{00000000-0005-0000-0000-000050A30000}"/>
    <cellStyle name="Output 2 2 4 3 8 2" xfId="7271" xr:uid="{00000000-0005-0000-0000-000051A30000}"/>
    <cellStyle name="Output 2 2 4 3 8 3" xfId="11520" xr:uid="{00000000-0005-0000-0000-000052A30000}"/>
    <cellStyle name="Output 2 2 4 3 8 4" xfId="15769" xr:uid="{00000000-0005-0000-0000-000053A30000}"/>
    <cellStyle name="Output 2 2 4 3 8 5" xfId="21121" xr:uid="{00000000-0005-0000-0000-000054A30000}"/>
    <cellStyle name="Output 2 2 4 3 8 6" xfId="54310" xr:uid="{00000000-0005-0000-0000-000055A30000}"/>
    <cellStyle name="Output 2 2 4 3 80" xfId="47338" xr:uid="{00000000-0005-0000-0000-000056A30000}"/>
    <cellStyle name="Output 2 2 4 3 81" xfId="47633" xr:uid="{00000000-0005-0000-0000-000057A30000}"/>
    <cellStyle name="Output 2 2 4 3 82" xfId="46474" xr:uid="{00000000-0005-0000-0000-000058A30000}"/>
    <cellStyle name="Output 2 2 4 3 83" xfId="48099" xr:uid="{00000000-0005-0000-0000-000059A30000}"/>
    <cellStyle name="Output 2 2 4 3 84" xfId="48659" xr:uid="{00000000-0005-0000-0000-00005AA30000}"/>
    <cellStyle name="Output 2 2 4 3 85" xfId="48952" xr:uid="{00000000-0005-0000-0000-00005BA30000}"/>
    <cellStyle name="Output 2 2 4 3 86" xfId="49330" xr:uid="{00000000-0005-0000-0000-00005CA30000}"/>
    <cellStyle name="Output 2 2 4 3 87" xfId="49749" xr:uid="{00000000-0005-0000-0000-00005DA30000}"/>
    <cellStyle name="Output 2 2 4 3 88" xfId="49966" xr:uid="{00000000-0005-0000-0000-00005EA30000}"/>
    <cellStyle name="Output 2 2 4 3 89" xfId="50116" xr:uid="{00000000-0005-0000-0000-00005FA30000}"/>
    <cellStyle name="Output 2 2 4 3 9" xfId="3169" xr:uid="{00000000-0005-0000-0000-000060A30000}"/>
    <cellStyle name="Output 2 2 4 3 9 2" xfId="7421" xr:uid="{00000000-0005-0000-0000-000061A30000}"/>
    <cellStyle name="Output 2 2 4 3 9 3" xfId="11670" xr:uid="{00000000-0005-0000-0000-000062A30000}"/>
    <cellStyle name="Output 2 2 4 3 9 4" xfId="15919" xr:uid="{00000000-0005-0000-0000-000063A30000}"/>
    <cellStyle name="Output 2 2 4 3 9 5" xfId="21441" xr:uid="{00000000-0005-0000-0000-000064A30000}"/>
    <cellStyle name="Output 2 2 4 3 9 6" xfId="54460" xr:uid="{00000000-0005-0000-0000-000065A30000}"/>
    <cellStyle name="Output 2 2 4 3 90" xfId="50265" xr:uid="{00000000-0005-0000-0000-000066A30000}"/>
    <cellStyle name="Output 2 2 4 3 91" xfId="50415" xr:uid="{00000000-0005-0000-0000-000067A30000}"/>
    <cellStyle name="Output 2 2 4 3 92" xfId="50564" xr:uid="{00000000-0005-0000-0000-000068A30000}"/>
    <cellStyle name="Output 2 2 4 3 93" xfId="50713" xr:uid="{00000000-0005-0000-0000-000069A30000}"/>
    <cellStyle name="Output 2 2 4 3 94" xfId="50863" xr:uid="{00000000-0005-0000-0000-00006AA30000}"/>
    <cellStyle name="Output 2 2 4 3 95" xfId="51012" xr:uid="{00000000-0005-0000-0000-00006BA30000}"/>
    <cellStyle name="Output 2 2 4 3 96" xfId="51177" xr:uid="{00000000-0005-0000-0000-00006CA30000}"/>
    <cellStyle name="Output 2 2 4 3 97" xfId="51333" xr:uid="{00000000-0005-0000-0000-00006DA30000}"/>
    <cellStyle name="Output 2 2 4 3 98" xfId="51483" xr:uid="{00000000-0005-0000-0000-00006EA30000}"/>
    <cellStyle name="Output 2 2 4 3 99" xfId="51633" xr:uid="{00000000-0005-0000-0000-00006FA30000}"/>
    <cellStyle name="Output 2 2 4 30" xfId="4836" xr:uid="{00000000-0005-0000-0000-000070A30000}"/>
    <cellStyle name="Output 2 2 4 30 2" xfId="9088" xr:uid="{00000000-0005-0000-0000-000071A30000}"/>
    <cellStyle name="Output 2 2 4 30 3" xfId="13337" xr:uid="{00000000-0005-0000-0000-000072A30000}"/>
    <cellStyle name="Output 2 2 4 30 4" xfId="17586" xr:uid="{00000000-0005-0000-0000-000073A30000}"/>
    <cellStyle name="Output 2 2 4 30 5" xfId="25219" xr:uid="{00000000-0005-0000-0000-000074A30000}"/>
    <cellStyle name="Output 2 2 4 30 6" xfId="57108" xr:uid="{00000000-0005-0000-0000-000075A30000}"/>
    <cellStyle name="Output 2 2 4 31" xfId="5028" xr:uid="{00000000-0005-0000-0000-000076A30000}"/>
    <cellStyle name="Output 2 2 4 31 2" xfId="9280" xr:uid="{00000000-0005-0000-0000-000077A30000}"/>
    <cellStyle name="Output 2 2 4 31 3" xfId="13529" xr:uid="{00000000-0005-0000-0000-000078A30000}"/>
    <cellStyle name="Output 2 2 4 31 4" xfId="17778" xr:uid="{00000000-0005-0000-0000-000079A30000}"/>
    <cellStyle name="Output 2 2 4 31 5" xfId="26565" xr:uid="{00000000-0005-0000-0000-00007AA30000}"/>
    <cellStyle name="Output 2 2 4 31 6" xfId="57149" xr:uid="{00000000-0005-0000-0000-00007BA30000}"/>
    <cellStyle name="Output 2 2 4 32" xfId="4971" xr:uid="{00000000-0005-0000-0000-00007CA30000}"/>
    <cellStyle name="Output 2 2 4 32 2" xfId="9223" xr:uid="{00000000-0005-0000-0000-00007DA30000}"/>
    <cellStyle name="Output 2 2 4 32 3" xfId="13472" xr:uid="{00000000-0005-0000-0000-00007EA30000}"/>
    <cellStyle name="Output 2 2 4 32 4" xfId="17721" xr:uid="{00000000-0005-0000-0000-00007FA30000}"/>
    <cellStyle name="Output 2 2 4 32 5" xfId="27222" xr:uid="{00000000-0005-0000-0000-000080A30000}"/>
    <cellStyle name="Output 2 2 4 32 6" xfId="57225" xr:uid="{00000000-0005-0000-0000-000081A30000}"/>
    <cellStyle name="Output 2 2 4 33" xfId="5401" xr:uid="{00000000-0005-0000-0000-000082A30000}"/>
    <cellStyle name="Output 2 2 4 33 2" xfId="9653" xr:uid="{00000000-0005-0000-0000-000083A30000}"/>
    <cellStyle name="Output 2 2 4 33 3" xfId="13902" xr:uid="{00000000-0005-0000-0000-000084A30000}"/>
    <cellStyle name="Output 2 2 4 33 4" xfId="18151" xr:uid="{00000000-0005-0000-0000-000085A30000}"/>
    <cellStyle name="Output 2 2 4 33 5" xfId="27565" xr:uid="{00000000-0005-0000-0000-000086A30000}"/>
    <cellStyle name="Output 2 2 4 33 6" xfId="57374" xr:uid="{00000000-0005-0000-0000-000087A30000}"/>
    <cellStyle name="Output 2 2 4 34" xfId="5556" xr:uid="{00000000-0005-0000-0000-000088A30000}"/>
    <cellStyle name="Output 2 2 4 34 2" xfId="9808" xr:uid="{00000000-0005-0000-0000-000089A30000}"/>
    <cellStyle name="Output 2 2 4 34 3" xfId="14057" xr:uid="{00000000-0005-0000-0000-00008AA30000}"/>
    <cellStyle name="Output 2 2 4 34 4" xfId="18306" xr:uid="{00000000-0005-0000-0000-00008BA30000}"/>
    <cellStyle name="Output 2 2 4 34 5" xfId="27906" xr:uid="{00000000-0005-0000-0000-00008CA30000}"/>
    <cellStyle name="Output 2 2 4 34 6" xfId="57524" xr:uid="{00000000-0005-0000-0000-00008DA30000}"/>
    <cellStyle name="Output 2 2 4 35" xfId="1456" xr:uid="{00000000-0005-0000-0000-00008EA30000}"/>
    <cellStyle name="Output 2 2 4 35 2" xfId="28247" xr:uid="{00000000-0005-0000-0000-00008FA30000}"/>
    <cellStyle name="Output 2 2 4 36" xfId="5708" xr:uid="{00000000-0005-0000-0000-000090A30000}"/>
    <cellStyle name="Output 2 2 4 36 2" xfId="28588" xr:uid="{00000000-0005-0000-0000-000091A30000}"/>
    <cellStyle name="Output 2 2 4 37" xfId="9957" xr:uid="{00000000-0005-0000-0000-000092A30000}"/>
    <cellStyle name="Output 2 2 4 37 2" xfId="28929" xr:uid="{00000000-0005-0000-0000-000093A30000}"/>
    <cellStyle name="Output 2 2 4 38" xfId="14207" xr:uid="{00000000-0005-0000-0000-000094A30000}"/>
    <cellStyle name="Output 2 2 4 38 2" xfId="29490" xr:uid="{00000000-0005-0000-0000-000095A30000}"/>
    <cellStyle name="Output 2 2 4 39" xfId="18463" xr:uid="{00000000-0005-0000-0000-000096A30000}"/>
    <cellStyle name="Output 2 2 4 39 2" xfId="31136" xr:uid="{00000000-0005-0000-0000-000097A30000}"/>
    <cellStyle name="Output 2 2 4 4" xfId="1705" xr:uid="{00000000-0005-0000-0000-000098A30000}"/>
    <cellStyle name="Output 2 2 4 4 10" xfId="21439" xr:uid="{00000000-0005-0000-0000-000099A30000}"/>
    <cellStyle name="Output 2 2 4 4 11" xfId="22309" xr:uid="{00000000-0005-0000-0000-00009AA30000}"/>
    <cellStyle name="Output 2 2 4 4 12" xfId="22655" xr:uid="{00000000-0005-0000-0000-00009BA30000}"/>
    <cellStyle name="Output 2 2 4 4 13" xfId="23001" xr:uid="{00000000-0005-0000-0000-00009CA30000}"/>
    <cellStyle name="Output 2 2 4 4 14" xfId="23348" xr:uid="{00000000-0005-0000-0000-00009DA30000}"/>
    <cellStyle name="Output 2 2 4 4 15" xfId="23623" xr:uid="{00000000-0005-0000-0000-00009EA30000}"/>
    <cellStyle name="Output 2 2 4 4 16" xfId="23969" xr:uid="{00000000-0005-0000-0000-00009FA30000}"/>
    <cellStyle name="Output 2 2 4 4 17" xfId="24319" xr:uid="{00000000-0005-0000-0000-0000A0A30000}"/>
    <cellStyle name="Output 2 2 4 4 18" xfId="24665" xr:uid="{00000000-0005-0000-0000-0000A1A30000}"/>
    <cellStyle name="Output 2 2 4 4 19" xfId="24940" xr:uid="{00000000-0005-0000-0000-0000A2A30000}"/>
    <cellStyle name="Output 2 2 4 4 2" xfId="5957" xr:uid="{00000000-0005-0000-0000-0000A3A30000}"/>
    <cellStyle name="Output 2 2 4 4 2 2" xfId="19346" xr:uid="{00000000-0005-0000-0000-0000A4A30000}"/>
    <cellStyle name="Output 2 2 4 4 20" xfId="23457" xr:uid="{00000000-0005-0000-0000-0000A5A30000}"/>
    <cellStyle name="Output 2 2 4 4 21" xfId="25626" xr:uid="{00000000-0005-0000-0000-0000A6A30000}"/>
    <cellStyle name="Output 2 2 4 4 22" xfId="25972" xr:uid="{00000000-0005-0000-0000-0000A7A30000}"/>
    <cellStyle name="Output 2 2 4 4 23" xfId="26318" xr:uid="{00000000-0005-0000-0000-0000A8A30000}"/>
    <cellStyle name="Output 2 2 4 4 24" xfId="26663" xr:uid="{00000000-0005-0000-0000-0000A9A30000}"/>
    <cellStyle name="Output 2 2 4 4 25" xfId="26863" xr:uid="{00000000-0005-0000-0000-0000AAA30000}"/>
    <cellStyle name="Output 2 2 4 4 26" xfId="26667" xr:uid="{00000000-0005-0000-0000-0000ABA30000}"/>
    <cellStyle name="Output 2 2 4 4 27" xfId="27371" xr:uid="{00000000-0005-0000-0000-0000ACA30000}"/>
    <cellStyle name="Output 2 2 4 4 28" xfId="27714" xr:uid="{00000000-0005-0000-0000-0000ADA30000}"/>
    <cellStyle name="Output 2 2 4 4 29" xfId="28055" xr:uid="{00000000-0005-0000-0000-0000AEA30000}"/>
    <cellStyle name="Output 2 2 4 4 3" xfId="10206" xr:uid="{00000000-0005-0000-0000-0000AFA30000}"/>
    <cellStyle name="Output 2 2 4 4 3 2" xfId="19692" xr:uid="{00000000-0005-0000-0000-0000B0A30000}"/>
    <cellStyle name="Output 2 2 4 4 30" xfId="28396" xr:uid="{00000000-0005-0000-0000-0000B1A30000}"/>
    <cellStyle name="Output 2 2 4 4 31" xfId="28737" xr:uid="{00000000-0005-0000-0000-0000B2A30000}"/>
    <cellStyle name="Output 2 2 4 4 32" xfId="29078" xr:uid="{00000000-0005-0000-0000-0000B3A30000}"/>
    <cellStyle name="Output 2 2 4 4 33" xfId="29426" xr:uid="{00000000-0005-0000-0000-0000B4A30000}"/>
    <cellStyle name="Output 2 2 4 4 34" xfId="30969" xr:uid="{00000000-0005-0000-0000-0000B5A30000}"/>
    <cellStyle name="Output 2 2 4 4 35" xfId="31576" xr:uid="{00000000-0005-0000-0000-0000B6A30000}"/>
    <cellStyle name="Output 2 2 4 4 36" xfId="31916" xr:uid="{00000000-0005-0000-0000-0000B7A30000}"/>
    <cellStyle name="Output 2 2 4 4 37" xfId="32138" xr:uid="{00000000-0005-0000-0000-0000B8A30000}"/>
    <cellStyle name="Output 2 2 4 4 38" xfId="32479" xr:uid="{00000000-0005-0000-0000-0000B9A30000}"/>
    <cellStyle name="Output 2 2 4 4 39" xfId="32820" xr:uid="{00000000-0005-0000-0000-0000BAA30000}"/>
    <cellStyle name="Output 2 2 4 4 4" xfId="14456" xr:uid="{00000000-0005-0000-0000-0000BBA30000}"/>
    <cellStyle name="Output 2 2 4 4 4 2" xfId="18821" xr:uid="{00000000-0005-0000-0000-0000BCA30000}"/>
    <cellStyle name="Output 2 2 4 4 40" xfId="33105" xr:uid="{00000000-0005-0000-0000-0000BDA30000}"/>
    <cellStyle name="Output 2 2 4 4 41" xfId="33730" xr:uid="{00000000-0005-0000-0000-0000BEA30000}"/>
    <cellStyle name="Output 2 2 4 4 42" xfId="33943" xr:uid="{00000000-0005-0000-0000-0000BFA30000}"/>
    <cellStyle name="Output 2 2 4 4 43" xfId="34523" xr:uid="{00000000-0005-0000-0000-0000C0A30000}"/>
    <cellStyle name="Output 2 2 4 4 44" xfId="34869" xr:uid="{00000000-0005-0000-0000-0000C1A30000}"/>
    <cellStyle name="Output 2 2 4 4 45" xfId="35215" xr:uid="{00000000-0005-0000-0000-0000C2A30000}"/>
    <cellStyle name="Output 2 2 4 4 46" xfId="35562" xr:uid="{00000000-0005-0000-0000-0000C3A30000}"/>
    <cellStyle name="Output 2 2 4 4 47" xfId="35909" xr:uid="{00000000-0005-0000-0000-0000C4A30000}"/>
    <cellStyle name="Output 2 2 4 4 48" xfId="36255" xr:uid="{00000000-0005-0000-0000-0000C5A30000}"/>
    <cellStyle name="Output 2 2 4 4 49" xfId="36601" xr:uid="{00000000-0005-0000-0000-0000C6A30000}"/>
    <cellStyle name="Output 2 2 4 4 5" xfId="18566" xr:uid="{00000000-0005-0000-0000-0000C7A30000}"/>
    <cellStyle name="Output 2 2 4 4 5 2" xfId="20134" xr:uid="{00000000-0005-0000-0000-0000C8A30000}"/>
    <cellStyle name="Output 2 2 4 4 50" xfId="36947" xr:uid="{00000000-0005-0000-0000-0000C9A30000}"/>
    <cellStyle name="Output 2 2 4 4 51" xfId="37293" xr:uid="{00000000-0005-0000-0000-0000CAA30000}"/>
    <cellStyle name="Output 2 2 4 4 52" xfId="37639" xr:uid="{00000000-0005-0000-0000-0000CBA30000}"/>
    <cellStyle name="Output 2 2 4 4 53" xfId="37914" xr:uid="{00000000-0005-0000-0000-0000CCA30000}"/>
    <cellStyle name="Output 2 2 4 4 54" xfId="38261" xr:uid="{00000000-0005-0000-0000-0000CDA30000}"/>
    <cellStyle name="Output 2 2 4 4 55" xfId="38607" xr:uid="{00000000-0005-0000-0000-0000CEA30000}"/>
    <cellStyle name="Output 2 2 4 4 56" xfId="38953" xr:uid="{00000000-0005-0000-0000-0000CFA30000}"/>
    <cellStyle name="Output 2 2 4 4 57" xfId="39299" xr:uid="{00000000-0005-0000-0000-0000D0A30000}"/>
    <cellStyle name="Output 2 2 4 4 58" xfId="34006" xr:uid="{00000000-0005-0000-0000-0000D1A30000}"/>
    <cellStyle name="Output 2 2 4 4 59" xfId="39775" xr:uid="{00000000-0005-0000-0000-0000D2A30000}"/>
    <cellStyle name="Output 2 2 4 4 6" xfId="20480" xr:uid="{00000000-0005-0000-0000-0000D3A30000}"/>
    <cellStyle name="Output 2 2 4 4 60" xfId="40127" xr:uid="{00000000-0005-0000-0000-0000D4A30000}"/>
    <cellStyle name="Output 2 2 4 4 61" xfId="40468" xr:uid="{00000000-0005-0000-0000-0000D5A30000}"/>
    <cellStyle name="Output 2 2 4 4 62" xfId="40880" xr:uid="{00000000-0005-0000-0000-0000D6A30000}"/>
    <cellStyle name="Output 2 2 4 4 63" xfId="40622" xr:uid="{00000000-0005-0000-0000-0000D7A30000}"/>
    <cellStyle name="Output 2 2 4 4 64" xfId="41256" xr:uid="{00000000-0005-0000-0000-0000D8A30000}"/>
    <cellStyle name="Output 2 2 4 4 65" xfId="42035" xr:uid="{00000000-0005-0000-0000-0000D9A30000}"/>
    <cellStyle name="Output 2 2 4 4 66" xfId="42381" xr:uid="{00000000-0005-0000-0000-0000DAA30000}"/>
    <cellStyle name="Output 2 2 4 4 67" xfId="42559" xr:uid="{00000000-0005-0000-0000-0000DBA30000}"/>
    <cellStyle name="Output 2 2 4 4 68" xfId="42962" xr:uid="{00000000-0005-0000-0000-0000DCA30000}"/>
    <cellStyle name="Output 2 2 4 4 69" xfId="43303" xr:uid="{00000000-0005-0000-0000-0000DDA30000}"/>
    <cellStyle name="Output 2 2 4 4 7" xfId="20684" xr:uid="{00000000-0005-0000-0000-0000DEA30000}"/>
    <cellStyle name="Output 2 2 4 4 70" xfId="43644" xr:uid="{00000000-0005-0000-0000-0000DFA30000}"/>
    <cellStyle name="Output 2 2 4 4 71" xfId="44175" xr:uid="{00000000-0005-0000-0000-0000E0A30000}"/>
    <cellStyle name="Output 2 2 4 4 72" xfId="43983" xr:uid="{00000000-0005-0000-0000-0000E1A30000}"/>
    <cellStyle name="Output 2 2 4 4 73" xfId="44843" xr:uid="{00000000-0005-0000-0000-0000E2A30000}"/>
    <cellStyle name="Output 2 2 4 4 74" xfId="45291" xr:uid="{00000000-0005-0000-0000-0000E3A30000}"/>
    <cellStyle name="Output 2 2 4 4 75" xfId="45813" xr:uid="{00000000-0005-0000-0000-0000E4A30000}"/>
    <cellStyle name="Output 2 2 4 4 76" xfId="46222" xr:uid="{00000000-0005-0000-0000-0000E5A30000}"/>
    <cellStyle name="Output 2 2 4 4 77" xfId="46534" xr:uid="{00000000-0005-0000-0000-0000E6A30000}"/>
    <cellStyle name="Output 2 2 4 4 78" xfId="46700" xr:uid="{00000000-0005-0000-0000-0000E7A30000}"/>
    <cellStyle name="Output 2 2 4 4 79" xfId="47045" xr:uid="{00000000-0005-0000-0000-0000E8A30000}"/>
    <cellStyle name="Output 2 2 4 4 8" xfId="21173" xr:uid="{00000000-0005-0000-0000-0000E9A30000}"/>
    <cellStyle name="Output 2 2 4 4 80" xfId="47390" xr:uid="{00000000-0005-0000-0000-0000EAA30000}"/>
    <cellStyle name="Output 2 2 4 4 81" xfId="47667" xr:uid="{00000000-0005-0000-0000-0000EBA30000}"/>
    <cellStyle name="Output 2 2 4 4 82" xfId="47814" xr:uid="{00000000-0005-0000-0000-0000ECA30000}"/>
    <cellStyle name="Output 2 2 4 4 83" xfId="48151" xr:uid="{00000000-0005-0000-0000-0000EDA30000}"/>
    <cellStyle name="Output 2 2 4 4 84" xfId="48428" xr:uid="{00000000-0005-0000-0000-0000EEA30000}"/>
    <cellStyle name="Output 2 2 4 4 85" xfId="49004" xr:uid="{00000000-0005-0000-0000-0000EFA30000}"/>
    <cellStyle name="Output 2 2 4 4 86" xfId="49378" xr:uid="{00000000-0005-0000-0000-0000F0A30000}"/>
    <cellStyle name="Output 2 2 4 4 87" xfId="48645" xr:uid="{00000000-0005-0000-0000-0000F1A30000}"/>
    <cellStyle name="Output 2 2 4 4 88" xfId="53042" xr:uid="{00000000-0005-0000-0000-0000F2A30000}"/>
    <cellStyle name="Output 2 2 4 4 89" xfId="53305" xr:uid="{00000000-0005-0000-0000-0000F3A30000}"/>
    <cellStyle name="Output 2 2 4 4 9" xfId="20676" xr:uid="{00000000-0005-0000-0000-0000F4A30000}"/>
    <cellStyle name="Output 2 2 4 40" xfId="31427" xr:uid="{00000000-0005-0000-0000-0000F5A30000}"/>
    <cellStyle name="Output 2 2 4 41" xfId="31767" xr:uid="{00000000-0005-0000-0000-0000F6A30000}"/>
    <cellStyle name="Output 2 2 4 42" xfId="31088" xr:uid="{00000000-0005-0000-0000-0000F7A30000}"/>
    <cellStyle name="Output 2 2 4 43" xfId="32330" xr:uid="{00000000-0005-0000-0000-0000F8A30000}"/>
    <cellStyle name="Output 2 2 4 44" xfId="32671" xr:uid="{00000000-0005-0000-0000-0000F9A30000}"/>
    <cellStyle name="Output 2 2 4 45" xfId="33291" xr:uid="{00000000-0005-0000-0000-0000FAA30000}"/>
    <cellStyle name="Output 2 2 4 46" xfId="33581" xr:uid="{00000000-0005-0000-0000-0000FBA30000}"/>
    <cellStyle name="Output 2 2 4 47" xfId="33479" xr:uid="{00000000-0005-0000-0000-0000FCA30000}"/>
    <cellStyle name="Output 2 2 4 48" xfId="34374" xr:uid="{00000000-0005-0000-0000-0000FDA30000}"/>
    <cellStyle name="Output 2 2 4 49" xfId="34720" xr:uid="{00000000-0005-0000-0000-0000FEA30000}"/>
    <cellStyle name="Output 2 2 4 5" xfId="1752" xr:uid="{00000000-0005-0000-0000-0000FFA30000}"/>
    <cellStyle name="Output 2 2 4 5 10" xfId="22016" xr:uid="{00000000-0005-0000-0000-000000A40000}"/>
    <cellStyle name="Output 2 2 4 5 11" xfId="22362" xr:uid="{00000000-0005-0000-0000-000001A40000}"/>
    <cellStyle name="Output 2 2 4 5 12" xfId="22708" xr:uid="{00000000-0005-0000-0000-000002A40000}"/>
    <cellStyle name="Output 2 2 4 5 13" xfId="23054" xr:uid="{00000000-0005-0000-0000-000003A40000}"/>
    <cellStyle name="Output 2 2 4 5 14" xfId="23401" xr:uid="{00000000-0005-0000-0000-000004A40000}"/>
    <cellStyle name="Output 2 2 4 5 15" xfId="23676" xr:uid="{00000000-0005-0000-0000-000005A40000}"/>
    <cellStyle name="Output 2 2 4 5 16" xfId="24022" xr:uid="{00000000-0005-0000-0000-000006A40000}"/>
    <cellStyle name="Output 2 2 4 5 17" xfId="24372" xr:uid="{00000000-0005-0000-0000-000007A40000}"/>
    <cellStyle name="Output 2 2 4 5 18" xfId="24718" xr:uid="{00000000-0005-0000-0000-000008A40000}"/>
    <cellStyle name="Output 2 2 4 5 19" xfId="24993" xr:uid="{00000000-0005-0000-0000-000009A40000}"/>
    <cellStyle name="Output 2 2 4 5 2" xfId="6004" xr:uid="{00000000-0005-0000-0000-00000AA40000}"/>
    <cellStyle name="Output 2 2 4 5 2 2" xfId="19399" xr:uid="{00000000-0005-0000-0000-00000BA40000}"/>
    <cellStyle name="Output 2 2 4 5 20" xfId="25343" xr:uid="{00000000-0005-0000-0000-00000CA40000}"/>
    <cellStyle name="Output 2 2 4 5 21" xfId="25679" xr:uid="{00000000-0005-0000-0000-00000DA40000}"/>
    <cellStyle name="Output 2 2 4 5 22" xfId="26025" xr:uid="{00000000-0005-0000-0000-00000EA40000}"/>
    <cellStyle name="Output 2 2 4 5 23" xfId="26371" xr:uid="{00000000-0005-0000-0000-00000FA40000}"/>
    <cellStyle name="Output 2 2 4 5 24" xfId="26715" xr:uid="{00000000-0005-0000-0000-000010A40000}"/>
    <cellStyle name="Output 2 2 4 5 25" xfId="26916" xr:uid="{00000000-0005-0000-0000-000011A40000}"/>
    <cellStyle name="Output 2 2 4 5 26" xfId="27132" xr:uid="{00000000-0005-0000-0000-000012A40000}"/>
    <cellStyle name="Output 2 2 4 5 27" xfId="27424" xr:uid="{00000000-0005-0000-0000-000013A40000}"/>
    <cellStyle name="Output 2 2 4 5 28" xfId="27767" xr:uid="{00000000-0005-0000-0000-000014A40000}"/>
    <cellStyle name="Output 2 2 4 5 29" xfId="28108" xr:uid="{00000000-0005-0000-0000-000015A40000}"/>
    <cellStyle name="Output 2 2 4 5 3" xfId="10253" xr:uid="{00000000-0005-0000-0000-000016A40000}"/>
    <cellStyle name="Output 2 2 4 5 3 2" xfId="19745" xr:uid="{00000000-0005-0000-0000-000017A40000}"/>
    <cellStyle name="Output 2 2 4 5 30" xfId="28449" xr:uid="{00000000-0005-0000-0000-000018A40000}"/>
    <cellStyle name="Output 2 2 4 5 31" xfId="28790" xr:uid="{00000000-0005-0000-0000-000019A40000}"/>
    <cellStyle name="Output 2 2 4 5 32" xfId="29131" xr:uid="{00000000-0005-0000-0000-00001AA40000}"/>
    <cellStyle name="Output 2 2 4 5 33" xfId="29290" xr:uid="{00000000-0005-0000-0000-00001BA40000}"/>
    <cellStyle name="Output 2 2 4 5 34" xfId="31285" xr:uid="{00000000-0005-0000-0000-00001CA40000}"/>
    <cellStyle name="Output 2 2 4 5 35" xfId="31629" xr:uid="{00000000-0005-0000-0000-00001DA40000}"/>
    <cellStyle name="Output 2 2 4 5 36" xfId="31969" xr:uid="{00000000-0005-0000-0000-00001EA40000}"/>
    <cellStyle name="Output 2 2 4 5 37" xfId="32191" xr:uid="{00000000-0005-0000-0000-00001FA40000}"/>
    <cellStyle name="Output 2 2 4 5 38" xfId="32532" xr:uid="{00000000-0005-0000-0000-000020A40000}"/>
    <cellStyle name="Output 2 2 4 5 39" xfId="32873" xr:uid="{00000000-0005-0000-0000-000021A40000}"/>
    <cellStyle name="Output 2 2 4 5 4" xfId="14503" xr:uid="{00000000-0005-0000-0000-000022A40000}"/>
    <cellStyle name="Output 2 2 4 5 4 2" xfId="19841" xr:uid="{00000000-0005-0000-0000-000023A40000}"/>
    <cellStyle name="Output 2 2 4 5 40" xfId="33389" xr:uid="{00000000-0005-0000-0000-000024A40000}"/>
    <cellStyle name="Output 2 2 4 5 41" xfId="33783" xr:uid="{00000000-0005-0000-0000-000025A40000}"/>
    <cellStyle name="Output 2 2 4 5 42" xfId="34239" xr:uid="{00000000-0005-0000-0000-000026A40000}"/>
    <cellStyle name="Output 2 2 4 5 43" xfId="34576" xr:uid="{00000000-0005-0000-0000-000027A40000}"/>
    <cellStyle name="Output 2 2 4 5 44" xfId="34922" xr:uid="{00000000-0005-0000-0000-000028A40000}"/>
    <cellStyle name="Output 2 2 4 5 45" xfId="35268" xr:uid="{00000000-0005-0000-0000-000029A40000}"/>
    <cellStyle name="Output 2 2 4 5 46" xfId="35615" xr:uid="{00000000-0005-0000-0000-00002AA40000}"/>
    <cellStyle name="Output 2 2 4 5 47" xfId="35962" xr:uid="{00000000-0005-0000-0000-00002BA40000}"/>
    <cellStyle name="Output 2 2 4 5 48" xfId="36308" xr:uid="{00000000-0005-0000-0000-00002CA40000}"/>
    <cellStyle name="Output 2 2 4 5 49" xfId="36654" xr:uid="{00000000-0005-0000-0000-00002DA40000}"/>
    <cellStyle name="Output 2 2 4 5 5" xfId="20187" xr:uid="{00000000-0005-0000-0000-00002EA40000}"/>
    <cellStyle name="Output 2 2 4 5 50" xfId="37000" xr:uid="{00000000-0005-0000-0000-00002FA40000}"/>
    <cellStyle name="Output 2 2 4 5 51" xfId="37346" xr:uid="{00000000-0005-0000-0000-000030A40000}"/>
    <cellStyle name="Output 2 2 4 5 52" xfId="37692" xr:uid="{00000000-0005-0000-0000-000031A40000}"/>
    <cellStyle name="Output 2 2 4 5 53" xfId="37967" xr:uid="{00000000-0005-0000-0000-000032A40000}"/>
    <cellStyle name="Output 2 2 4 5 54" xfId="38314" xr:uid="{00000000-0005-0000-0000-000033A40000}"/>
    <cellStyle name="Output 2 2 4 5 55" xfId="38660" xr:uid="{00000000-0005-0000-0000-000034A40000}"/>
    <cellStyle name="Output 2 2 4 5 56" xfId="39006" xr:uid="{00000000-0005-0000-0000-000035A40000}"/>
    <cellStyle name="Output 2 2 4 5 57" xfId="39352" xr:uid="{00000000-0005-0000-0000-000036A40000}"/>
    <cellStyle name="Output 2 2 4 5 58" xfId="39700" xr:uid="{00000000-0005-0000-0000-000037A40000}"/>
    <cellStyle name="Output 2 2 4 5 59" xfId="39889" xr:uid="{00000000-0005-0000-0000-000038A40000}"/>
    <cellStyle name="Output 2 2 4 5 6" xfId="20533" xr:uid="{00000000-0005-0000-0000-000039A40000}"/>
    <cellStyle name="Output 2 2 4 5 60" xfId="40180" xr:uid="{00000000-0005-0000-0000-00003AA40000}"/>
    <cellStyle name="Output 2 2 4 5 61" xfId="40521" xr:uid="{00000000-0005-0000-0000-00003BA40000}"/>
    <cellStyle name="Output 2 2 4 5 62" xfId="40704" xr:uid="{00000000-0005-0000-0000-00003CA40000}"/>
    <cellStyle name="Output 2 2 4 5 63" xfId="40949" xr:uid="{00000000-0005-0000-0000-00003DA40000}"/>
    <cellStyle name="Output 2 2 4 5 64" xfId="41742" xr:uid="{00000000-0005-0000-0000-00003EA40000}"/>
    <cellStyle name="Output 2 2 4 5 65" xfId="42088" xr:uid="{00000000-0005-0000-0000-00003FA40000}"/>
    <cellStyle name="Output 2 2 4 5 66" xfId="42434" xr:uid="{00000000-0005-0000-0000-000040A40000}"/>
    <cellStyle name="Output 2 2 4 5 67" xfId="41135" xr:uid="{00000000-0005-0000-0000-000041A40000}"/>
    <cellStyle name="Output 2 2 4 5 68" xfId="43015" xr:uid="{00000000-0005-0000-0000-000042A40000}"/>
    <cellStyle name="Output 2 2 4 5 69" xfId="43356" xr:uid="{00000000-0005-0000-0000-000043A40000}"/>
    <cellStyle name="Output 2 2 4 5 7" xfId="19555" xr:uid="{00000000-0005-0000-0000-000044A40000}"/>
    <cellStyle name="Output 2 2 4 5 70" xfId="43697" xr:uid="{00000000-0005-0000-0000-000045A40000}"/>
    <cellStyle name="Output 2 2 4 5 71" xfId="44228" xr:uid="{00000000-0005-0000-0000-000046A40000}"/>
    <cellStyle name="Output 2 2 4 5 72" xfId="44553" xr:uid="{00000000-0005-0000-0000-000047A40000}"/>
    <cellStyle name="Output 2 2 4 5 73" xfId="44896" xr:uid="{00000000-0005-0000-0000-000048A40000}"/>
    <cellStyle name="Output 2 2 4 5 74" xfId="45317" xr:uid="{00000000-0005-0000-0000-000049A40000}"/>
    <cellStyle name="Output 2 2 4 5 75" xfId="45931" xr:uid="{00000000-0005-0000-0000-00004AA40000}"/>
    <cellStyle name="Output 2 2 4 5 76" xfId="46275" xr:uid="{00000000-0005-0000-0000-00004BA40000}"/>
    <cellStyle name="Output 2 2 4 5 77" xfId="46581" xr:uid="{00000000-0005-0000-0000-00004CA40000}"/>
    <cellStyle name="Output 2 2 4 5 78" xfId="46753" xr:uid="{00000000-0005-0000-0000-00004DA40000}"/>
    <cellStyle name="Output 2 2 4 5 79" xfId="47098" xr:uid="{00000000-0005-0000-0000-00004EA40000}"/>
    <cellStyle name="Output 2 2 4 5 8" xfId="21226" xr:uid="{00000000-0005-0000-0000-00004FA40000}"/>
    <cellStyle name="Output 2 2 4 5 80" xfId="47443" xr:uid="{00000000-0005-0000-0000-000050A40000}"/>
    <cellStyle name="Output 2 2 4 5 81" xfId="47703" xr:uid="{00000000-0005-0000-0000-000051A40000}"/>
    <cellStyle name="Output 2 2 4 5 82" xfId="47867" xr:uid="{00000000-0005-0000-0000-000052A40000}"/>
    <cellStyle name="Output 2 2 4 5 83" xfId="48204" xr:uid="{00000000-0005-0000-0000-000053A40000}"/>
    <cellStyle name="Output 2 2 4 5 84" xfId="48570" xr:uid="{00000000-0005-0000-0000-000054A40000}"/>
    <cellStyle name="Output 2 2 4 5 85" xfId="49057" xr:uid="{00000000-0005-0000-0000-000055A40000}"/>
    <cellStyle name="Output 2 2 4 5 86" xfId="49601" xr:uid="{00000000-0005-0000-0000-000056A40000}"/>
    <cellStyle name="Output 2 2 4 5 87" xfId="49799" xr:uid="{00000000-0005-0000-0000-000057A40000}"/>
    <cellStyle name="Output 2 2 4 5 88" xfId="53075" xr:uid="{00000000-0005-0000-0000-000058A40000}"/>
    <cellStyle name="Output 2 2 4 5 89" xfId="19044" xr:uid="{00000000-0005-0000-0000-000059A40000}"/>
    <cellStyle name="Output 2 2 4 5 9" xfId="21578" xr:uid="{00000000-0005-0000-0000-00005AA40000}"/>
    <cellStyle name="Output 2 2 4 5 90" xfId="53460" xr:uid="{00000000-0005-0000-0000-00005BA40000}"/>
    <cellStyle name="Output 2 2 4 50" xfId="35066" xr:uid="{00000000-0005-0000-0000-00005CA40000}"/>
    <cellStyle name="Output 2 2 4 51" xfId="35413" xr:uid="{00000000-0005-0000-0000-00005DA40000}"/>
    <cellStyle name="Output 2 2 4 52" xfId="35760" xr:uid="{00000000-0005-0000-0000-00005EA40000}"/>
    <cellStyle name="Output 2 2 4 53" xfId="36106" xr:uid="{00000000-0005-0000-0000-00005FA40000}"/>
    <cellStyle name="Output 2 2 4 54" xfId="36452" xr:uid="{00000000-0005-0000-0000-000060A40000}"/>
    <cellStyle name="Output 2 2 4 55" xfId="36798" xr:uid="{00000000-0005-0000-0000-000061A40000}"/>
    <cellStyle name="Output 2 2 4 56" xfId="37144" xr:uid="{00000000-0005-0000-0000-000062A40000}"/>
    <cellStyle name="Output 2 2 4 57" xfId="37490" xr:uid="{00000000-0005-0000-0000-000063A40000}"/>
    <cellStyle name="Output 2 2 4 58" xfId="34308" xr:uid="{00000000-0005-0000-0000-000064A40000}"/>
    <cellStyle name="Output 2 2 4 59" xfId="38112" xr:uid="{00000000-0005-0000-0000-000065A40000}"/>
    <cellStyle name="Output 2 2 4 6" xfId="1800" xr:uid="{00000000-0005-0000-0000-000066A40000}"/>
    <cellStyle name="Output 2 2 4 6 2" xfId="6052" xr:uid="{00000000-0005-0000-0000-000067A40000}"/>
    <cellStyle name="Output 2 2 4 6 3" xfId="10301" xr:uid="{00000000-0005-0000-0000-000068A40000}"/>
    <cellStyle name="Output 2 2 4 6 4" xfId="14551" xr:uid="{00000000-0005-0000-0000-000069A40000}"/>
    <cellStyle name="Output 2 2 4 6 5" xfId="18987" xr:uid="{00000000-0005-0000-0000-00006AA40000}"/>
    <cellStyle name="Output 2 2 4 6 6" xfId="53609" xr:uid="{00000000-0005-0000-0000-00006BA40000}"/>
    <cellStyle name="Output 2 2 4 60" xfId="38458" xr:uid="{00000000-0005-0000-0000-00006CA40000}"/>
    <cellStyle name="Output 2 2 4 61" xfId="38804" xr:uid="{00000000-0005-0000-0000-00006DA40000}"/>
    <cellStyle name="Output 2 2 4 62" xfId="39150" xr:uid="{00000000-0005-0000-0000-00006EA40000}"/>
    <cellStyle name="Output 2 2 4 63" xfId="36055" xr:uid="{00000000-0005-0000-0000-00006FA40000}"/>
    <cellStyle name="Output 2 2 4 64" xfId="39467" xr:uid="{00000000-0005-0000-0000-000070A40000}"/>
    <cellStyle name="Output 2 2 4 65" xfId="39978" xr:uid="{00000000-0005-0000-0000-000071A40000}"/>
    <cellStyle name="Output 2 2 4 66" xfId="40319" xr:uid="{00000000-0005-0000-0000-000072A40000}"/>
    <cellStyle name="Output 2 2 4 67" xfId="40950" xr:uid="{00000000-0005-0000-0000-000073A40000}"/>
    <cellStyle name="Output 2 2 4 68" xfId="41194" xr:uid="{00000000-0005-0000-0000-000074A40000}"/>
    <cellStyle name="Output 2 2 4 69" xfId="41500" xr:uid="{00000000-0005-0000-0000-000075A40000}"/>
    <cellStyle name="Output 2 2 4 7" xfId="1847" xr:uid="{00000000-0005-0000-0000-000076A40000}"/>
    <cellStyle name="Output 2 2 4 7 2" xfId="6099" xr:uid="{00000000-0005-0000-0000-000077A40000}"/>
    <cellStyle name="Output 2 2 4 7 3" xfId="10348" xr:uid="{00000000-0005-0000-0000-000078A40000}"/>
    <cellStyle name="Output 2 2 4 7 4" xfId="14598" xr:uid="{00000000-0005-0000-0000-000079A40000}"/>
    <cellStyle name="Output 2 2 4 7 5" xfId="19197" xr:uid="{00000000-0005-0000-0000-00007AA40000}"/>
    <cellStyle name="Output 2 2 4 7 6" xfId="53193" xr:uid="{00000000-0005-0000-0000-00007BA40000}"/>
    <cellStyle name="Output 2 2 4 70" xfId="41886" xr:uid="{00000000-0005-0000-0000-00007CA40000}"/>
    <cellStyle name="Output 2 2 4 71" xfId="42232" xr:uid="{00000000-0005-0000-0000-00007DA40000}"/>
    <cellStyle name="Output 2 2 4 72" xfId="41462" xr:uid="{00000000-0005-0000-0000-00007EA40000}"/>
    <cellStyle name="Output 2 2 4 73" xfId="42813" xr:uid="{00000000-0005-0000-0000-00007FA40000}"/>
    <cellStyle name="Output 2 2 4 74" xfId="43154" xr:uid="{00000000-0005-0000-0000-000080A40000}"/>
    <cellStyle name="Output 2 2 4 75" xfId="43495" xr:uid="{00000000-0005-0000-0000-000081A40000}"/>
    <cellStyle name="Output 2 2 4 76" xfId="44026" xr:uid="{00000000-0005-0000-0000-000082A40000}"/>
    <cellStyle name="Output 2 2 4 77" xfId="44336" xr:uid="{00000000-0005-0000-0000-000083A40000}"/>
    <cellStyle name="Output 2 2 4 78" xfId="44694" xr:uid="{00000000-0005-0000-0000-000084A40000}"/>
    <cellStyle name="Output 2 2 4 79" xfId="45106" xr:uid="{00000000-0005-0000-0000-000085A40000}"/>
    <cellStyle name="Output 2 2 4 8" xfId="1894" xr:uid="{00000000-0005-0000-0000-000086A40000}"/>
    <cellStyle name="Output 2 2 4 8 2" xfId="6146" xr:uid="{00000000-0005-0000-0000-000087A40000}"/>
    <cellStyle name="Output 2 2 4 8 3" xfId="10395" xr:uid="{00000000-0005-0000-0000-000088A40000}"/>
    <cellStyle name="Output 2 2 4 8 4" xfId="14645" xr:uid="{00000000-0005-0000-0000-000089A40000}"/>
    <cellStyle name="Output 2 2 4 8 5" xfId="19543" xr:uid="{00000000-0005-0000-0000-00008AA40000}"/>
    <cellStyle name="Output 2 2 4 8 6" xfId="53987" xr:uid="{00000000-0005-0000-0000-00008BA40000}"/>
    <cellStyle name="Output 2 2 4 80" xfId="45409" xr:uid="{00000000-0005-0000-0000-00008CA40000}"/>
    <cellStyle name="Output 2 2 4 81" xfId="46073" xr:uid="{00000000-0005-0000-0000-00008DA40000}"/>
    <cellStyle name="Output 2 2 4 82" xfId="46412" xr:uid="{00000000-0005-0000-0000-00008EA40000}"/>
    <cellStyle name="Output 2 2 4 83" xfId="46566" xr:uid="{00000000-0005-0000-0000-00008FA40000}"/>
    <cellStyle name="Output 2 2 4 84" xfId="46896" xr:uid="{00000000-0005-0000-0000-000090A40000}"/>
    <cellStyle name="Output 2 2 4 85" xfId="47241" xr:uid="{00000000-0005-0000-0000-000091A40000}"/>
    <cellStyle name="Output 2 2 4 86" xfId="47570" xr:uid="{00000000-0005-0000-0000-000092A40000}"/>
    <cellStyle name="Output 2 2 4 87" xfId="47692" xr:uid="{00000000-0005-0000-0000-000093A40000}"/>
    <cellStyle name="Output 2 2 4 88" xfId="48002" xr:uid="{00000000-0005-0000-0000-000094A40000}"/>
    <cellStyle name="Output 2 2 4 89" xfId="48395" xr:uid="{00000000-0005-0000-0000-000095A40000}"/>
    <cellStyle name="Output 2 2 4 9" xfId="1572" xr:uid="{00000000-0005-0000-0000-000096A40000}"/>
    <cellStyle name="Output 2 2 4 9 2" xfId="5824" xr:uid="{00000000-0005-0000-0000-000097A40000}"/>
    <cellStyle name="Output 2 2 4 9 3" xfId="10073" xr:uid="{00000000-0005-0000-0000-000098A40000}"/>
    <cellStyle name="Output 2 2 4 9 4" xfId="14323" xr:uid="{00000000-0005-0000-0000-000099A40000}"/>
    <cellStyle name="Output 2 2 4 9 5" xfId="19689" xr:uid="{00000000-0005-0000-0000-00009AA40000}"/>
    <cellStyle name="Output 2 2 4 9 6" xfId="54136" xr:uid="{00000000-0005-0000-0000-00009BA40000}"/>
    <cellStyle name="Output 2 2 4 90" xfId="48855" xr:uid="{00000000-0005-0000-0000-00009CA40000}"/>
    <cellStyle name="Output 2 2 4 91" xfId="48572" xr:uid="{00000000-0005-0000-0000-00009DA40000}"/>
    <cellStyle name="Output 2 2 4 92" xfId="49471" xr:uid="{00000000-0005-0000-0000-00009EA40000}"/>
    <cellStyle name="Output 2 2 4 93" xfId="49864" xr:uid="{00000000-0005-0000-0000-00009FA40000}"/>
    <cellStyle name="Output 2 2 4 94" xfId="50014" xr:uid="{00000000-0005-0000-0000-0000A0A40000}"/>
    <cellStyle name="Output 2 2 4 95" xfId="50163" xr:uid="{00000000-0005-0000-0000-0000A1A40000}"/>
    <cellStyle name="Output 2 2 4 96" xfId="50313" xr:uid="{00000000-0005-0000-0000-0000A2A40000}"/>
    <cellStyle name="Output 2 2 4 97" xfId="50462" xr:uid="{00000000-0005-0000-0000-0000A3A40000}"/>
    <cellStyle name="Output 2 2 4 98" xfId="50611" xr:uid="{00000000-0005-0000-0000-0000A4A40000}"/>
    <cellStyle name="Output 2 2 4 99" xfId="50761" xr:uid="{00000000-0005-0000-0000-0000A5A40000}"/>
    <cellStyle name="Output 2 2 40" xfId="966" xr:uid="{00000000-0005-0000-0000-0000A6A40000}"/>
    <cellStyle name="Output 2 2 40 2" xfId="967" xr:uid="{00000000-0005-0000-0000-0000A7A40000}"/>
    <cellStyle name="Output 2 2 40 2 2" xfId="30381" xr:uid="{00000000-0005-0000-0000-0000A8A40000}"/>
    <cellStyle name="Output 2 2 40 3" xfId="29870" xr:uid="{00000000-0005-0000-0000-0000A9A40000}"/>
    <cellStyle name="Output 2 2 40 4" xfId="27176" xr:uid="{00000000-0005-0000-0000-0000AAA40000}"/>
    <cellStyle name="Output 2 2 41" xfId="968" xr:uid="{00000000-0005-0000-0000-0000ABA40000}"/>
    <cellStyle name="Output 2 2 41 2" xfId="969" xr:uid="{00000000-0005-0000-0000-0000ACA40000}"/>
    <cellStyle name="Output 2 2 41 2 2" xfId="30386" xr:uid="{00000000-0005-0000-0000-0000ADA40000}"/>
    <cellStyle name="Output 2 2 41 3" xfId="29875" xr:uid="{00000000-0005-0000-0000-0000AEA40000}"/>
    <cellStyle name="Output 2 2 41 4" xfId="27518" xr:uid="{00000000-0005-0000-0000-0000AFA40000}"/>
    <cellStyle name="Output 2 2 42" xfId="970" xr:uid="{00000000-0005-0000-0000-0000B0A40000}"/>
    <cellStyle name="Output 2 2 42 2" xfId="971" xr:uid="{00000000-0005-0000-0000-0000B1A40000}"/>
    <cellStyle name="Output 2 2 42 2 2" xfId="30391" xr:uid="{00000000-0005-0000-0000-0000B2A40000}"/>
    <cellStyle name="Output 2 2 42 3" xfId="29880" xr:uid="{00000000-0005-0000-0000-0000B3A40000}"/>
    <cellStyle name="Output 2 2 42 4" xfId="27860" xr:uid="{00000000-0005-0000-0000-0000B4A40000}"/>
    <cellStyle name="Output 2 2 43" xfId="972" xr:uid="{00000000-0005-0000-0000-0000B5A40000}"/>
    <cellStyle name="Output 2 2 43 2" xfId="973" xr:uid="{00000000-0005-0000-0000-0000B6A40000}"/>
    <cellStyle name="Output 2 2 43 2 2" xfId="30396" xr:uid="{00000000-0005-0000-0000-0000B7A40000}"/>
    <cellStyle name="Output 2 2 43 3" xfId="29885" xr:uid="{00000000-0005-0000-0000-0000B8A40000}"/>
    <cellStyle name="Output 2 2 43 4" xfId="28201" xr:uid="{00000000-0005-0000-0000-0000B9A40000}"/>
    <cellStyle name="Output 2 2 44" xfId="974" xr:uid="{00000000-0005-0000-0000-0000BAA40000}"/>
    <cellStyle name="Output 2 2 44 2" xfId="975" xr:uid="{00000000-0005-0000-0000-0000BBA40000}"/>
    <cellStyle name="Output 2 2 44 2 2" xfId="30401" xr:uid="{00000000-0005-0000-0000-0000BCA40000}"/>
    <cellStyle name="Output 2 2 44 3" xfId="29890" xr:uid="{00000000-0005-0000-0000-0000BDA40000}"/>
    <cellStyle name="Output 2 2 44 4" xfId="28542" xr:uid="{00000000-0005-0000-0000-0000BEA40000}"/>
    <cellStyle name="Output 2 2 45" xfId="976" xr:uid="{00000000-0005-0000-0000-0000BFA40000}"/>
    <cellStyle name="Output 2 2 45 2" xfId="977" xr:uid="{00000000-0005-0000-0000-0000C0A40000}"/>
    <cellStyle name="Output 2 2 45 2 2" xfId="30406" xr:uid="{00000000-0005-0000-0000-0000C1A40000}"/>
    <cellStyle name="Output 2 2 45 3" xfId="29895" xr:uid="{00000000-0005-0000-0000-0000C2A40000}"/>
    <cellStyle name="Output 2 2 45 4" xfId="28883" xr:uid="{00000000-0005-0000-0000-0000C3A40000}"/>
    <cellStyle name="Output 2 2 46" xfId="978" xr:uid="{00000000-0005-0000-0000-0000C4A40000}"/>
    <cellStyle name="Output 2 2 46 2" xfId="979" xr:uid="{00000000-0005-0000-0000-0000C5A40000}"/>
    <cellStyle name="Output 2 2 46 2 2" xfId="30411" xr:uid="{00000000-0005-0000-0000-0000C6A40000}"/>
    <cellStyle name="Output 2 2 46 3" xfId="29492" xr:uid="{00000000-0005-0000-0000-0000C7A40000}"/>
    <cellStyle name="Output 2 2 47" xfId="980" xr:uid="{00000000-0005-0000-0000-0000C8A40000}"/>
    <cellStyle name="Output 2 2 47 2" xfId="981" xr:uid="{00000000-0005-0000-0000-0000C9A40000}"/>
    <cellStyle name="Output 2 2 47 2 2" xfId="30416" xr:uid="{00000000-0005-0000-0000-0000CAA40000}"/>
    <cellStyle name="Output 2 2 47 3" xfId="29900" xr:uid="{00000000-0005-0000-0000-0000CBA40000}"/>
    <cellStyle name="Output 2 2 48" xfId="982" xr:uid="{00000000-0005-0000-0000-0000CCA40000}"/>
    <cellStyle name="Output 2 2 48 2" xfId="983" xr:uid="{00000000-0005-0000-0000-0000CDA40000}"/>
    <cellStyle name="Output 2 2 48 2 2" xfId="30421" xr:uid="{00000000-0005-0000-0000-0000CEA40000}"/>
    <cellStyle name="Output 2 2 48 3" xfId="29905" xr:uid="{00000000-0005-0000-0000-0000CFA40000}"/>
    <cellStyle name="Output 2 2 49" xfId="984" xr:uid="{00000000-0005-0000-0000-0000D0A40000}"/>
    <cellStyle name="Output 2 2 49 2" xfId="985" xr:uid="{00000000-0005-0000-0000-0000D1A40000}"/>
    <cellStyle name="Output 2 2 49 2 2" xfId="30426" xr:uid="{00000000-0005-0000-0000-0000D2A40000}"/>
    <cellStyle name="Output 2 2 49 3" xfId="29910" xr:uid="{00000000-0005-0000-0000-0000D3A40000}"/>
    <cellStyle name="Output 2 2 5" xfId="986" xr:uid="{00000000-0005-0000-0000-0000D4A40000}"/>
    <cellStyle name="Output 2 2 5 10" xfId="1958" xr:uid="{00000000-0005-0000-0000-0000D5A40000}"/>
    <cellStyle name="Output 2 2 5 10 2" xfId="6210" xr:uid="{00000000-0005-0000-0000-0000D6A40000}"/>
    <cellStyle name="Output 2 2 5 10 3" xfId="10459" xr:uid="{00000000-0005-0000-0000-0000D7A40000}"/>
    <cellStyle name="Output 2 2 5 10 4" xfId="14709" xr:uid="{00000000-0005-0000-0000-0000D8A40000}"/>
    <cellStyle name="Output 2 2 5 10 5" xfId="20001" xr:uid="{00000000-0005-0000-0000-0000D9A40000}"/>
    <cellStyle name="Output 2 2 5 10 6" xfId="54181" xr:uid="{00000000-0005-0000-0000-0000DAA40000}"/>
    <cellStyle name="Output 2 2 5 100" xfId="50926" xr:uid="{00000000-0005-0000-0000-0000DBA40000}"/>
    <cellStyle name="Output 2 2 5 101" xfId="51091" xr:uid="{00000000-0005-0000-0000-0000DCA40000}"/>
    <cellStyle name="Output 2 2 5 102" xfId="51247" xr:uid="{00000000-0005-0000-0000-0000DDA40000}"/>
    <cellStyle name="Output 2 2 5 103" xfId="51397" xr:uid="{00000000-0005-0000-0000-0000DEA40000}"/>
    <cellStyle name="Output 2 2 5 104" xfId="51547" xr:uid="{00000000-0005-0000-0000-0000DFA40000}"/>
    <cellStyle name="Output 2 2 5 105" xfId="51697" xr:uid="{00000000-0005-0000-0000-0000E0A40000}"/>
    <cellStyle name="Output 2 2 5 106" xfId="51852" xr:uid="{00000000-0005-0000-0000-0000E1A40000}"/>
    <cellStyle name="Output 2 2 5 107" xfId="52007" xr:uid="{00000000-0005-0000-0000-0000E2A40000}"/>
    <cellStyle name="Output 2 2 5 108" xfId="52157" xr:uid="{00000000-0005-0000-0000-0000E3A40000}"/>
    <cellStyle name="Output 2 2 5 109" xfId="52307" xr:uid="{00000000-0005-0000-0000-0000E4A40000}"/>
    <cellStyle name="Output 2 2 5 11" xfId="1526" xr:uid="{00000000-0005-0000-0000-0000E5A40000}"/>
    <cellStyle name="Output 2 2 5 11 2" xfId="5778" xr:uid="{00000000-0005-0000-0000-0000E6A40000}"/>
    <cellStyle name="Output 2 2 5 11 3" xfId="10027" xr:uid="{00000000-0005-0000-0000-0000E7A40000}"/>
    <cellStyle name="Output 2 2 5 11 4" xfId="14277" xr:uid="{00000000-0005-0000-0000-0000E8A40000}"/>
    <cellStyle name="Output 2 2 5 11 5" xfId="20347" xr:uid="{00000000-0005-0000-0000-0000E9A40000}"/>
    <cellStyle name="Output 2 2 5 11 6" xfId="54374" xr:uid="{00000000-0005-0000-0000-0000EAA40000}"/>
    <cellStyle name="Output 2 2 5 110" xfId="52355" xr:uid="{00000000-0005-0000-0000-0000EBA40000}"/>
    <cellStyle name="Output 2 2 5 111" xfId="52410" xr:uid="{00000000-0005-0000-0000-0000ECA40000}"/>
    <cellStyle name="Output 2 2 5 112" xfId="52560" xr:uid="{00000000-0005-0000-0000-0000EDA40000}"/>
    <cellStyle name="Output 2 2 5 113" xfId="52709" xr:uid="{00000000-0005-0000-0000-0000EEA40000}"/>
    <cellStyle name="Output 2 2 5 114" xfId="52859" xr:uid="{00000000-0005-0000-0000-0000EFA40000}"/>
    <cellStyle name="Output 2 2 5 115" xfId="18732" xr:uid="{00000000-0005-0000-0000-0000F0A40000}"/>
    <cellStyle name="Output 2 2 5 116" xfId="53151" xr:uid="{00000000-0005-0000-0000-0000F1A40000}"/>
    <cellStyle name="Output 2 2 5 12" xfId="2027" xr:uid="{00000000-0005-0000-0000-0000F2A40000}"/>
    <cellStyle name="Output 2 2 5 12 2" xfId="6279" xr:uid="{00000000-0005-0000-0000-0000F3A40000}"/>
    <cellStyle name="Output 2 2 5 12 3" xfId="10528" xr:uid="{00000000-0005-0000-0000-0000F4A40000}"/>
    <cellStyle name="Output 2 2 5 12 4" xfId="14777" xr:uid="{00000000-0005-0000-0000-0000F5A40000}"/>
    <cellStyle name="Output 2 2 5 12 5" xfId="20817" xr:uid="{00000000-0005-0000-0000-0000F6A40000}"/>
    <cellStyle name="Output 2 2 5 12 6" xfId="54524" xr:uid="{00000000-0005-0000-0000-0000F7A40000}"/>
    <cellStyle name="Output 2 2 5 13" xfId="2179" xr:uid="{00000000-0005-0000-0000-0000F8A40000}"/>
    <cellStyle name="Output 2 2 5 13 2" xfId="6431" xr:uid="{00000000-0005-0000-0000-0000F9A40000}"/>
    <cellStyle name="Output 2 2 5 13 3" xfId="10680" xr:uid="{00000000-0005-0000-0000-0000FAA40000}"/>
    <cellStyle name="Output 2 2 5 13 4" xfId="14929" xr:uid="{00000000-0005-0000-0000-0000FBA40000}"/>
    <cellStyle name="Output 2 2 5 13 5" xfId="21040" xr:uid="{00000000-0005-0000-0000-0000FCA40000}"/>
    <cellStyle name="Output 2 2 5 13 6" xfId="54673" xr:uid="{00000000-0005-0000-0000-0000FDA40000}"/>
    <cellStyle name="Output 2 2 5 14" xfId="2329" xr:uid="{00000000-0005-0000-0000-0000FEA40000}"/>
    <cellStyle name="Output 2 2 5 14 2" xfId="6581" xr:uid="{00000000-0005-0000-0000-0000FFA40000}"/>
    <cellStyle name="Output 2 2 5 14 3" xfId="10830" xr:uid="{00000000-0005-0000-0000-000000A50000}"/>
    <cellStyle name="Output 2 2 5 14 4" xfId="15079" xr:uid="{00000000-0005-0000-0000-000001A50000}"/>
    <cellStyle name="Output 2 2 5 14 5" xfId="19769" xr:uid="{00000000-0005-0000-0000-000002A50000}"/>
    <cellStyle name="Output 2 2 5 14 6" xfId="54828" xr:uid="{00000000-0005-0000-0000-000003A50000}"/>
    <cellStyle name="Output 2 2 5 15" xfId="2478" xr:uid="{00000000-0005-0000-0000-000004A50000}"/>
    <cellStyle name="Output 2 2 5 15 2" xfId="6730" xr:uid="{00000000-0005-0000-0000-000005A50000}"/>
    <cellStyle name="Output 2 2 5 15 3" xfId="10979" xr:uid="{00000000-0005-0000-0000-000006A50000}"/>
    <cellStyle name="Output 2 2 5 15 4" xfId="15228" xr:uid="{00000000-0005-0000-0000-000007A50000}"/>
    <cellStyle name="Output 2 2 5 15 5" xfId="21608" xr:uid="{00000000-0005-0000-0000-000008A50000}"/>
    <cellStyle name="Output 2 2 5 15 6" xfId="54983" xr:uid="{00000000-0005-0000-0000-000009A50000}"/>
    <cellStyle name="Output 2 2 5 16" xfId="2628" xr:uid="{00000000-0005-0000-0000-00000AA50000}"/>
    <cellStyle name="Output 2 2 5 16 2" xfId="6880" xr:uid="{00000000-0005-0000-0000-00000BA50000}"/>
    <cellStyle name="Output 2 2 5 16 3" xfId="11129" xr:uid="{00000000-0005-0000-0000-00000CA50000}"/>
    <cellStyle name="Output 2 2 5 16 4" xfId="15378" xr:uid="{00000000-0005-0000-0000-00000DA50000}"/>
    <cellStyle name="Output 2 2 5 16 5" xfId="22176" xr:uid="{00000000-0005-0000-0000-00000EA50000}"/>
    <cellStyle name="Output 2 2 5 16 6" xfId="55134" xr:uid="{00000000-0005-0000-0000-00000FA50000}"/>
    <cellStyle name="Output 2 2 5 17" xfId="2783" xr:uid="{00000000-0005-0000-0000-000010A50000}"/>
    <cellStyle name="Output 2 2 5 17 2" xfId="7035" xr:uid="{00000000-0005-0000-0000-000011A50000}"/>
    <cellStyle name="Output 2 2 5 17 3" xfId="11284" xr:uid="{00000000-0005-0000-0000-000012A50000}"/>
    <cellStyle name="Output 2 2 5 17 4" xfId="15533" xr:uid="{00000000-0005-0000-0000-000013A50000}"/>
    <cellStyle name="Output 2 2 5 17 5" xfId="22522" xr:uid="{00000000-0005-0000-0000-000014A50000}"/>
    <cellStyle name="Output 2 2 5 17 6" xfId="55283" xr:uid="{00000000-0005-0000-0000-000015A50000}"/>
    <cellStyle name="Output 2 2 5 18" xfId="2933" xr:uid="{00000000-0005-0000-0000-000016A50000}"/>
    <cellStyle name="Output 2 2 5 18 2" xfId="7185" xr:uid="{00000000-0005-0000-0000-000017A50000}"/>
    <cellStyle name="Output 2 2 5 18 3" xfId="11434" xr:uid="{00000000-0005-0000-0000-000018A50000}"/>
    <cellStyle name="Output 2 2 5 18 4" xfId="15683" xr:uid="{00000000-0005-0000-0000-000019A50000}"/>
    <cellStyle name="Output 2 2 5 18 5" xfId="22868" xr:uid="{00000000-0005-0000-0000-00001AA50000}"/>
    <cellStyle name="Output 2 2 5 18 6" xfId="55433" xr:uid="{00000000-0005-0000-0000-00001BA50000}"/>
    <cellStyle name="Output 2 2 5 19" xfId="3083" xr:uid="{00000000-0005-0000-0000-00001CA50000}"/>
    <cellStyle name="Output 2 2 5 19 2" xfId="7335" xr:uid="{00000000-0005-0000-0000-00001DA50000}"/>
    <cellStyle name="Output 2 2 5 19 3" xfId="11584" xr:uid="{00000000-0005-0000-0000-00001EA50000}"/>
    <cellStyle name="Output 2 2 5 19 4" xfId="15833" xr:uid="{00000000-0005-0000-0000-00001FA50000}"/>
    <cellStyle name="Output 2 2 5 19 5" xfId="23215" xr:uid="{00000000-0005-0000-0000-000020A50000}"/>
    <cellStyle name="Output 2 2 5 19 6" xfId="55582" xr:uid="{00000000-0005-0000-0000-000021A50000}"/>
    <cellStyle name="Output 2 2 5 2" xfId="987" xr:uid="{00000000-0005-0000-0000-000022A50000}"/>
    <cellStyle name="Output 2 2 5 2 10" xfId="3286" xr:uid="{00000000-0005-0000-0000-000023A50000}"/>
    <cellStyle name="Output 2 2 5 2 10 2" xfId="7538" xr:uid="{00000000-0005-0000-0000-000024A50000}"/>
    <cellStyle name="Output 2 2 5 2 10 3" xfId="11787" xr:uid="{00000000-0005-0000-0000-000025A50000}"/>
    <cellStyle name="Output 2 2 5 2 10 4" xfId="16036" xr:uid="{00000000-0005-0000-0000-000026A50000}"/>
    <cellStyle name="Output 2 2 5 2 10 5" xfId="21433" xr:uid="{00000000-0005-0000-0000-000027A50000}"/>
    <cellStyle name="Output 2 2 5 2 10 6" xfId="54578" xr:uid="{00000000-0005-0000-0000-000028A50000}"/>
    <cellStyle name="Output 2 2 5 2 100" xfId="51751" xr:uid="{00000000-0005-0000-0000-000029A50000}"/>
    <cellStyle name="Output 2 2 5 2 101" xfId="51906" xr:uid="{00000000-0005-0000-0000-00002AA50000}"/>
    <cellStyle name="Output 2 2 5 2 102" xfId="52061" xr:uid="{00000000-0005-0000-0000-00002BA50000}"/>
    <cellStyle name="Output 2 2 5 2 103" xfId="52211" xr:uid="{00000000-0005-0000-0000-00002CA50000}"/>
    <cellStyle name="Output 2 2 5 2 104" xfId="52464" xr:uid="{00000000-0005-0000-0000-00002DA50000}"/>
    <cellStyle name="Output 2 2 5 2 105" xfId="52614" xr:uid="{00000000-0005-0000-0000-00002EA50000}"/>
    <cellStyle name="Output 2 2 5 2 106" xfId="52763" xr:uid="{00000000-0005-0000-0000-00002FA50000}"/>
    <cellStyle name="Output 2 2 5 2 107" xfId="52913" xr:uid="{00000000-0005-0000-0000-000030A50000}"/>
    <cellStyle name="Output 2 2 5 2 108" xfId="53375" xr:uid="{00000000-0005-0000-0000-000031A50000}"/>
    <cellStyle name="Output 2 2 5 2 11" xfId="3435" xr:uid="{00000000-0005-0000-0000-000032A50000}"/>
    <cellStyle name="Output 2 2 5 2 11 2" xfId="7687" xr:uid="{00000000-0005-0000-0000-000033A50000}"/>
    <cellStyle name="Output 2 2 5 2 11 3" xfId="11936" xr:uid="{00000000-0005-0000-0000-000034A50000}"/>
    <cellStyle name="Output 2 2 5 2 11 4" xfId="16185" xr:uid="{00000000-0005-0000-0000-000035A50000}"/>
    <cellStyle name="Output 2 2 5 2 11 5" xfId="22226" xr:uid="{00000000-0005-0000-0000-000036A50000}"/>
    <cellStyle name="Output 2 2 5 2 11 6" xfId="54727" xr:uid="{00000000-0005-0000-0000-000037A50000}"/>
    <cellStyle name="Output 2 2 5 2 12" xfId="3585" xr:uid="{00000000-0005-0000-0000-000038A50000}"/>
    <cellStyle name="Output 2 2 5 2 12 2" xfId="7837" xr:uid="{00000000-0005-0000-0000-000039A50000}"/>
    <cellStyle name="Output 2 2 5 2 12 3" xfId="12086" xr:uid="{00000000-0005-0000-0000-00003AA50000}"/>
    <cellStyle name="Output 2 2 5 2 12 4" xfId="16335" xr:uid="{00000000-0005-0000-0000-00003BA50000}"/>
    <cellStyle name="Output 2 2 5 2 12 5" xfId="22572" xr:uid="{00000000-0005-0000-0000-00003CA50000}"/>
    <cellStyle name="Output 2 2 5 2 12 6" xfId="54882" xr:uid="{00000000-0005-0000-0000-00003DA50000}"/>
    <cellStyle name="Output 2 2 5 2 13" xfId="3735" xr:uid="{00000000-0005-0000-0000-00003EA50000}"/>
    <cellStyle name="Output 2 2 5 2 13 2" xfId="7987" xr:uid="{00000000-0005-0000-0000-00003FA50000}"/>
    <cellStyle name="Output 2 2 5 2 13 3" xfId="12236" xr:uid="{00000000-0005-0000-0000-000040A50000}"/>
    <cellStyle name="Output 2 2 5 2 13 4" xfId="16485" xr:uid="{00000000-0005-0000-0000-000041A50000}"/>
    <cellStyle name="Output 2 2 5 2 13 5" xfId="22918" xr:uid="{00000000-0005-0000-0000-000042A50000}"/>
    <cellStyle name="Output 2 2 5 2 13 6" xfId="55037" xr:uid="{00000000-0005-0000-0000-000043A50000}"/>
    <cellStyle name="Output 2 2 5 2 14" xfId="3884" xr:uid="{00000000-0005-0000-0000-000044A50000}"/>
    <cellStyle name="Output 2 2 5 2 14 2" xfId="8136" xr:uid="{00000000-0005-0000-0000-000045A50000}"/>
    <cellStyle name="Output 2 2 5 2 14 3" xfId="12385" xr:uid="{00000000-0005-0000-0000-000046A50000}"/>
    <cellStyle name="Output 2 2 5 2 14 4" xfId="16634" xr:uid="{00000000-0005-0000-0000-000047A50000}"/>
    <cellStyle name="Output 2 2 5 2 14 5" xfId="23265" xr:uid="{00000000-0005-0000-0000-000048A50000}"/>
    <cellStyle name="Output 2 2 5 2 14 6" xfId="55188" xr:uid="{00000000-0005-0000-0000-000049A50000}"/>
    <cellStyle name="Output 2 2 5 2 15" xfId="4033" xr:uid="{00000000-0005-0000-0000-00004AA50000}"/>
    <cellStyle name="Output 2 2 5 2 15 2" xfId="8285" xr:uid="{00000000-0005-0000-0000-00004BA50000}"/>
    <cellStyle name="Output 2 2 5 2 15 3" xfId="12534" xr:uid="{00000000-0005-0000-0000-00004CA50000}"/>
    <cellStyle name="Output 2 2 5 2 15 4" xfId="16783" xr:uid="{00000000-0005-0000-0000-00004DA50000}"/>
    <cellStyle name="Output 2 2 5 2 15 5" xfId="23540" xr:uid="{00000000-0005-0000-0000-00004EA50000}"/>
    <cellStyle name="Output 2 2 5 2 15 6" xfId="55337" xr:uid="{00000000-0005-0000-0000-00004FA50000}"/>
    <cellStyle name="Output 2 2 5 2 16" xfId="4233" xr:uid="{00000000-0005-0000-0000-000050A50000}"/>
    <cellStyle name="Output 2 2 5 2 16 2" xfId="8485" xr:uid="{00000000-0005-0000-0000-000051A50000}"/>
    <cellStyle name="Output 2 2 5 2 16 3" xfId="12734" xr:uid="{00000000-0005-0000-0000-000052A50000}"/>
    <cellStyle name="Output 2 2 5 2 16 4" xfId="16983" xr:uid="{00000000-0005-0000-0000-000053A50000}"/>
    <cellStyle name="Output 2 2 5 2 16 5" xfId="23886" xr:uid="{00000000-0005-0000-0000-000054A50000}"/>
    <cellStyle name="Output 2 2 5 2 16 6" xfId="55487" xr:uid="{00000000-0005-0000-0000-000055A50000}"/>
    <cellStyle name="Output 2 2 5 2 17" xfId="4384" xr:uid="{00000000-0005-0000-0000-000056A50000}"/>
    <cellStyle name="Output 2 2 5 2 17 2" xfId="8636" xr:uid="{00000000-0005-0000-0000-000057A50000}"/>
    <cellStyle name="Output 2 2 5 2 17 3" xfId="12885" xr:uid="{00000000-0005-0000-0000-000058A50000}"/>
    <cellStyle name="Output 2 2 5 2 17 4" xfId="17134" xr:uid="{00000000-0005-0000-0000-000059A50000}"/>
    <cellStyle name="Output 2 2 5 2 17 5" xfId="24236" xr:uid="{00000000-0005-0000-0000-00005AA50000}"/>
    <cellStyle name="Output 2 2 5 2 17 6" xfId="55636" xr:uid="{00000000-0005-0000-0000-00005BA50000}"/>
    <cellStyle name="Output 2 2 5 2 18" xfId="4487" xr:uid="{00000000-0005-0000-0000-00005CA50000}"/>
    <cellStyle name="Output 2 2 5 2 18 2" xfId="8739" xr:uid="{00000000-0005-0000-0000-00005DA50000}"/>
    <cellStyle name="Output 2 2 5 2 18 3" xfId="12988" xr:uid="{00000000-0005-0000-0000-00005EA50000}"/>
    <cellStyle name="Output 2 2 5 2 18 4" xfId="17237" xr:uid="{00000000-0005-0000-0000-00005FA50000}"/>
    <cellStyle name="Output 2 2 5 2 18 5" xfId="24582" xr:uid="{00000000-0005-0000-0000-000060A50000}"/>
    <cellStyle name="Output 2 2 5 2 18 6" xfId="55858" xr:uid="{00000000-0005-0000-0000-000061A50000}"/>
    <cellStyle name="Output 2 2 5 2 19" xfId="4601" xr:uid="{00000000-0005-0000-0000-000062A50000}"/>
    <cellStyle name="Output 2 2 5 2 19 2" xfId="8853" xr:uid="{00000000-0005-0000-0000-000063A50000}"/>
    <cellStyle name="Output 2 2 5 2 19 3" xfId="13102" xr:uid="{00000000-0005-0000-0000-000064A50000}"/>
    <cellStyle name="Output 2 2 5 2 19 4" xfId="17351" xr:uid="{00000000-0005-0000-0000-000065A50000}"/>
    <cellStyle name="Output 2 2 5 2 19 5" xfId="24857" xr:uid="{00000000-0005-0000-0000-000066A50000}"/>
    <cellStyle name="Output 2 2 5 2 19 6" xfId="56010" xr:uid="{00000000-0005-0000-0000-000067A50000}"/>
    <cellStyle name="Output 2 2 5 2 2" xfId="2081" xr:uid="{00000000-0005-0000-0000-000068A50000}"/>
    <cellStyle name="Output 2 2 5 2 2 2" xfId="6333" xr:uid="{00000000-0005-0000-0000-000069A50000}"/>
    <cellStyle name="Output 2 2 5 2 2 3" xfId="10582" xr:uid="{00000000-0005-0000-0000-00006AA50000}"/>
    <cellStyle name="Output 2 2 5 2 2 4" xfId="14831" xr:uid="{00000000-0005-0000-0000-00006BA50000}"/>
    <cellStyle name="Output 2 2 5 2 2 5" xfId="18636" xr:uid="{00000000-0005-0000-0000-00006CA50000}"/>
    <cellStyle name="Output 2 2 5 2 2 6" xfId="19263" xr:uid="{00000000-0005-0000-0000-00006DA50000}"/>
    <cellStyle name="Output 2 2 5 2 2 7" xfId="53530" xr:uid="{00000000-0005-0000-0000-00006EA50000}"/>
    <cellStyle name="Output 2 2 5 2 20" xfId="4756" xr:uid="{00000000-0005-0000-0000-00006FA50000}"/>
    <cellStyle name="Output 2 2 5 2 20 2" xfId="9008" xr:uid="{00000000-0005-0000-0000-000070A50000}"/>
    <cellStyle name="Output 2 2 5 2 20 3" xfId="13257" xr:uid="{00000000-0005-0000-0000-000071A50000}"/>
    <cellStyle name="Output 2 2 5 2 20 4" xfId="17506" xr:uid="{00000000-0005-0000-0000-000072A50000}"/>
    <cellStyle name="Output 2 2 5 2 20 5" xfId="25168" xr:uid="{00000000-0005-0000-0000-000073A50000}"/>
    <cellStyle name="Output 2 2 5 2 20 6" xfId="56162" xr:uid="{00000000-0005-0000-0000-000074A50000}"/>
    <cellStyle name="Output 2 2 5 2 21" xfId="4906" xr:uid="{00000000-0005-0000-0000-000075A50000}"/>
    <cellStyle name="Output 2 2 5 2 21 2" xfId="9158" xr:uid="{00000000-0005-0000-0000-000076A50000}"/>
    <cellStyle name="Output 2 2 5 2 21 3" xfId="13407" xr:uid="{00000000-0005-0000-0000-000077A50000}"/>
    <cellStyle name="Output 2 2 5 2 21 4" xfId="17656" xr:uid="{00000000-0005-0000-0000-000078A50000}"/>
    <cellStyle name="Output 2 2 5 2 21 5" xfId="25543" xr:uid="{00000000-0005-0000-0000-000079A50000}"/>
    <cellStyle name="Output 2 2 5 2 21 6" xfId="56311" xr:uid="{00000000-0005-0000-0000-00007AA50000}"/>
    <cellStyle name="Output 2 2 5 2 22" xfId="5098" xr:uid="{00000000-0005-0000-0000-00007BA50000}"/>
    <cellStyle name="Output 2 2 5 2 22 2" xfId="9350" xr:uid="{00000000-0005-0000-0000-00007CA50000}"/>
    <cellStyle name="Output 2 2 5 2 22 3" xfId="13599" xr:uid="{00000000-0005-0000-0000-00007DA50000}"/>
    <cellStyle name="Output 2 2 5 2 22 4" xfId="17848" xr:uid="{00000000-0005-0000-0000-00007EA50000}"/>
    <cellStyle name="Output 2 2 5 2 22 5" xfId="25889" xr:uid="{00000000-0005-0000-0000-00007FA50000}"/>
    <cellStyle name="Output 2 2 5 2 22 6" xfId="56467" xr:uid="{00000000-0005-0000-0000-000080A50000}"/>
    <cellStyle name="Output 2 2 5 2 23" xfId="5208" xr:uid="{00000000-0005-0000-0000-000081A50000}"/>
    <cellStyle name="Output 2 2 5 2 23 2" xfId="9460" xr:uid="{00000000-0005-0000-0000-000082A50000}"/>
    <cellStyle name="Output 2 2 5 2 23 3" xfId="13709" xr:uid="{00000000-0005-0000-0000-000083A50000}"/>
    <cellStyle name="Output 2 2 5 2 23 4" xfId="17958" xr:uid="{00000000-0005-0000-0000-000084A50000}"/>
    <cellStyle name="Output 2 2 5 2 23 5" xfId="26235" xr:uid="{00000000-0005-0000-0000-000085A50000}"/>
    <cellStyle name="Output 2 2 5 2 23 6" xfId="56718" xr:uid="{00000000-0005-0000-0000-000086A50000}"/>
    <cellStyle name="Output 2 2 5 2 24" xfId="5320" xr:uid="{00000000-0005-0000-0000-000087A50000}"/>
    <cellStyle name="Output 2 2 5 2 24 2" xfId="9572" xr:uid="{00000000-0005-0000-0000-000088A50000}"/>
    <cellStyle name="Output 2 2 5 2 24 3" xfId="13821" xr:uid="{00000000-0005-0000-0000-000089A50000}"/>
    <cellStyle name="Output 2 2 5 2 24 4" xfId="18070" xr:uid="{00000000-0005-0000-0000-00008AA50000}"/>
    <cellStyle name="Output 2 2 5 2 24 5" xfId="26580" xr:uid="{00000000-0005-0000-0000-00008BA50000}"/>
    <cellStyle name="Output 2 2 5 2 24 6" xfId="56877" xr:uid="{00000000-0005-0000-0000-00008CA50000}"/>
    <cellStyle name="Output 2 2 5 2 25" xfId="5471" xr:uid="{00000000-0005-0000-0000-00008DA50000}"/>
    <cellStyle name="Output 2 2 5 2 25 2" xfId="9723" xr:uid="{00000000-0005-0000-0000-00008EA50000}"/>
    <cellStyle name="Output 2 2 5 2 25 3" xfId="13972" xr:uid="{00000000-0005-0000-0000-00008FA50000}"/>
    <cellStyle name="Output 2 2 5 2 25 4" xfId="18221" xr:uid="{00000000-0005-0000-0000-000090A50000}"/>
    <cellStyle name="Output 2 2 5 2 25 5" xfId="25362" xr:uid="{00000000-0005-0000-0000-000091A50000}"/>
    <cellStyle name="Output 2 2 5 2 25 6" xfId="57027" xr:uid="{00000000-0005-0000-0000-000092A50000}"/>
    <cellStyle name="Output 2 2 5 2 26" xfId="5626" xr:uid="{00000000-0005-0000-0000-000093A50000}"/>
    <cellStyle name="Output 2 2 5 2 26 2" xfId="9878" xr:uid="{00000000-0005-0000-0000-000094A50000}"/>
    <cellStyle name="Output 2 2 5 2 26 3" xfId="14127" xr:uid="{00000000-0005-0000-0000-000095A50000}"/>
    <cellStyle name="Output 2 2 5 2 26 4" xfId="18376" xr:uid="{00000000-0005-0000-0000-000096A50000}"/>
    <cellStyle name="Output 2 2 5 2 26 5" xfId="27056" xr:uid="{00000000-0005-0000-0000-000097A50000}"/>
    <cellStyle name="Output 2 2 5 2 26 6" xfId="55721" xr:uid="{00000000-0005-0000-0000-000098A50000}"/>
    <cellStyle name="Output 2 2 5 2 27" xfId="1626" xr:uid="{00000000-0005-0000-0000-000099A50000}"/>
    <cellStyle name="Output 2 2 5 2 27 2" xfId="27288" xr:uid="{00000000-0005-0000-0000-00009AA50000}"/>
    <cellStyle name="Output 2 2 5 2 27 3" xfId="57295" xr:uid="{00000000-0005-0000-0000-00009BA50000}"/>
    <cellStyle name="Output 2 2 5 2 28" xfId="5878" xr:uid="{00000000-0005-0000-0000-00009CA50000}"/>
    <cellStyle name="Output 2 2 5 2 28 2" xfId="27631" xr:uid="{00000000-0005-0000-0000-00009DA50000}"/>
    <cellStyle name="Output 2 2 5 2 28 3" xfId="57444" xr:uid="{00000000-0005-0000-0000-00009EA50000}"/>
    <cellStyle name="Output 2 2 5 2 29" xfId="10127" xr:uid="{00000000-0005-0000-0000-00009FA50000}"/>
    <cellStyle name="Output 2 2 5 2 29 2" xfId="27972" xr:uid="{00000000-0005-0000-0000-0000A0A50000}"/>
    <cellStyle name="Output 2 2 5 2 29 3" xfId="57594" xr:uid="{00000000-0005-0000-0000-0000A1A50000}"/>
    <cellStyle name="Output 2 2 5 2 3" xfId="2233" xr:uid="{00000000-0005-0000-0000-0000A2A50000}"/>
    <cellStyle name="Output 2 2 5 2 3 2" xfId="6485" xr:uid="{00000000-0005-0000-0000-0000A3A50000}"/>
    <cellStyle name="Output 2 2 5 2 3 3" xfId="10734" xr:uid="{00000000-0005-0000-0000-0000A4A50000}"/>
    <cellStyle name="Output 2 2 5 2 3 4" xfId="14983" xr:uid="{00000000-0005-0000-0000-0000A5A50000}"/>
    <cellStyle name="Output 2 2 5 2 3 5" xfId="19609" xr:uid="{00000000-0005-0000-0000-0000A6A50000}"/>
    <cellStyle name="Output 2 2 5 2 3 6" xfId="53679" xr:uid="{00000000-0005-0000-0000-0000A7A50000}"/>
    <cellStyle name="Output 2 2 5 2 30" xfId="14377" xr:uid="{00000000-0005-0000-0000-0000A8A50000}"/>
    <cellStyle name="Output 2 2 5 2 30 2" xfId="28313" xr:uid="{00000000-0005-0000-0000-0000A9A50000}"/>
    <cellStyle name="Output 2 2 5 2 31" xfId="18528" xr:uid="{00000000-0005-0000-0000-0000AAA50000}"/>
    <cellStyle name="Output 2 2 5 2 31 2" xfId="28654" xr:uid="{00000000-0005-0000-0000-0000ABA50000}"/>
    <cellStyle name="Output 2 2 5 2 32" xfId="28995" xr:uid="{00000000-0005-0000-0000-0000ACA50000}"/>
    <cellStyle name="Output 2 2 5 2 33" xfId="29348" xr:uid="{00000000-0005-0000-0000-0000ADA50000}"/>
    <cellStyle name="Output 2 2 5 2 34" xfId="31157" xr:uid="{00000000-0005-0000-0000-0000AEA50000}"/>
    <cellStyle name="Output 2 2 5 2 35" xfId="31493" xr:uid="{00000000-0005-0000-0000-0000AFA50000}"/>
    <cellStyle name="Output 2 2 5 2 36" xfId="31833" xr:uid="{00000000-0005-0000-0000-0000B0A50000}"/>
    <cellStyle name="Output 2 2 5 2 37" xfId="32055" xr:uid="{00000000-0005-0000-0000-0000B1A50000}"/>
    <cellStyle name="Output 2 2 5 2 38" xfId="32396" xr:uid="{00000000-0005-0000-0000-0000B2A50000}"/>
    <cellStyle name="Output 2 2 5 2 39" xfId="32737" xr:uid="{00000000-0005-0000-0000-0000B3A50000}"/>
    <cellStyle name="Output 2 2 5 2 4" xfId="2383" xr:uid="{00000000-0005-0000-0000-0000B4A50000}"/>
    <cellStyle name="Output 2 2 5 2 4 2" xfId="6635" xr:uid="{00000000-0005-0000-0000-0000B5A50000}"/>
    <cellStyle name="Output 2 2 5 2 4 3" xfId="10884" xr:uid="{00000000-0005-0000-0000-0000B6A50000}"/>
    <cellStyle name="Output 2 2 5 2 4 4" xfId="15133" xr:uid="{00000000-0005-0000-0000-0000B7A50000}"/>
    <cellStyle name="Output 2 2 5 2 4 5" xfId="18865" xr:uid="{00000000-0005-0000-0000-0000B8A50000}"/>
    <cellStyle name="Output 2 2 5 2 4 6" xfId="53801" xr:uid="{00000000-0005-0000-0000-0000B9A50000}"/>
    <cellStyle name="Output 2 2 5 2 40" xfId="33257" xr:uid="{00000000-0005-0000-0000-0000BAA50000}"/>
    <cellStyle name="Output 2 2 5 2 41" xfId="33647" xr:uid="{00000000-0005-0000-0000-0000BBA50000}"/>
    <cellStyle name="Output 2 2 5 2 42" xfId="33234" xr:uid="{00000000-0005-0000-0000-0000BCA50000}"/>
    <cellStyle name="Output 2 2 5 2 43" xfId="34440" xr:uid="{00000000-0005-0000-0000-0000BDA50000}"/>
    <cellStyle name="Output 2 2 5 2 44" xfId="34786" xr:uid="{00000000-0005-0000-0000-0000BEA50000}"/>
    <cellStyle name="Output 2 2 5 2 45" xfId="35132" xr:uid="{00000000-0005-0000-0000-0000BFA50000}"/>
    <cellStyle name="Output 2 2 5 2 46" xfId="35479" xr:uid="{00000000-0005-0000-0000-0000C0A50000}"/>
    <cellStyle name="Output 2 2 5 2 47" xfId="35826" xr:uid="{00000000-0005-0000-0000-0000C1A50000}"/>
    <cellStyle name="Output 2 2 5 2 48" xfId="36172" xr:uid="{00000000-0005-0000-0000-0000C2A50000}"/>
    <cellStyle name="Output 2 2 5 2 49" xfId="36518" xr:uid="{00000000-0005-0000-0000-0000C3A50000}"/>
    <cellStyle name="Output 2 2 5 2 5" xfId="2532" xr:uid="{00000000-0005-0000-0000-0000C4A50000}"/>
    <cellStyle name="Output 2 2 5 2 5 2" xfId="6784" xr:uid="{00000000-0005-0000-0000-0000C5A50000}"/>
    <cellStyle name="Output 2 2 5 2 5 3" xfId="11033" xr:uid="{00000000-0005-0000-0000-0000C6A50000}"/>
    <cellStyle name="Output 2 2 5 2 5 4" xfId="15282" xr:uid="{00000000-0005-0000-0000-0000C7A50000}"/>
    <cellStyle name="Output 2 2 5 2 5 5" xfId="20051" xr:uid="{00000000-0005-0000-0000-0000C8A50000}"/>
    <cellStyle name="Output 2 2 5 2 5 6" xfId="53907" xr:uid="{00000000-0005-0000-0000-0000C9A50000}"/>
    <cellStyle name="Output 2 2 5 2 50" xfId="36864" xr:uid="{00000000-0005-0000-0000-0000CAA50000}"/>
    <cellStyle name="Output 2 2 5 2 51" xfId="37210" xr:uid="{00000000-0005-0000-0000-0000CBA50000}"/>
    <cellStyle name="Output 2 2 5 2 52" xfId="37556" xr:uid="{00000000-0005-0000-0000-0000CCA50000}"/>
    <cellStyle name="Output 2 2 5 2 53" xfId="37831" xr:uid="{00000000-0005-0000-0000-0000CDA50000}"/>
    <cellStyle name="Output 2 2 5 2 54" xfId="38178" xr:uid="{00000000-0005-0000-0000-0000CEA50000}"/>
    <cellStyle name="Output 2 2 5 2 55" xfId="38524" xr:uid="{00000000-0005-0000-0000-0000CFA50000}"/>
    <cellStyle name="Output 2 2 5 2 56" xfId="38870" xr:uid="{00000000-0005-0000-0000-0000D0A50000}"/>
    <cellStyle name="Output 2 2 5 2 57" xfId="39216" xr:uid="{00000000-0005-0000-0000-0000D1A50000}"/>
    <cellStyle name="Output 2 2 5 2 58" xfId="39530" xr:uid="{00000000-0005-0000-0000-0000D2A50000}"/>
    <cellStyle name="Output 2 2 5 2 59" xfId="39822" xr:uid="{00000000-0005-0000-0000-0000D3A50000}"/>
    <cellStyle name="Output 2 2 5 2 6" xfId="2682" xr:uid="{00000000-0005-0000-0000-0000D4A50000}"/>
    <cellStyle name="Output 2 2 5 2 6 2" xfId="6934" xr:uid="{00000000-0005-0000-0000-0000D5A50000}"/>
    <cellStyle name="Output 2 2 5 2 6 3" xfId="11183" xr:uid="{00000000-0005-0000-0000-0000D6A50000}"/>
    <cellStyle name="Output 2 2 5 2 6 4" xfId="15432" xr:uid="{00000000-0005-0000-0000-0000D7A50000}"/>
    <cellStyle name="Output 2 2 5 2 6 5" xfId="20397" xr:uid="{00000000-0005-0000-0000-0000D8A50000}"/>
    <cellStyle name="Output 2 2 5 2 6 6" xfId="54057" xr:uid="{00000000-0005-0000-0000-0000D9A50000}"/>
    <cellStyle name="Output 2 2 5 2 60" xfId="40044" xr:uid="{00000000-0005-0000-0000-0000DAA50000}"/>
    <cellStyle name="Output 2 2 5 2 61" xfId="40385" xr:uid="{00000000-0005-0000-0000-0000DBA50000}"/>
    <cellStyle name="Output 2 2 5 2 62" xfId="40788" xr:uid="{00000000-0005-0000-0000-0000DCA50000}"/>
    <cellStyle name="Output 2 2 5 2 63" xfId="40786" xr:uid="{00000000-0005-0000-0000-0000DDA50000}"/>
    <cellStyle name="Output 2 2 5 2 64" xfId="41248" xr:uid="{00000000-0005-0000-0000-0000DEA50000}"/>
    <cellStyle name="Output 2 2 5 2 65" xfId="41952" xr:uid="{00000000-0005-0000-0000-0000DFA50000}"/>
    <cellStyle name="Output 2 2 5 2 66" xfId="42298" xr:uid="{00000000-0005-0000-0000-0000E0A50000}"/>
    <cellStyle name="Output 2 2 5 2 67" xfId="42562" xr:uid="{00000000-0005-0000-0000-0000E1A50000}"/>
    <cellStyle name="Output 2 2 5 2 68" xfId="42879" xr:uid="{00000000-0005-0000-0000-0000E2A50000}"/>
    <cellStyle name="Output 2 2 5 2 69" xfId="43220" xr:uid="{00000000-0005-0000-0000-0000E3A50000}"/>
    <cellStyle name="Output 2 2 5 2 7" xfId="2837" xr:uid="{00000000-0005-0000-0000-0000E4A50000}"/>
    <cellStyle name="Output 2 2 5 2 7 2" xfId="7089" xr:uid="{00000000-0005-0000-0000-0000E5A50000}"/>
    <cellStyle name="Output 2 2 5 2 7 3" xfId="11338" xr:uid="{00000000-0005-0000-0000-0000E6A50000}"/>
    <cellStyle name="Output 2 2 5 2 7 4" xfId="15587" xr:uid="{00000000-0005-0000-0000-0000E7A50000}"/>
    <cellStyle name="Output 2 2 5 2 7 5" xfId="19621" xr:uid="{00000000-0005-0000-0000-0000E8A50000}"/>
    <cellStyle name="Output 2 2 5 2 7 6" xfId="53213" xr:uid="{00000000-0005-0000-0000-0000E9A50000}"/>
    <cellStyle name="Output 2 2 5 2 70" xfId="43561" xr:uid="{00000000-0005-0000-0000-0000EAA50000}"/>
    <cellStyle name="Output 2 2 5 2 71" xfId="44092" xr:uid="{00000000-0005-0000-0000-0000EBA50000}"/>
    <cellStyle name="Output 2 2 5 2 72" xfId="43916" xr:uid="{00000000-0005-0000-0000-0000ECA50000}"/>
    <cellStyle name="Output 2 2 5 2 73" xfId="44760" xr:uid="{00000000-0005-0000-0000-0000EDA50000}"/>
    <cellStyle name="Output 2 2 5 2 74" xfId="45075" xr:uid="{00000000-0005-0000-0000-0000EEA50000}"/>
    <cellStyle name="Output 2 2 5 2 75" xfId="45661" xr:uid="{00000000-0005-0000-0000-0000EFA50000}"/>
    <cellStyle name="Output 2 2 5 2 76" xfId="46139" xr:uid="{00000000-0005-0000-0000-0000F0A50000}"/>
    <cellStyle name="Output 2 2 5 2 77" xfId="46470" xr:uid="{00000000-0005-0000-0000-0000F1A50000}"/>
    <cellStyle name="Output 2 2 5 2 78" xfId="45829" xr:uid="{00000000-0005-0000-0000-0000F2A50000}"/>
    <cellStyle name="Output 2 2 5 2 79" xfId="46962" xr:uid="{00000000-0005-0000-0000-0000F3A50000}"/>
    <cellStyle name="Output 2 2 5 2 8" xfId="2987" xr:uid="{00000000-0005-0000-0000-0000F4A50000}"/>
    <cellStyle name="Output 2 2 5 2 8 2" xfId="7239" xr:uid="{00000000-0005-0000-0000-0000F5A50000}"/>
    <cellStyle name="Output 2 2 5 2 8 3" xfId="11488" xr:uid="{00000000-0005-0000-0000-0000F6A50000}"/>
    <cellStyle name="Output 2 2 5 2 8 4" xfId="15737" xr:uid="{00000000-0005-0000-0000-0000F7A50000}"/>
    <cellStyle name="Output 2 2 5 2 8 5" xfId="21090" xr:uid="{00000000-0005-0000-0000-0000F8A50000}"/>
    <cellStyle name="Output 2 2 5 2 8 6" xfId="54278" xr:uid="{00000000-0005-0000-0000-0000F9A50000}"/>
    <cellStyle name="Output 2 2 5 2 80" xfId="47307" xr:uid="{00000000-0005-0000-0000-0000FAA50000}"/>
    <cellStyle name="Output 2 2 5 2 81" xfId="47617" xr:uid="{00000000-0005-0000-0000-0000FBA50000}"/>
    <cellStyle name="Output 2 2 5 2 82" xfId="45896" xr:uid="{00000000-0005-0000-0000-0000FCA50000}"/>
    <cellStyle name="Output 2 2 5 2 83" xfId="48068" xr:uid="{00000000-0005-0000-0000-0000FDA50000}"/>
    <cellStyle name="Output 2 2 5 2 84" xfId="48704" xr:uid="{00000000-0005-0000-0000-0000FEA50000}"/>
    <cellStyle name="Output 2 2 5 2 85" xfId="48921" xr:uid="{00000000-0005-0000-0000-0000FFA50000}"/>
    <cellStyle name="Output 2 2 5 2 86" xfId="49211" xr:uid="{00000000-0005-0000-0000-000000A60000}"/>
    <cellStyle name="Output 2 2 5 2 87" xfId="49735" xr:uid="{00000000-0005-0000-0000-000001A60000}"/>
    <cellStyle name="Output 2 2 5 2 88" xfId="49934" xr:uid="{00000000-0005-0000-0000-000002A60000}"/>
    <cellStyle name="Output 2 2 5 2 89" xfId="50084" xr:uid="{00000000-0005-0000-0000-000003A60000}"/>
    <cellStyle name="Output 2 2 5 2 9" xfId="3137" xr:uid="{00000000-0005-0000-0000-000004A60000}"/>
    <cellStyle name="Output 2 2 5 2 9 2" xfId="7389" xr:uid="{00000000-0005-0000-0000-000005A60000}"/>
    <cellStyle name="Output 2 2 5 2 9 3" xfId="11638" xr:uid="{00000000-0005-0000-0000-000006A60000}"/>
    <cellStyle name="Output 2 2 5 2 9 4" xfId="15887" xr:uid="{00000000-0005-0000-0000-000007A60000}"/>
    <cellStyle name="Output 2 2 5 2 9 5" xfId="21403" xr:uid="{00000000-0005-0000-0000-000008A60000}"/>
    <cellStyle name="Output 2 2 5 2 9 6" xfId="54428" xr:uid="{00000000-0005-0000-0000-000009A60000}"/>
    <cellStyle name="Output 2 2 5 2 90" xfId="50233" xr:uid="{00000000-0005-0000-0000-00000AA60000}"/>
    <cellStyle name="Output 2 2 5 2 91" xfId="50383" xr:uid="{00000000-0005-0000-0000-00000BA60000}"/>
    <cellStyle name="Output 2 2 5 2 92" xfId="50532" xr:uid="{00000000-0005-0000-0000-00000CA60000}"/>
    <cellStyle name="Output 2 2 5 2 93" xfId="50681" xr:uid="{00000000-0005-0000-0000-00000DA60000}"/>
    <cellStyle name="Output 2 2 5 2 94" xfId="50831" xr:uid="{00000000-0005-0000-0000-00000EA60000}"/>
    <cellStyle name="Output 2 2 5 2 95" xfId="50980" xr:uid="{00000000-0005-0000-0000-00000FA60000}"/>
    <cellStyle name="Output 2 2 5 2 96" xfId="51145" xr:uid="{00000000-0005-0000-0000-000010A60000}"/>
    <cellStyle name="Output 2 2 5 2 97" xfId="51301" xr:uid="{00000000-0005-0000-0000-000011A60000}"/>
    <cellStyle name="Output 2 2 5 2 98" xfId="51451" xr:uid="{00000000-0005-0000-0000-000012A60000}"/>
    <cellStyle name="Output 2 2 5 2 99" xfId="51601" xr:uid="{00000000-0005-0000-0000-000013A60000}"/>
    <cellStyle name="Output 2 2 5 20" xfId="3232" xr:uid="{00000000-0005-0000-0000-000014A60000}"/>
    <cellStyle name="Output 2 2 5 20 2" xfId="7484" xr:uid="{00000000-0005-0000-0000-000015A60000}"/>
    <cellStyle name="Output 2 2 5 20 3" xfId="11733" xr:uid="{00000000-0005-0000-0000-000016A60000}"/>
    <cellStyle name="Output 2 2 5 20 4" xfId="15982" xr:uid="{00000000-0005-0000-0000-000017A60000}"/>
    <cellStyle name="Output 2 2 5 20 5" xfId="21830" xr:uid="{00000000-0005-0000-0000-000018A60000}"/>
    <cellStyle name="Output 2 2 5 20 6" xfId="55804" xr:uid="{00000000-0005-0000-0000-000019A60000}"/>
    <cellStyle name="Output 2 2 5 21" xfId="3381" xr:uid="{00000000-0005-0000-0000-00001AA60000}"/>
    <cellStyle name="Output 2 2 5 21 2" xfId="7633" xr:uid="{00000000-0005-0000-0000-00001BA60000}"/>
    <cellStyle name="Output 2 2 5 21 3" xfId="11882" xr:uid="{00000000-0005-0000-0000-00001CA60000}"/>
    <cellStyle name="Output 2 2 5 21 4" xfId="16131" xr:uid="{00000000-0005-0000-0000-00001DA60000}"/>
    <cellStyle name="Output 2 2 5 21 5" xfId="23836" xr:uid="{00000000-0005-0000-0000-00001EA60000}"/>
    <cellStyle name="Output 2 2 5 21 6" xfId="55956" xr:uid="{00000000-0005-0000-0000-00001FA60000}"/>
    <cellStyle name="Output 2 2 5 22" xfId="3531" xr:uid="{00000000-0005-0000-0000-000020A60000}"/>
    <cellStyle name="Output 2 2 5 22 2" xfId="7783" xr:uid="{00000000-0005-0000-0000-000021A60000}"/>
    <cellStyle name="Output 2 2 5 22 3" xfId="12032" xr:uid="{00000000-0005-0000-0000-000022A60000}"/>
    <cellStyle name="Output 2 2 5 22 4" xfId="16281" xr:uid="{00000000-0005-0000-0000-000023A60000}"/>
    <cellStyle name="Output 2 2 5 22 5" xfId="24186" xr:uid="{00000000-0005-0000-0000-000024A60000}"/>
    <cellStyle name="Output 2 2 5 22 6" xfId="56108" xr:uid="{00000000-0005-0000-0000-000025A60000}"/>
    <cellStyle name="Output 2 2 5 23" xfId="3681" xr:uid="{00000000-0005-0000-0000-000026A60000}"/>
    <cellStyle name="Output 2 2 5 23 2" xfId="7933" xr:uid="{00000000-0005-0000-0000-000027A60000}"/>
    <cellStyle name="Output 2 2 5 23 3" xfId="12182" xr:uid="{00000000-0005-0000-0000-000028A60000}"/>
    <cellStyle name="Output 2 2 5 23 4" xfId="16431" xr:uid="{00000000-0005-0000-0000-000029A60000}"/>
    <cellStyle name="Output 2 2 5 23 5" xfId="24532" xr:uid="{00000000-0005-0000-0000-00002AA60000}"/>
    <cellStyle name="Output 2 2 5 23 6" xfId="56257" xr:uid="{00000000-0005-0000-0000-00002BA60000}"/>
    <cellStyle name="Output 2 2 5 24" xfId="3830" xr:uid="{00000000-0005-0000-0000-00002CA60000}"/>
    <cellStyle name="Output 2 2 5 24 2" xfId="8082" xr:uid="{00000000-0005-0000-0000-00002DA60000}"/>
    <cellStyle name="Output 2 2 5 24 3" xfId="12331" xr:uid="{00000000-0005-0000-0000-00002EA60000}"/>
    <cellStyle name="Output 2 2 5 24 4" xfId="16580" xr:uid="{00000000-0005-0000-0000-00002FA60000}"/>
    <cellStyle name="Output 2 2 5 24 5" xfId="21744" xr:uid="{00000000-0005-0000-0000-000030A60000}"/>
    <cellStyle name="Output 2 2 5 24 6" xfId="56413" xr:uid="{00000000-0005-0000-0000-000031A60000}"/>
    <cellStyle name="Output 2 2 5 25" xfId="3979" xr:uid="{00000000-0005-0000-0000-000032A60000}"/>
    <cellStyle name="Output 2 2 5 25 2" xfId="8231" xr:uid="{00000000-0005-0000-0000-000033A60000}"/>
    <cellStyle name="Output 2 2 5 25 3" xfId="12480" xr:uid="{00000000-0005-0000-0000-000034A60000}"/>
    <cellStyle name="Output 2 2 5 25 4" xfId="16729" xr:uid="{00000000-0005-0000-0000-000035A60000}"/>
    <cellStyle name="Output 2 2 5 25 5" xfId="21569" xr:uid="{00000000-0005-0000-0000-000036A60000}"/>
    <cellStyle name="Output 2 2 5 25 6" xfId="56563" xr:uid="{00000000-0005-0000-0000-000037A60000}"/>
    <cellStyle name="Output 2 2 5 26" xfId="4179" xr:uid="{00000000-0005-0000-0000-000038A60000}"/>
    <cellStyle name="Output 2 2 5 26 2" xfId="8431" xr:uid="{00000000-0005-0000-0000-000039A60000}"/>
    <cellStyle name="Output 2 2 5 26 3" xfId="12680" xr:uid="{00000000-0005-0000-0000-00003AA60000}"/>
    <cellStyle name="Output 2 2 5 26 4" xfId="16929" xr:uid="{00000000-0005-0000-0000-00003BA60000}"/>
    <cellStyle name="Output 2 2 5 26 5" xfId="25493" xr:uid="{00000000-0005-0000-0000-00003CA60000}"/>
    <cellStyle name="Output 2 2 5 26 6" xfId="56610" xr:uid="{00000000-0005-0000-0000-00003DA60000}"/>
    <cellStyle name="Output 2 2 5 27" xfId="4330" xr:uid="{00000000-0005-0000-0000-00003EA60000}"/>
    <cellStyle name="Output 2 2 5 27 2" xfId="8582" xr:uid="{00000000-0005-0000-0000-00003FA60000}"/>
    <cellStyle name="Output 2 2 5 27 3" xfId="12831" xr:uid="{00000000-0005-0000-0000-000040A60000}"/>
    <cellStyle name="Output 2 2 5 27 4" xfId="17080" xr:uid="{00000000-0005-0000-0000-000041A60000}"/>
    <cellStyle name="Output 2 2 5 27 5" xfId="25839" xr:uid="{00000000-0005-0000-0000-000042A60000}"/>
    <cellStyle name="Output 2 2 5 27 6" xfId="56664" xr:uid="{00000000-0005-0000-0000-000043A60000}"/>
    <cellStyle name="Output 2 2 5 28" xfId="4097" xr:uid="{00000000-0005-0000-0000-000044A60000}"/>
    <cellStyle name="Output 2 2 5 28 2" xfId="8349" xr:uid="{00000000-0005-0000-0000-000045A60000}"/>
    <cellStyle name="Output 2 2 5 28 3" xfId="12598" xr:uid="{00000000-0005-0000-0000-000046A60000}"/>
    <cellStyle name="Output 2 2 5 28 4" xfId="16847" xr:uid="{00000000-0005-0000-0000-000047A60000}"/>
    <cellStyle name="Output 2 2 5 28 5" xfId="26185" xr:uid="{00000000-0005-0000-0000-000048A60000}"/>
    <cellStyle name="Output 2 2 5 28 6" xfId="56823" xr:uid="{00000000-0005-0000-0000-000049A60000}"/>
    <cellStyle name="Output 2 2 5 29" xfId="4702" xr:uid="{00000000-0005-0000-0000-00004AA60000}"/>
    <cellStyle name="Output 2 2 5 29 2" xfId="8954" xr:uid="{00000000-0005-0000-0000-00004BA60000}"/>
    <cellStyle name="Output 2 2 5 29 3" xfId="13203" xr:uid="{00000000-0005-0000-0000-00004CA60000}"/>
    <cellStyle name="Output 2 2 5 29 4" xfId="17452" xr:uid="{00000000-0005-0000-0000-00004DA60000}"/>
    <cellStyle name="Output 2 2 5 29 5" xfId="26530" xr:uid="{00000000-0005-0000-0000-00004EA60000}"/>
    <cellStyle name="Output 2 2 5 29 6" xfId="56973" xr:uid="{00000000-0005-0000-0000-00004FA60000}"/>
    <cellStyle name="Output 2 2 5 3" xfId="1674" xr:uid="{00000000-0005-0000-0000-000050A60000}"/>
    <cellStyle name="Output 2 2 5 3 10" xfId="3334" xr:uid="{00000000-0005-0000-0000-000051A60000}"/>
    <cellStyle name="Output 2 2 5 3 10 2" xfId="7586" xr:uid="{00000000-0005-0000-0000-000052A60000}"/>
    <cellStyle name="Output 2 2 5 3 10 3" xfId="11835" xr:uid="{00000000-0005-0000-0000-000053A60000}"/>
    <cellStyle name="Output 2 2 5 3 10 4" xfId="16084" xr:uid="{00000000-0005-0000-0000-000054A60000}"/>
    <cellStyle name="Output 2 2 5 3 10 5" xfId="21780" xr:uid="{00000000-0005-0000-0000-000055A60000}"/>
    <cellStyle name="Output 2 2 5 3 10 6" xfId="54626" xr:uid="{00000000-0005-0000-0000-000056A60000}"/>
    <cellStyle name="Output 2 2 5 3 100" xfId="51799" xr:uid="{00000000-0005-0000-0000-000057A60000}"/>
    <cellStyle name="Output 2 2 5 3 101" xfId="51954" xr:uid="{00000000-0005-0000-0000-000058A60000}"/>
    <cellStyle name="Output 2 2 5 3 102" xfId="52109" xr:uid="{00000000-0005-0000-0000-000059A60000}"/>
    <cellStyle name="Output 2 2 5 3 103" xfId="52259" xr:uid="{00000000-0005-0000-0000-00005AA60000}"/>
    <cellStyle name="Output 2 2 5 3 104" xfId="52512" xr:uid="{00000000-0005-0000-0000-00005BA60000}"/>
    <cellStyle name="Output 2 2 5 3 105" xfId="52662" xr:uid="{00000000-0005-0000-0000-00005CA60000}"/>
    <cellStyle name="Output 2 2 5 3 106" xfId="52811" xr:uid="{00000000-0005-0000-0000-00005DA60000}"/>
    <cellStyle name="Output 2 2 5 3 107" xfId="52961" xr:uid="{00000000-0005-0000-0000-00005EA60000}"/>
    <cellStyle name="Output 2 2 5 3 108" xfId="53423" xr:uid="{00000000-0005-0000-0000-00005FA60000}"/>
    <cellStyle name="Output 2 2 5 3 11" xfId="3483" xr:uid="{00000000-0005-0000-0000-000060A60000}"/>
    <cellStyle name="Output 2 2 5 3 11 2" xfId="7735" xr:uid="{00000000-0005-0000-0000-000061A60000}"/>
    <cellStyle name="Output 2 2 5 3 11 3" xfId="11984" xr:uid="{00000000-0005-0000-0000-000062A60000}"/>
    <cellStyle name="Output 2 2 5 3 11 4" xfId="16233" xr:uid="{00000000-0005-0000-0000-000063A60000}"/>
    <cellStyle name="Output 2 2 5 3 11 5" xfId="22273" xr:uid="{00000000-0005-0000-0000-000064A60000}"/>
    <cellStyle name="Output 2 2 5 3 11 6" xfId="54775" xr:uid="{00000000-0005-0000-0000-000065A60000}"/>
    <cellStyle name="Output 2 2 5 3 12" xfId="3633" xr:uid="{00000000-0005-0000-0000-000066A60000}"/>
    <cellStyle name="Output 2 2 5 3 12 2" xfId="7885" xr:uid="{00000000-0005-0000-0000-000067A60000}"/>
    <cellStyle name="Output 2 2 5 3 12 3" xfId="12134" xr:uid="{00000000-0005-0000-0000-000068A60000}"/>
    <cellStyle name="Output 2 2 5 3 12 4" xfId="16383" xr:uid="{00000000-0005-0000-0000-000069A60000}"/>
    <cellStyle name="Output 2 2 5 3 12 5" xfId="22619" xr:uid="{00000000-0005-0000-0000-00006AA60000}"/>
    <cellStyle name="Output 2 2 5 3 12 6" xfId="54930" xr:uid="{00000000-0005-0000-0000-00006BA60000}"/>
    <cellStyle name="Output 2 2 5 3 13" xfId="3783" xr:uid="{00000000-0005-0000-0000-00006CA60000}"/>
    <cellStyle name="Output 2 2 5 3 13 2" xfId="8035" xr:uid="{00000000-0005-0000-0000-00006DA60000}"/>
    <cellStyle name="Output 2 2 5 3 13 3" xfId="12284" xr:uid="{00000000-0005-0000-0000-00006EA60000}"/>
    <cellStyle name="Output 2 2 5 3 13 4" xfId="16533" xr:uid="{00000000-0005-0000-0000-00006FA60000}"/>
    <cellStyle name="Output 2 2 5 3 13 5" xfId="22965" xr:uid="{00000000-0005-0000-0000-000070A60000}"/>
    <cellStyle name="Output 2 2 5 3 13 6" xfId="55085" xr:uid="{00000000-0005-0000-0000-000071A60000}"/>
    <cellStyle name="Output 2 2 5 3 14" xfId="3932" xr:uid="{00000000-0005-0000-0000-000072A60000}"/>
    <cellStyle name="Output 2 2 5 3 14 2" xfId="8184" xr:uid="{00000000-0005-0000-0000-000073A60000}"/>
    <cellStyle name="Output 2 2 5 3 14 3" xfId="12433" xr:uid="{00000000-0005-0000-0000-000074A60000}"/>
    <cellStyle name="Output 2 2 5 3 14 4" xfId="16682" xr:uid="{00000000-0005-0000-0000-000075A60000}"/>
    <cellStyle name="Output 2 2 5 3 14 5" xfId="23312" xr:uid="{00000000-0005-0000-0000-000076A60000}"/>
    <cellStyle name="Output 2 2 5 3 14 6" xfId="55236" xr:uid="{00000000-0005-0000-0000-000077A60000}"/>
    <cellStyle name="Output 2 2 5 3 15" xfId="4081" xr:uid="{00000000-0005-0000-0000-000078A60000}"/>
    <cellStyle name="Output 2 2 5 3 15 2" xfId="8333" xr:uid="{00000000-0005-0000-0000-000079A60000}"/>
    <cellStyle name="Output 2 2 5 3 15 3" xfId="12582" xr:uid="{00000000-0005-0000-0000-00007AA60000}"/>
    <cellStyle name="Output 2 2 5 3 15 4" xfId="16831" xr:uid="{00000000-0005-0000-0000-00007BA60000}"/>
    <cellStyle name="Output 2 2 5 3 15 5" xfId="23587" xr:uid="{00000000-0005-0000-0000-00007CA60000}"/>
    <cellStyle name="Output 2 2 5 3 15 6" xfId="55385" xr:uid="{00000000-0005-0000-0000-00007DA60000}"/>
    <cellStyle name="Output 2 2 5 3 16" xfId="4281" xr:uid="{00000000-0005-0000-0000-00007EA60000}"/>
    <cellStyle name="Output 2 2 5 3 16 2" xfId="8533" xr:uid="{00000000-0005-0000-0000-00007FA60000}"/>
    <cellStyle name="Output 2 2 5 3 16 3" xfId="12782" xr:uid="{00000000-0005-0000-0000-000080A60000}"/>
    <cellStyle name="Output 2 2 5 3 16 4" xfId="17031" xr:uid="{00000000-0005-0000-0000-000081A60000}"/>
    <cellStyle name="Output 2 2 5 3 16 5" xfId="23933" xr:uid="{00000000-0005-0000-0000-000082A60000}"/>
    <cellStyle name="Output 2 2 5 3 16 6" xfId="55535" xr:uid="{00000000-0005-0000-0000-000083A60000}"/>
    <cellStyle name="Output 2 2 5 3 17" xfId="4432" xr:uid="{00000000-0005-0000-0000-000084A60000}"/>
    <cellStyle name="Output 2 2 5 3 17 2" xfId="8684" xr:uid="{00000000-0005-0000-0000-000085A60000}"/>
    <cellStyle name="Output 2 2 5 3 17 3" xfId="12933" xr:uid="{00000000-0005-0000-0000-000086A60000}"/>
    <cellStyle name="Output 2 2 5 3 17 4" xfId="17182" xr:uid="{00000000-0005-0000-0000-000087A60000}"/>
    <cellStyle name="Output 2 2 5 3 17 5" xfId="24283" xr:uid="{00000000-0005-0000-0000-000088A60000}"/>
    <cellStyle name="Output 2 2 5 3 17 6" xfId="55684" xr:uid="{00000000-0005-0000-0000-000089A60000}"/>
    <cellStyle name="Output 2 2 5 3 18" xfId="4535" xr:uid="{00000000-0005-0000-0000-00008AA60000}"/>
    <cellStyle name="Output 2 2 5 3 18 2" xfId="8787" xr:uid="{00000000-0005-0000-0000-00008BA60000}"/>
    <cellStyle name="Output 2 2 5 3 18 3" xfId="13036" xr:uid="{00000000-0005-0000-0000-00008CA60000}"/>
    <cellStyle name="Output 2 2 5 3 18 4" xfId="17285" xr:uid="{00000000-0005-0000-0000-00008DA60000}"/>
    <cellStyle name="Output 2 2 5 3 18 5" xfId="24629" xr:uid="{00000000-0005-0000-0000-00008EA60000}"/>
    <cellStyle name="Output 2 2 5 3 18 6" xfId="55906" xr:uid="{00000000-0005-0000-0000-00008FA60000}"/>
    <cellStyle name="Output 2 2 5 3 19" xfId="4649" xr:uid="{00000000-0005-0000-0000-000090A60000}"/>
    <cellStyle name="Output 2 2 5 3 19 2" xfId="8901" xr:uid="{00000000-0005-0000-0000-000091A60000}"/>
    <cellStyle name="Output 2 2 5 3 19 3" xfId="13150" xr:uid="{00000000-0005-0000-0000-000092A60000}"/>
    <cellStyle name="Output 2 2 5 3 19 4" xfId="17399" xr:uid="{00000000-0005-0000-0000-000093A60000}"/>
    <cellStyle name="Output 2 2 5 3 19 5" xfId="24904" xr:uid="{00000000-0005-0000-0000-000094A60000}"/>
    <cellStyle name="Output 2 2 5 3 19 6" xfId="56058" xr:uid="{00000000-0005-0000-0000-000095A60000}"/>
    <cellStyle name="Output 2 2 5 3 2" xfId="2129" xr:uid="{00000000-0005-0000-0000-000096A60000}"/>
    <cellStyle name="Output 2 2 5 3 2 2" xfId="6381" xr:uid="{00000000-0005-0000-0000-000097A60000}"/>
    <cellStyle name="Output 2 2 5 3 2 3" xfId="10630" xr:uid="{00000000-0005-0000-0000-000098A60000}"/>
    <cellStyle name="Output 2 2 5 3 2 4" xfId="14879" xr:uid="{00000000-0005-0000-0000-000099A60000}"/>
    <cellStyle name="Output 2 2 5 3 2 5" xfId="19310" xr:uid="{00000000-0005-0000-0000-00009AA60000}"/>
    <cellStyle name="Output 2 2 5 3 2 6" xfId="53578" xr:uid="{00000000-0005-0000-0000-00009BA60000}"/>
    <cellStyle name="Output 2 2 5 3 20" xfId="4804" xr:uid="{00000000-0005-0000-0000-00009CA60000}"/>
    <cellStyle name="Output 2 2 5 3 20 2" xfId="9056" xr:uid="{00000000-0005-0000-0000-00009DA60000}"/>
    <cellStyle name="Output 2 2 5 3 20 3" xfId="13305" xr:uid="{00000000-0005-0000-0000-00009EA60000}"/>
    <cellStyle name="Output 2 2 5 3 20 4" xfId="17554" xr:uid="{00000000-0005-0000-0000-00009FA60000}"/>
    <cellStyle name="Output 2 2 5 3 20 5" xfId="25092" xr:uid="{00000000-0005-0000-0000-0000A0A60000}"/>
    <cellStyle name="Output 2 2 5 3 20 6" xfId="56210" xr:uid="{00000000-0005-0000-0000-0000A1A60000}"/>
    <cellStyle name="Output 2 2 5 3 21" xfId="4954" xr:uid="{00000000-0005-0000-0000-0000A2A60000}"/>
    <cellStyle name="Output 2 2 5 3 21 2" xfId="9206" xr:uid="{00000000-0005-0000-0000-0000A3A60000}"/>
    <cellStyle name="Output 2 2 5 3 21 3" xfId="13455" xr:uid="{00000000-0005-0000-0000-0000A4A60000}"/>
    <cellStyle name="Output 2 2 5 3 21 4" xfId="17704" xr:uid="{00000000-0005-0000-0000-0000A5A60000}"/>
    <cellStyle name="Output 2 2 5 3 21 5" xfId="25590" xr:uid="{00000000-0005-0000-0000-0000A6A60000}"/>
    <cellStyle name="Output 2 2 5 3 21 6" xfId="56359" xr:uid="{00000000-0005-0000-0000-0000A7A60000}"/>
    <cellStyle name="Output 2 2 5 3 22" xfId="5146" xr:uid="{00000000-0005-0000-0000-0000A8A60000}"/>
    <cellStyle name="Output 2 2 5 3 22 2" xfId="9398" xr:uid="{00000000-0005-0000-0000-0000A9A60000}"/>
    <cellStyle name="Output 2 2 5 3 22 3" xfId="13647" xr:uid="{00000000-0005-0000-0000-0000AAA60000}"/>
    <cellStyle name="Output 2 2 5 3 22 4" xfId="17896" xr:uid="{00000000-0005-0000-0000-0000ABA60000}"/>
    <cellStyle name="Output 2 2 5 3 22 5" xfId="25936" xr:uid="{00000000-0005-0000-0000-0000ACA60000}"/>
    <cellStyle name="Output 2 2 5 3 22 6" xfId="56515" xr:uid="{00000000-0005-0000-0000-0000ADA60000}"/>
    <cellStyle name="Output 2 2 5 3 23" xfId="5256" xr:uid="{00000000-0005-0000-0000-0000AEA60000}"/>
    <cellStyle name="Output 2 2 5 3 23 2" xfId="9508" xr:uid="{00000000-0005-0000-0000-0000AFA60000}"/>
    <cellStyle name="Output 2 2 5 3 23 3" xfId="13757" xr:uid="{00000000-0005-0000-0000-0000B0A60000}"/>
    <cellStyle name="Output 2 2 5 3 23 4" xfId="18006" xr:uid="{00000000-0005-0000-0000-0000B1A60000}"/>
    <cellStyle name="Output 2 2 5 3 23 5" xfId="26282" xr:uid="{00000000-0005-0000-0000-0000B2A60000}"/>
    <cellStyle name="Output 2 2 5 3 23 6" xfId="56766" xr:uid="{00000000-0005-0000-0000-0000B3A60000}"/>
    <cellStyle name="Output 2 2 5 3 24" xfId="5368" xr:uid="{00000000-0005-0000-0000-0000B4A60000}"/>
    <cellStyle name="Output 2 2 5 3 24 2" xfId="9620" xr:uid="{00000000-0005-0000-0000-0000B5A60000}"/>
    <cellStyle name="Output 2 2 5 3 24 3" xfId="13869" xr:uid="{00000000-0005-0000-0000-0000B6A60000}"/>
    <cellStyle name="Output 2 2 5 3 24 4" xfId="18118" xr:uid="{00000000-0005-0000-0000-0000B7A60000}"/>
    <cellStyle name="Output 2 2 5 3 24 5" xfId="26627" xr:uid="{00000000-0005-0000-0000-0000B8A60000}"/>
    <cellStyle name="Output 2 2 5 3 24 6" xfId="56925" xr:uid="{00000000-0005-0000-0000-0000B9A60000}"/>
    <cellStyle name="Output 2 2 5 3 25" xfId="5519" xr:uid="{00000000-0005-0000-0000-0000BAA60000}"/>
    <cellStyle name="Output 2 2 5 3 25 2" xfId="9771" xr:uid="{00000000-0005-0000-0000-0000BBA60000}"/>
    <cellStyle name="Output 2 2 5 3 25 3" xfId="14020" xr:uid="{00000000-0005-0000-0000-0000BCA60000}"/>
    <cellStyle name="Output 2 2 5 3 25 4" xfId="18269" xr:uid="{00000000-0005-0000-0000-0000BDA60000}"/>
    <cellStyle name="Output 2 2 5 3 25 5" xfId="26827" xr:uid="{00000000-0005-0000-0000-0000BEA60000}"/>
    <cellStyle name="Output 2 2 5 3 25 6" xfId="57075" xr:uid="{00000000-0005-0000-0000-0000BFA60000}"/>
    <cellStyle name="Output 2 2 5 3 26" xfId="5674" xr:uid="{00000000-0005-0000-0000-0000C0A60000}"/>
    <cellStyle name="Output 2 2 5 3 26 2" xfId="9926" xr:uid="{00000000-0005-0000-0000-0000C1A60000}"/>
    <cellStyle name="Output 2 2 5 3 26 3" xfId="14175" xr:uid="{00000000-0005-0000-0000-0000C2A60000}"/>
    <cellStyle name="Output 2 2 5 3 26 4" xfId="18424" xr:uid="{00000000-0005-0000-0000-0000C3A60000}"/>
    <cellStyle name="Output 2 2 5 3 26 5" xfId="27013" xr:uid="{00000000-0005-0000-0000-0000C4A60000}"/>
    <cellStyle name="Output 2 2 5 3 26 6" xfId="57193" xr:uid="{00000000-0005-0000-0000-0000C5A60000}"/>
    <cellStyle name="Output 2 2 5 3 27" xfId="5926" xr:uid="{00000000-0005-0000-0000-0000C6A60000}"/>
    <cellStyle name="Output 2 2 5 3 27 2" xfId="27335" xr:uid="{00000000-0005-0000-0000-0000C7A60000}"/>
    <cellStyle name="Output 2 2 5 3 27 3" xfId="57343" xr:uid="{00000000-0005-0000-0000-0000C8A60000}"/>
    <cellStyle name="Output 2 2 5 3 28" xfId="10175" xr:uid="{00000000-0005-0000-0000-0000C9A60000}"/>
    <cellStyle name="Output 2 2 5 3 28 2" xfId="27678" xr:uid="{00000000-0005-0000-0000-0000CAA60000}"/>
    <cellStyle name="Output 2 2 5 3 28 3" xfId="57492" xr:uid="{00000000-0005-0000-0000-0000CBA60000}"/>
    <cellStyle name="Output 2 2 5 3 29" xfId="14425" xr:uid="{00000000-0005-0000-0000-0000CCA60000}"/>
    <cellStyle name="Output 2 2 5 3 29 2" xfId="28019" xr:uid="{00000000-0005-0000-0000-0000CDA60000}"/>
    <cellStyle name="Output 2 2 5 3 29 3" xfId="57642" xr:uid="{00000000-0005-0000-0000-0000CEA60000}"/>
    <cellStyle name="Output 2 2 5 3 3" xfId="2281" xr:uid="{00000000-0005-0000-0000-0000CFA60000}"/>
    <cellStyle name="Output 2 2 5 3 3 2" xfId="6533" xr:uid="{00000000-0005-0000-0000-0000D0A60000}"/>
    <cellStyle name="Output 2 2 5 3 3 3" xfId="10782" xr:uid="{00000000-0005-0000-0000-0000D1A60000}"/>
    <cellStyle name="Output 2 2 5 3 3 4" xfId="15031" xr:uid="{00000000-0005-0000-0000-0000D2A60000}"/>
    <cellStyle name="Output 2 2 5 3 3 5" xfId="19656" xr:uid="{00000000-0005-0000-0000-0000D3A60000}"/>
    <cellStyle name="Output 2 2 5 3 3 6" xfId="53727" xr:uid="{00000000-0005-0000-0000-0000D4A60000}"/>
    <cellStyle name="Output 2 2 5 3 30" xfId="18684" xr:uid="{00000000-0005-0000-0000-0000D5A60000}"/>
    <cellStyle name="Output 2 2 5 3 30 2" xfId="28360" xr:uid="{00000000-0005-0000-0000-0000D6A60000}"/>
    <cellStyle name="Output 2 2 5 3 31" xfId="28701" xr:uid="{00000000-0005-0000-0000-0000D7A60000}"/>
    <cellStyle name="Output 2 2 5 3 32" xfId="29042" xr:uid="{00000000-0005-0000-0000-0000D8A60000}"/>
    <cellStyle name="Output 2 2 5 3 33" xfId="29370" xr:uid="{00000000-0005-0000-0000-0000D9A60000}"/>
    <cellStyle name="Output 2 2 5 3 34" xfId="31299" xr:uid="{00000000-0005-0000-0000-0000DAA60000}"/>
    <cellStyle name="Output 2 2 5 3 35" xfId="31540" xr:uid="{00000000-0005-0000-0000-0000DBA60000}"/>
    <cellStyle name="Output 2 2 5 3 36" xfId="31880" xr:uid="{00000000-0005-0000-0000-0000DCA60000}"/>
    <cellStyle name="Output 2 2 5 3 37" xfId="32102" xr:uid="{00000000-0005-0000-0000-0000DDA60000}"/>
    <cellStyle name="Output 2 2 5 3 38" xfId="32443" xr:uid="{00000000-0005-0000-0000-0000DEA60000}"/>
    <cellStyle name="Output 2 2 5 3 39" xfId="32784" xr:uid="{00000000-0005-0000-0000-0000DFA60000}"/>
    <cellStyle name="Output 2 2 5 3 4" xfId="2431" xr:uid="{00000000-0005-0000-0000-0000E0A60000}"/>
    <cellStyle name="Output 2 2 5 3 4 2" xfId="6683" xr:uid="{00000000-0005-0000-0000-0000E1A60000}"/>
    <cellStyle name="Output 2 2 5 3 4 3" xfId="10932" xr:uid="{00000000-0005-0000-0000-0000E2A60000}"/>
    <cellStyle name="Output 2 2 5 3 4 4" xfId="15181" xr:uid="{00000000-0005-0000-0000-0000E3A60000}"/>
    <cellStyle name="Output 2 2 5 3 4 5" xfId="19618" xr:uid="{00000000-0005-0000-0000-0000E4A60000}"/>
    <cellStyle name="Output 2 2 5 3 4 6" xfId="53849" xr:uid="{00000000-0005-0000-0000-0000E5A60000}"/>
    <cellStyle name="Output 2 2 5 3 40" xfId="33137" xr:uid="{00000000-0005-0000-0000-0000E6A60000}"/>
    <cellStyle name="Output 2 2 5 3 41" xfId="33694" xr:uid="{00000000-0005-0000-0000-0000E7A60000}"/>
    <cellStyle name="Output 2 2 5 3 42" xfId="34170" xr:uid="{00000000-0005-0000-0000-0000E8A60000}"/>
    <cellStyle name="Output 2 2 5 3 43" xfId="34487" xr:uid="{00000000-0005-0000-0000-0000E9A60000}"/>
    <cellStyle name="Output 2 2 5 3 44" xfId="34833" xr:uid="{00000000-0005-0000-0000-0000EAA60000}"/>
    <cellStyle name="Output 2 2 5 3 45" xfId="35179" xr:uid="{00000000-0005-0000-0000-0000EBA60000}"/>
    <cellStyle name="Output 2 2 5 3 46" xfId="35526" xr:uid="{00000000-0005-0000-0000-0000ECA60000}"/>
    <cellStyle name="Output 2 2 5 3 47" xfId="35873" xr:uid="{00000000-0005-0000-0000-0000EDA60000}"/>
    <cellStyle name="Output 2 2 5 3 48" xfId="36219" xr:uid="{00000000-0005-0000-0000-0000EEA60000}"/>
    <cellStyle name="Output 2 2 5 3 49" xfId="36565" xr:uid="{00000000-0005-0000-0000-0000EFA60000}"/>
    <cellStyle name="Output 2 2 5 3 5" xfId="2580" xr:uid="{00000000-0005-0000-0000-0000F0A60000}"/>
    <cellStyle name="Output 2 2 5 3 5 2" xfId="6832" xr:uid="{00000000-0005-0000-0000-0000F1A60000}"/>
    <cellStyle name="Output 2 2 5 3 5 3" xfId="11081" xr:uid="{00000000-0005-0000-0000-0000F2A60000}"/>
    <cellStyle name="Output 2 2 5 3 5 4" xfId="15330" xr:uid="{00000000-0005-0000-0000-0000F3A60000}"/>
    <cellStyle name="Output 2 2 5 3 5 5" xfId="20098" xr:uid="{00000000-0005-0000-0000-0000F4A60000}"/>
    <cellStyle name="Output 2 2 5 3 5 6" xfId="53955" xr:uid="{00000000-0005-0000-0000-0000F5A60000}"/>
    <cellStyle name="Output 2 2 5 3 50" xfId="36911" xr:uid="{00000000-0005-0000-0000-0000F6A60000}"/>
    <cellStyle name="Output 2 2 5 3 51" xfId="37257" xr:uid="{00000000-0005-0000-0000-0000F7A60000}"/>
    <cellStyle name="Output 2 2 5 3 52" xfId="37603" xr:uid="{00000000-0005-0000-0000-0000F8A60000}"/>
    <cellStyle name="Output 2 2 5 3 53" xfId="37878" xr:uid="{00000000-0005-0000-0000-0000F9A60000}"/>
    <cellStyle name="Output 2 2 5 3 54" xfId="38225" xr:uid="{00000000-0005-0000-0000-0000FAA60000}"/>
    <cellStyle name="Output 2 2 5 3 55" xfId="38571" xr:uid="{00000000-0005-0000-0000-0000FBA60000}"/>
    <cellStyle name="Output 2 2 5 3 56" xfId="38917" xr:uid="{00000000-0005-0000-0000-0000FCA60000}"/>
    <cellStyle name="Output 2 2 5 3 57" xfId="39263" xr:uid="{00000000-0005-0000-0000-0000FDA60000}"/>
    <cellStyle name="Output 2 2 5 3 58" xfId="39452" xr:uid="{00000000-0005-0000-0000-0000FEA60000}"/>
    <cellStyle name="Output 2 2 5 3 59" xfId="39783" xr:uid="{00000000-0005-0000-0000-0000FFA60000}"/>
    <cellStyle name="Output 2 2 5 3 6" xfId="2730" xr:uid="{00000000-0005-0000-0000-000000A70000}"/>
    <cellStyle name="Output 2 2 5 3 6 2" xfId="6982" xr:uid="{00000000-0005-0000-0000-000001A70000}"/>
    <cellStyle name="Output 2 2 5 3 6 3" xfId="11231" xr:uid="{00000000-0005-0000-0000-000002A70000}"/>
    <cellStyle name="Output 2 2 5 3 6 4" xfId="15480" xr:uid="{00000000-0005-0000-0000-000003A70000}"/>
    <cellStyle name="Output 2 2 5 3 6 5" xfId="20444" xr:uid="{00000000-0005-0000-0000-000004A70000}"/>
    <cellStyle name="Output 2 2 5 3 6 6" xfId="54105" xr:uid="{00000000-0005-0000-0000-000005A70000}"/>
    <cellStyle name="Output 2 2 5 3 60" xfId="40091" xr:uid="{00000000-0005-0000-0000-000006A70000}"/>
    <cellStyle name="Output 2 2 5 3 61" xfId="40432" xr:uid="{00000000-0005-0000-0000-000007A70000}"/>
    <cellStyle name="Output 2 2 5 3 62" xfId="40816" xr:uid="{00000000-0005-0000-0000-000008A70000}"/>
    <cellStyle name="Output 2 2 5 3 63" xfId="41119" xr:uid="{00000000-0005-0000-0000-000009A70000}"/>
    <cellStyle name="Output 2 2 5 3 64" xfId="41518" xr:uid="{00000000-0005-0000-0000-00000AA70000}"/>
    <cellStyle name="Output 2 2 5 3 65" xfId="41999" xr:uid="{00000000-0005-0000-0000-00000BA70000}"/>
    <cellStyle name="Output 2 2 5 3 66" xfId="42345" xr:uid="{00000000-0005-0000-0000-00000CA70000}"/>
    <cellStyle name="Output 2 2 5 3 67" xfId="40669" xr:uid="{00000000-0005-0000-0000-00000DA70000}"/>
    <cellStyle name="Output 2 2 5 3 68" xfId="42926" xr:uid="{00000000-0005-0000-0000-00000EA70000}"/>
    <cellStyle name="Output 2 2 5 3 69" xfId="43267" xr:uid="{00000000-0005-0000-0000-00000FA70000}"/>
    <cellStyle name="Output 2 2 5 3 7" xfId="2885" xr:uid="{00000000-0005-0000-0000-000010A70000}"/>
    <cellStyle name="Output 2 2 5 3 7 2" xfId="7137" xr:uid="{00000000-0005-0000-0000-000011A70000}"/>
    <cellStyle name="Output 2 2 5 3 7 3" xfId="11386" xr:uid="{00000000-0005-0000-0000-000012A70000}"/>
    <cellStyle name="Output 2 2 5 3 7 4" xfId="15635" xr:uid="{00000000-0005-0000-0000-000013A70000}"/>
    <cellStyle name="Output 2 2 5 3 7 5" xfId="18872" xr:uid="{00000000-0005-0000-0000-000014A70000}"/>
    <cellStyle name="Output 2 2 5 3 7 6" xfId="54223" xr:uid="{00000000-0005-0000-0000-000015A70000}"/>
    <cellStyle name="Output 2 2 5 3 70" xfId="43608" xr:uid="{00000000-0005-0000-0000-000016A70000}"/>
    <cellStyle name="Output 2 2 5 3 71" xfId="44139" xr:uid="{00000000-0005-0000-0000-000017A70000}"/>
    <cellStyle name="Output 2 2 5 3 72" xfId="44352" xr:uid="{00000000-0005-0000-0000-000018A70000}"/>
    <cellStyle name="Output 2 2 5 3 73" xfId="44807" xr:uid="{00000000-0005-0000-0000-000019A70000}"/>
    <cellStyle name="Output 2 2 5 3 74" xfId="45304" xr:uid="{00000000-0005-0000-0000-00001AA70000}"/>
    <cellStyle name="Output 2 2 5 3 75" xfId="45732" xr:uid="{00000000-0005-0000-0000-00001BA70000}"/>
    <cellStyle name="Output 2 2 5 3 76" xfId="46186" xr:uid="{00000000-0005-0000-0000-00001CA70000}"/>
    <cellStyle name="Output 2 2 5 3 77" xfId="46506" xr:uid="{00000000-0005-0000-0000-00001DA70000}"/>
    <cellStyle name="Output 2 2 5 3 78" xfId="46664" xr:uid="{00000000-0005-0000-0000-00001EA70000}"/>
    <cellStyle name="Output 2 2 5 3 79" xfId="47009" xr:uid="{00000000-0005-0000-0000-00001FA70000}"/>
    <cellStyle name="Output 2 2 5 3 8" xfId="3035" xr:uid="{00000000-0005-0000-0000-000020A70000}"/>
    <cellStyle name="Output 2 2 5 3 8 2" xfId="7287" xr:uid="{00000000-0005-0000-0000-000021A70000}"/>
    <cellStyle name="Output 2 2 5 3 8 3" xfId="11536" xr:uid="{00000000-0005-0000-0000-000022A70000}"/>
    <cellStyle name="Output 2 2 5 3 8 4" xfId="15785" xr:uid="{00000000-0005-0000-0000-000023A70000}"/>
    <cellStyle name="Output 2 2 5 3 8 5" xfId="21137" xr:uid="{00000000-0005-0000-0000-000024A70000}"/>
    <cellStyle name="Output 2 2 5 3 8 6" xfId="54326" xr:uid="{00000000-0005-0000-0000-000025A70000}"/>
    <cellStyle name="Output 2 2 5 3 80" xfId="47354" xr:uid="{00000000-0005-0000-0000-000026A70000}"/>
    <cellStyle name="Output 2 2 5 3 81" xfId="47648" xr:uid="{00000000-0005-0000-0000-000027A70000}"/>
    <cellStyle name="Output 2 2 5 3 82" xfId="47778" xr:uid="{00000000-0005-0000-0000-000028A70000}"/>
    <cellStyle name="Output 2 2 5 3 83" xfId="48115" xr:uid="{00000000-0005-0000-0000-000029A70000}"/>
    <cellStyle name="Output 2 2 5 3 84" xfId="48770" xr:uid="{00000000-0005-0000-0000-00002AA70000}"/>
    <cellStyle name="Output 2 2 5 3 85" xfId="48968" xr:uid="{00000000-0005-0000-0000-00002BA70000}"/>
    <cellStyle name="Output 2 2 5 3 86" xfId="49450" xr:uid="{00000000-0005-0000-0000-00002CA70000}"/>
    <cellStyle name="Output 2 2 5 3 87" xfId="49699" xr:uid="{00000000-0005-0000-0000-00002DA70000}"/>
    <cellStyle name="Output 2 2 5 3 88" xfId="49982" xr:uid="{00000000-0005-0000-0000-00002EA70000}"/>
    <cellStyle name="Output 2 2 5 3 89" xfId="50132" xr:uid="{00000000-0005-0000-0000-00002FA70000}"/>
    <cellStyle name="Output 2 2 5 3 9" xfId="3185" xr:uid="{00000000-0005-0000-0000-000030A70000}"/>
    <cellStyle name="Output 2 2 5 3 9 2" xfId="7437" xr:uid="{00000000-0005-0000-0000-000031A70000}"/>
    <cellStyle name="Output 2 2 5 3 9 3" xfId="11686" xr:uid="{00000000-0005-0000-0000-000032A70000}"/>
    <cellStyle name="Output 2 2 5 3 9 4" xfId="15935" xr:uid="{00000000-0005-0000-0000-000033A70000}"/>
    <cellStyle name="Output 2 2 5 3 9 5" xfId="21325" xr:uid="{00000000-0005-0000-0000-000034A70000}"/>
    <cellStyle name="Output 2 2 5 3 9 6" xfId="54476" xr:uid="{00000000-0005-0000-0000-000035A70000}"/>
    <cellStyle name="Output 2 2 5 3 90" xfId="50281" xr:uid="{00000000-0005-0000-0000-000036A70000}"/>
    <cellStyle name="Output 2 2 5 3 91" xfId="50431" xr:uid="{00000000-0005-0000-0000-000037A70000}"/>
    <cellStyle name="Output 2 2 5 3 92" xfId="50580" xr:uid="{00000000-0005-0000-0000-000038A70000}"/>
    <cellStyle name="Output 2 2 5 3 93" xfId="50729" xr:uid="{00000000-0005-0000-0000-000039A70000}"/>
    <cellStyle name="Output 2 2 5 3 94" xfId="50879" xr:uid="{00000000-0005-0000-0000-00003AA70000}"/>
    <cellStyle name="Output 2 2 5 3 95" xfId="51028" xr:uid="{00000000-0005-0000-0000-00003BA70000}"/>
    <cellStyle name="Output 2 2 5 3 96" xfId="51193" xr:uid="{00000000-0005-0000-0000-00003CA70000}"/>
    <cellStyle name="Output 2 2 5 3 97" xfId="51349" xr:uid="{00000000-0005-0000-0000-00003DA70000}"/>
    <cellStyle name="Output 2 2 5 3 98" xfId="51499" xr:uid="{00000000-0005-0000-0000-00003EA70000}"/>
    <cellStyle name="Output 2 2 5 3 99" xfId="51649" xr:uid="{00000000-0005-0000-0000-00003FA70000}"/>
    <cellStyle name="Output 2 2 5 30" xfId="4852" xr:uid="{00000000-0005-0000-0000-000040A70000}"/>
    <cellStyle name="Output 2 2 5 30 2" xfId="9104" xr:uid="{00000000-0005-0000-0000-000041A70000}"/>
    <cellStyle name="Output 2 2 5 30 3" xfId="13353" xr:uid="{00000000-0005-0000-0000-000042A70000}"/>
    <cellStyle name="Output 2 2 5 30 4" xfId="17602" xr:uid="{00000000-0005-0000-0000-000043A70000}"/>
    <cellStyle name="Output 2 2 5 30 5" xfId="25400" xr:uid="{00000000-0005-0000-0000-000044A70000}"/>
    <cellStyle name="Output 2 2 5 30 6" xfId="57124" xr:uid="{00000000-0005-0000-0000-000045A70000}"/>
    <cellStyle name="Output 2 2 5 31" xfId="5044" xr:uid="{00000000-0005-0000-0000-000046A70000}"/>
    <cellStyle name="Output 2 2 5 31 2" xfId="9296" xr:uid="{00000000-0005-0000-0000-000047A70000}"/>
    <cellStyle name="Output 2 2 5 31 3" xfId="13545" xr:uid="{00000000-0005-0000-0000-000048A70000}"/>
    <cellStyle name="Output 2 2 5 31 4" xfId="17794" xr:uid="{00000000-0005-0000-0000-000049A70000}"/>
    <cellStyle name="Output 2 2 5 31 5" xfId="26559" xr:uid="{00000000-0005-0000-0000-00004AA70000}"/>
    <cellStyle name="Output 2 2 5 31 6" xfId="57146" xr:uid="{00000000-0005-0000-0000-00004BA70000}"/>
    <cellStyle name="Output 2 2 5 32" xfId="4981" xr:uid="{00000000-0005-0000-0000-00004CA70000}"/>
    <cellStyle name="Output 2 2 5 32 2" xfId="9233" xr:uid="{00000000-0005-0000-0000-00004DA70000}"/>
    <cellStyle name="Output 2 2 5 32 3" xfId="13482" xr:uid="{00000000-0005-0000-0000-00004EA70000}"/>
    <cellStyle name="Output 2 2 5 32 4" xfId="17731" xr:uid="{00000000-0005-0000-0000-00004FA70000}"/>
    <cellStyle name="Output 2 2 5 32 5" xfId="27238" xr:uid="{00000000-0005-0000-0000-000050A70000}"/>
    <cellStyle name="Output 2 2 5 32 6" xfId="57241" xr:uid="{00000000-0005-0000-0000-000051A70000}"/>
    <cellStyle name="Output 2 2 5 33" xfId="5417" xr:uid="{00000000-0005-0000-0000-000052A70000}"/>
    <cellStyle name="Output 2 2 5 33 2" xfId="9669" xr:uid="{00000000-0005-0000-0000-000053A70000}"/>
    <cellStyle name="Output 2 2 5 33 3" xfId="13918" xr:uid="{00000000-0005-0000-0000-000054A70000}"/>
    <cellStyle name="Output 2 2 5 33 4" xfId="18167" xr:uid="{00000000-0005-0000-0000-000055A70000}"/>
    <cellStyle name="Output 2 2 5 33 5" xfId="27581" xr:uid="{00000000-0005-0000-0000-000056A70000}"/>
    <cellStyle name="Output 2 2 5 33 6" xfId="57390" xr:uid="{00000000-0005-0000-0000-000057A70000}"/>
    <cellStyle name="Output 2 2 5 34" xfId="5572" xr:uid="{00000000-0005-0000-0000-000058A70000}"/>
    <cellStyle name="Output 2 2 5 34 2" xfId="9824" xr:uid="{00000000-0005-0000-0000-000059A70000}"/>
    <cellStyle name="Output 2 2 5 34 3" xfId="14073" xr:uid="{00000000-0005-0000-0000-00005AA70000}"/>
    <cellStyle name="Output 2 2 5 34 4" xfId="18322" xr:uid="{00000000-0005-0000-0000-00005BA70000}"/>
    <cellStyle name="Output 2 2 5 34 5" xfId="27922" xr:uid="{00000000-0005-0000-0000-00005CA70000}"/>
    <cellStyle name="Output 2 2 5 34 6" xfId="57540" xr:uid="{00000000-0005-0000-0000-00005DA70000}"/>
    <cellStyle name="Output 2 2 5 35" xfId="1472" xr:uid="{00000000-0005-0000-0000-00005EA70000}"/>
    <cellStyle name="Output 2 2 5 35 2" xfId="28263" xr:uid="{00000000-0005-0000-0000-00005FA70000}"/>
    <cellStyle name="Output 2 2 5 36" xfId="5724" xr:uid="{00000000-0005-0000-0000-000060A70000}"/>
    <cellStyle name="Output 2 2 5 36 2" xfId="28604" xr:uid="{00000000-0005-0000-0000-000061A70000}"/>
    <cellStyle name="Output 2 2 5 37" xfId="9973" xr:uid="{00000000-0005-0000-0000-000062A70000}"/>
    <cellStyle name="Output 2 2 5 37 2" xfId="28945" xr:uid="{00000000-0005-0000-0000-000063A70000}"/>
    <cellStyle name="Output 2 2 5 38" xfId="14223" xr:uid="{00000000-0005-0000-0000-000064A70000}"/>
    <cellStyle name="Output 2 2 5 38 2" xfId="29543" xr:uid="{00000000-0005-0000-0000-000065A70000}"/>
    <cellStyle name="Output 2 2 5 39" xfId="18479" xr:uid="{00000000-0005-0000-0000-000066A70000}"/>
    <cellStyle name="Output 2 2 5 39 2" xfId="31077" xr:uid="{00000000-0005-0000-0000-000067A70000}"/>
    <cellStyle name="Output 2 2 5 4" xfId="1721" xr:uid="{00000000-0005-0000-0000-000068A70000}"/>
    <cellStyle name="Output 2 2 5 4 10" xfId="21538" xr:uid="{00000000-0005-0000-0000-000069A70000}"/>
    <cellStyle name="Output 2 2 5 4 11" xfId="22325" xr:uid="{00000000-0005-0000-0000-00006AA70000}"/>
    <cellStyle name="Output 2 2 5 4 12" xfId="22671" xr:uid="{00000000-0005-0000-0000-00006BA70000}"/>
    <cellStyle name="Output 2 2 5 4 13" xfId="23017" xr:uid="{00000000-0005-0000-0000-00006CA70000}"/>
    <cellStyle name="Output 2 2 5 4 14" xfId="23364" xr:uid="{00000000-0005-0000-0000-00006DA70000}"/>
    <cellStyle name="Output 2 2 5 4 15" xfId="23639" xr:uid="{00000000-0005-0000-0000-00006EA70000}"/>
    <cellStyle name="Output 2 2 5 4 16" xfId="23985" xr:uid="{00000000-0005-0000-0000-00006FA70000}"/>
    <cellStyle name="Output 2 2 5 4 17" xfId="24335" xr:uid="{00000000-0005-0000-0000-000070A70000}"/>
    <cellStyle name="Output 2 2 5 4 18" xfId="24681" xr:uid="{00000000-0005-0000-0000-000071A70000}"/>
    <cellStyle name="Output 2 2 5 4 19" xfId="24956" xr:uid="{00000000-0005-0000-0000-000072A70000}"/>
    <cellStyle name="Output 2 2 5 4 2" xfId="5973" xr:uid="{00000000-0005-0000-0000-000073A70000}"/>
    <cellStyle name="Output 2 2 5 4 2 2" xfId="19362" xr:uid="{00000000-0005-0000-0000-000074A70000}"/>
    <cellStyle name="Output 2 2 5 4 20" xfId="24790" xr:uid="{00000000-0005-0000-0000-000075A70000}"/>
    <cellStyle name="Output 2 2 5 4 21" xfId="25642" xr:uid="{00000000-0005-0000-0000-000076A70000}"/>
    <cellStyle name="Output 2 2 5 4 22" xfId="25988" xr:uid="{00000000-0005-0000-0000-000077A70000}"/>
    <cellStyle name="Output 2 2 5 4 23" xfId="26334" xr:uid="{00000000-0005-0000-0000-000078A70000}"/>
    <cellStyle name="Output 2 2 5 4 24" xfId="26679" xr:uid="{00000000-0005-0000-0000-000079A70000}"/>
    <cellStyle name="Output 2 2 5 4 25" xfId="26879" xr:uid="{00000000-0005-0000-0000-00007AA70000}"/>
    <cellStyle name="Output 2 2 5 4 26" xfId="26786" xr:uid="{00000000-0005-0000-0000-00007BA70000}"/>
    <cellStyle name="Output 2 2 5 4 27" xfId="27387" xr:uid="{00000000-0005-0000-0000-00007CA70000}"/>
    <cellStyle name="Output 2 2 5 4 28" xfId="27730" xr:uid="{00000000-0005-0000-0000-00007DA70000}"/>
    <cellStyle name="Output 2 2 5 4 29" xfId="28071" xr:uid="{00000000-0005-0000-0000-00007EA70000}"/>
    <cellStyle name="Output 2 2 5 4 3" xfId="10222" xr:uid="{00000000-0005-0000-0000-00007FA70000}"/>
    <cellStyle name="Output 2 2 5 4 3 2" xfId="19708" xr:uid="{00000000-0005-0000-0000-000080A70000}"/>
    <cellStyle name="Output 2 2 5 4 30" xfId="28412" xr:uid="{00000000-0005-0000-0000-000081A70000}"/>
    <cellStyle name="Output 2 2 5 4 31" xfId="28753" xr:uid="{00000000-0005-0000-0000-000082A70000}"/>
    <cellStyle name="Output 2 2 5 4 32" xfId="29094" xr:uid="{00000000-0005-0000-0000-000083A70000}"/>
    <cellStyle name="Output 2 2 5 4 33" xfId="29625" xr:uid="{00000000-0005-0000-0000-000084A70000}"/>
    <cellStyle name="Output 2 2 5 4 34" xfId="31165" xr:uid="{00000000-0005-0000-0000-000085A70000}"/>
    <cellStyle name="Output 2 2 5 4 35" xfId="31592" xr:uid="{00000000-0005-0000-0000-000086A70000}"/>
    <cellStyle name="Output 2 2 5 4 36" xfId="31932" xr:uid="{00000000-0005-0000-0000-000087A70000}"/>
    <cellStyle name="Output 2 2 5 4 37" xfId="32154" xr:uid="{00000000-0005-0000-0000-000088A70000}"/>
    <cellStyle name="Output 2 2 5 4 38" xfId="32495" xr:uid="{00000000-0005-0000-0000-000089A70000}"/>
    <cellStyle name="Output 2 2 5 4 39" xfId="32836" xr:uid="{00000000-0005-0000-0000-00008AA70000}"/>
    <cellStyle name="Output 2 2 5 4 4" xfId="14472" xr:uid="{00000000-0005-0000-0000-00008BA70000}"/>
    <cellStyle name="Output 2 2 5 4 4 2" xfId="19491" xr:uid="{00000000-0005-0000-0000-00008CA70000}"/>
    <cellStyle name="Output 2 2 5 4 40" xfId="33301" xr:uid="{00000000-0005-0000-0000-00008DA70000}"/>
    <cellStyle name="Output 2 2 5 4 41" xfId="33746" xr:uid="{00000000-0005-0000-0000-00008EA70000}"/>
    <cellStyle name="Output 2 2 5 4 42" xfId="33966" xr:uid="{00000000-0005-0000-0000-00008FA70000}"/>
    <cellStyle name="Output 2 2 5 4 43" xfId="34539" xr:uid="{00000000-0005-0000-0000-000090A70000}"/>
    <cellStyle name="Output 2 2 5 4 44" xfId="34885" xr:uid="{00000000-0005-0000-0000-000091A70000}"/>
    <cellStyle name="Output 2 2 5 4 45" xfId="35231" xr:uid="{00000000-0005-0000-0000-000092A70000}"/>
    <cellStyle name="Output 2 2 5 4 46" xfId="35578" xr:uid="{00000000-0005-0000-0000-000093A70000}"/>
    <cellStyle name="Output 2 2 5 4 47" xfId="35925" xr:uid="{00000000-0005-0000-0000-000094A70000}"/>
    <cellStyle name="Output 2 2 5 4 48" xfId="36271" xr:uid="{00000000-0005-0000-0000-000095A70000}"/>
    <cellStyle name="Output 2 2 5 4 49" xfId="36617" xr:uid="{00000000-0005-0000-0000-000096A70000}"/>
    <cellStyle name="Output 2 2 5 4 5" xfId="18582" xr:uid="{00000000-0005-0000-0000-000097A70000}"/>
    <cellStyle name="Output 2 2 5 4 5 2" xfId="20150" xr:uid="{00000000-0005-0000-0000-000098A70000}"/>
    <cellStyle name="Output 2 2 5 4 50" xfId="36963" xr:uid="{00000000-0005-0000-0000-000099A70000}"/>
    <cellStyle name="Output 2 2 5 4 51" xfId="37309" xr:uid="{00000000-0005-0000-0000-00009AA70000}"/>
    <cellStyle name="Output 2 2 5 4 52" xfId="37655" xr:uid="{00000000-0005-0000-0000-00009BA70000}"/>
    <cellStyle name="Output 2 2 5 4 53" xfId="37930" xr:uid="{00000000-0005-0000-0000-00009CA70000}"/>
    <cellStyle name="Output 2 2 5 4 54" xfId="38277" xr:uid="{00000000-0005-0000-0000-00009DA70000}"/>
    <cellStyle name="Output 2 2 5 4 55" xfId="38623" xr:uid="{00000000-0005-0000-0000-00009EA70000}"/>
    <cellStyle name="Output 2 2 5 4 56" xfId="38969" xr:uid="{00000000-0005-0000-0000-00009FA70000}"/>
    <cellStyle name="Output 2 2 5 4 57" xfId="39315" xr:uid="{00000000-0005-0000-0000-0000A0A70000}"/>
    <cellStyle name="Output 2 2 5 4 58" xfId="38061" xr:uid="{00000000-0005-0000-0000-0000A1A70000}"/>
    <cellStyle name="Output 2 2 5 4 59" xfId="39468" xr:uid="{00000000-0005-0000-0000-0000A2A70000}"/>
    <cellStyle name="Output 2 2 5 4 6" xfId="20496" xr:uid="{00000000-0005-0000-0000-0000A3A70000}"/>
    <cellStyle name="Output 2 2 5 4 60" xfId="40143" xr:uid="{00000000-0005-0000-0000-0000A4A70000}"/>
    <cellStyle name="Output 2 2 5 4 61" xfId="40484" xr:uid="{00000000-0005-0000-0000-0000A5A70000}"/>
    <cellStyle name="Output 2 2 5 4 62" xfId="41097" xr:uid="{00000000-0005-0000-0000-0000A6A70000}"/>
    <cellStyle name="Output 2 2 5 4 63" xfId="41341" xr:uid="{00000000-0005-0000-0000-0000A7A70000}"/>
    <cellStyle name="Output 2 2 5 4 64" xfId="40685" xr:uid="{00000000-0005-0000-0000-0000A8A70000}"/>
    <cellStyle name="Output 2 2 5 4 65" xfId="42051" xr:uid="{00000000-0005-0000-0000-0000A9A70000}"/>
    <cellStyle name="Output 2 2 5 4 66" xfId="42397" xr:uid="{00000000-0005-0000-0000-0000AAA70000}"/>
    <cellStyle name="Output 2 2 5 4 67" xfId="42622" xr:uid="{00000000-0005-0000-0000-0000ABA70000}"/>
    <cellStyle name="Output 2 2 5 4 68" xfId="42978" xr:uid="{00000000-0005-0000-0000-0000ACA70000}"/>
    <cellStyle name="Output 2 2 5 4 69" xfId="43319" xr:uid="{00000000-0005-0000-0000-0000ADA70000}"/>
    <cellStyle name="Output 2 2 5 4 7" xfId="20906" xr:uid="{00000000-0005-0000-0000-0000AEA70000}"/>
    <cellStyle name="Output 2 2 5 4 70" xfId="43660" xr:uid="{00000000-0005-0000-0000-0000AFA70000}"/>
    <cellStyle name="Output 2 2 5 4 71" xfId="44191" xr:uid="{00000000-0005-0000-0000-0000B0A70000}"/>
    <cellStyle name="Output 2 2 5 4 72" xfId="44299" xr:uid="{00000000-0005-0000-0000-0000B1A70000}"/>
    <cellStyle name="Output 2 2 5 4 73" xfId="44859" xr:uid="{00000000-0005-0000-0000-0000B2A70000}"/>
    <cellStyle name="Output 2 2 5 4 74" xfId="45294" xr:uid="{00000000-0005-0000-0000-0000B3A70000}"/>
    <cellStyle name="Output 2 2 5 4 75" xfId="45654" xr:uid="{00000000-0005-0000-0000-0000B4A70000}"/>
    <cellStyle name="Output 2 2 5 4 76" xfId="46238" xr:uid="{00000000-0005-0000-0000-0000B5A70000}"/>
    <cellStyle name="Output 2 2 5 4 77" xfId="46549" xr:uid="{00000000-0005-0000-0000-0000B6A70000}"/>
    <cellStyle name="Output 2 2 5 4 78" xfId="46716" xr:uid="{00000000-0005-0000-0000-0000B7A70000}"/>
    <cellStyle name="Output 2 2 5 4 79" xfId="47061" xr:uid="{00000000-0005-0000-0000-0000B8A70000}"/>
    <cellStyle name="Output 2 2 5 4 8" xfId="21189" xr:uid="{00000000-0005-0000-0000-0000B9A70000}"/>
    <cellStyle name="Output 2 2 5 4 80" xfId="47406" xr:uid="{00000000-0005-0000-0000-0000BAA70000}"/>
    <cellStyle name="Output 2 2 5 4 81" xfId="47682" xr:uid="{00000000-0005-0000-0000-0000BBA70000}"/>
    <cellStyle name="Output 2 2 5 4 82" xfId="47830" xr:uid="{00000000-0005-0000-0000-0000BCA70000}"/>
    <cellStyle name="Output 2 2 5 4 83" xfId="48167" xr:uid="{00000000-0005-0000-0000-0000BDA70000}"/>
    <cellStyle name="Output 2 2 5 4 84" xfId="48335" xr:uid="{00000000-0005-0000-0000-0000BEA70000}"/>
    <cellStyle name="Output 2 2 5 4 85" xfId="49020" xr:uid="{00000000-0005-0000-0000-0000BFA70000}"/>
    <cellStyle name="Output 2 2 5 4 86" xfId="48658" xr:uid="{00000000-0005-0000-0000-0000C0A70000}"/>
    <cellStyle name="Output 2 2 5 4 87" xfId="49154" xr:uid="{00000000-0005-0000-0000-0000C1A70000}"/>
    <cellStyle name="Output 2 2 5 4 88" xfId="53008" xr:uid="{00000000-0005-0000-0000-0000C2A70000}"/>
    <cellStyle name="Output 2 2 5 4 89" xfId="53321" xr:uid="{00000000-0005-0000-0000-0000C3A70000}"/>
    <cellStyle name="Output 2 2 5 4 9" xfId="18795" xr:uid="{00000000-0005-0000-0000-0000C4A70000}"/>
    <cellStyle name="Output 2 2 5 40" xfId="31443" xr:uid="{00000000-0005-0000-0000-0000C5A70000}"/>
    <cellStyle name="Output 2 2 5 41" xfId="31783" xr:uid="{00000000-0005-0000-0000-0000C6A70000}"/>
    <cellStyle name="Output 2 2 5 42" xfId="31015" xr:uid="{00000000-0005-0000-0000-0000C7A70000}"/>
    <cellStyle name="Output 2 2 5 43" xfId="32346" xr:uid="{00000000-0005-0000-0000-0000C8A70000}"/>
    <cellStyle name="Output 2 2 5 44" xfId="32687" xr:uid="{00000000-0005-0000-0000-0000C9A70000}"/>
    <cellStyle name="Output 2 2 5 45" xfId="33276" xr:uid="{00000000-0005-0000-0000-0000CAA70000}"/>
    <cellStyle name="Output 2 2 5 46" xfId="33597" xr:uid="{00000000-0005-0000-0000-0000CBA70000}"/>
    <cellStyle name="Output 2 2 5 47" xfId="33103" xr:uid="{00000000-0005-0000-0000-0000CCA70000}"/>
    <cellStyle name="Output 2 2 5 48" xfId="34390" xr:uid="{00000000-0005-0000-0000-0000CDA70000}"/>
    <cellStyle name="Output 2 2 5 49" xfId="34736" xr:uid="{00000000-0005-0000-0000-0000CEA70000}"/>
    <cellStyle name="Output 2 2 5 5" xfId="1768" xr:uid="{00000000-0005-0000-0000-0000CFA70000}"/>
    <cellStyle name="Output 2 2 5 5 10" xfId="22032" xr:uid="{00000000-0005-0000-0000-0000D0A70000}"/>
    <cellStyle name="Output 2 2 5 5 11" xfId="22378" xr:uid="{00000000-0005-0000-0000-0000D1A70000}"/>
    <cellStyle name="Output 2 2 5 5 12" xfId="22724" xr:uid="{00000000-0005-0000-0000-0000D2A70000}"/>
    <cellStyle name="Output 2 2 5 5 13" xfId="23070" xr:uid="{00000000-0005-0000-0000-0000D3A70000}"/>
    <cellStyle name="Output 2 2 5 5 14" xfId="23417" xr:uid="{00000000-0005-0000-0000-0000D4A70000}"/>
    <cellStyle name="Output 2 2 5 5 15" xfId="23692" xr:uid="{00000000-0005-0000-0000-0000D5A70000}"/>
    <cellStyle name="Output 2 2 5 5 16" xfId="24038" xr:uid="{00000000-0005-0000-0000-0000D6A70000}"/>
    <cellStyle name="Output 2 2 5 5 17" xfId="24388" xr:uid="{00000000-0005-0000-0000-0000D7A70000}"/>
    <cellStyle name="Output 2 2 5 5 18" xfId="24734" xr:uid="{00000000-0005-0000-0000-0000D8A70000}"/>
    <cellStyle name="Output 2 2 5 5 19" xfId="25009" xr:uid="{00000000-0005-0000-0000-0000D9A70000}"/>
    <cellStyle name="Output 2 2 5 5 2" xfId="6020" xr:uid="{00000000-0005-0000-0000-0000DAA70000}"/>
    <cellStyle name="Output 2 2 5 5 2 2" xfId="19415" xr:uid="{00000000-0005-0000-0000-0000DBA70000}"/>
    <cellStyle name="Output 2 2 5 5 20" xfId="25414" xr:uid="{00000000-0005-0000-0000-0000DCA70000}"/>
    <cellStyle name="Output 2 2 5 5 21" xfId="25695" xr:uid="{00000000-0005-0000-0000-0000DDA70000}"/>
    <cellStyle name="Output 2 2 5 5 22" xfId="26041" xr:uid="{00000000-0005-0000-0000-0000DEA70000}"/>
    <cellStyle name="Output 2 2 5 5 23" xfId="26387" xr:uid="{00000000-0005-0000-0000-0000DFA70000}"/>
    <cellStyle name="Output 2 2 5 5 24" xfId="26731" xr:uid="{00000000-0005-0000-0000-0000E0A70000}"/>
    <cellStyle name="Output 2 2 5 5 25" xfId="26932" xr:uid="{00000000-0005-0000-0000-0000E1A70000}"/>
    <cellStyle name="Output 2 2 5 5 26" xfId="27168" xr:uid="{00000000-0005-0000-0000-0000E2A70000}"/>
    <cellStyle name="Output 2 2 5 5 27" xfId="27440" xr:uid="{00000000-0005-0000-0000-0000E3A70000}"/>
    <cellStyle name="Output 2 2 5 5 28" xfId="27783" xr:uid="{00000000-0005-0000-0000-0000E4A70000}"/>
    <cellStyle name="Output 2 2 5 5 29" xfId="28124" xr:uid="{00000000-0005-0000-0000-0000E5A70000}"/>
    <cellStyle name="Output 2 2 5 5 3" xfId="10269" xr:uid="{00000000-0005-0000-0000-0000E6A70000}"/>
    <cellStyle name="Output 2 2 5 5 3 2" xfId="19761" xr:uid="{00000000-0005-0000-0000-0000E7A70000}"/>
    <cellStyle name="Output 2 2 5 5 30" xfId="28465" xr:uid="{00000000-0005-0000-0000-0000E8A70000}"/>
    <cellStyle name="Output 2 2 5 5 31" xfId="28806" xr:uid="{00000000-0005-0000-0000-0000E9A70000}"/>
    <cellStyle name="Output 2 2 5 5 32" xfId="29147" xr:uid="{00000000-0005-0000-0000-0000EAA70000}"/>
    <cellStyle name="Output 2 2 5 5 33" xfId="29263" xr:uid="{00000000-0005-0000-0000-0000EBA70000}"/>
    <cellStyle name="Output 2 2 5 5 34" xfId="31282" xr:uid="{00000000-0005-0000-0000-0000ECA70000}"/>
    <cellStyle name="Output 2 2 5 5 35" xfId="31645" xr:uid="{00000000-0005-0000-0000-0000EDA70000}"/>
    <cellStyle name="Output 2 2 5 5 36" xfId="31985" xr:uid="{00000000-0005-0000-0000-0000EEA70000}"/>
    <cellStyle name="Output 2 2 5 5 37" xfId="32207" xr:uid="{00000000-0005-0000-0000-0000EFA70000}"/>
    <cellStyle name="Output 2 2 5 5 38" xfId="32548" xr:uid="{00000000-0005-0000-0000-0000F0A70000}"/>
    <cellStyle name="Output 2 2 5 5 39" xfId="32889" xr:uid="{00000000-0005-0000-0000-0000F1A70000}"/>
    <cellStyle name="Output 2 2 5 5 4" xfId="14519" xr:uid="{00000000-0005-0000-0000-0000F2A70000}"/>
    <cellStyle name="Output 2 2 5 5 4 2" xfId="19857" xr:uid="{00000000-0005-0000-0000-0000F3A70000}"/>
    <cellStyle name="Output 2 2 5 5 40" xfId="33159" xr:uid="{00000000-0005-0000-0000-0000F4A70000}"/>
    <cellStyle name="Output 2 2 5 5 41" xfId="33799" xr:uid="{00000000-0005-0000-0000-0000F5A70000}"/>
    <cellStyle name="Output 2 2 5 5 42" xfId="34311" xr:uid="{00000000-0005-0000-0000-0000F6A70000}"/>
    <cellStyle name="Output 2 2 5 5 43" xfId="34592" xr:uid="{00000000-0005-0000-0000-0000F7A70000}"/>
    <cellStyle name="Output 2 2 5 5 44" xfId="34938" xr:uid="{00000000-0005-0000-0000-0000F8A70000}"/>
    <cellStyle name="Output 2 2 5 5 45" xfId="35284" xr:uid="{00000000-0005-0000-0000-0000F9A70000}"/>
    <cellStyle name="Output 2 2 5 5 46" xfId="35631" xr:uid="{00000000-0005-0000-0000-0000FAA70000}"/>
    <cellStyle name="Output 2 2 5 5 47" xfId="35978" xr:uid="{00000000-0005-0000-0000-0000FBA70000}"/>
    <cellStyle name="Output 2 2 5 5 48" xfId="36324" xr:uid="{00000000-0005-0000-0000-0000FCA70000}"/>
    <cellStyle name="Output 2 2 5 5 49" xfId="36670" xr:uid="{00000000-0005-0000-0000-0000FDA70000}"/>
    <cellStyle name="Output 2 2 5 5 5" xfId="20203" xr:uid="{00000000-0005-0000-0000-0000FEA70000}"/>
    <cellStyle name="Output 2 2 5 5 50" xfId="37016" xr:uid="{00000000-0005-0000-0000-0000FFA70000}"/>
    <cellStyle name="Output 2 2 5 5 51" xfId="37362" xr:uid="{00000000-0005-0000-0000-000000A80000}"/>
    <cellStyle name="Output 2 2 5 5 52" xfId="37708" xr:uid="{00000000-0005-0000-0000-000001A80000}"/>
    <cellStyle name="Output 2 2 5 5 53" xfId="37983" xr:uid="{00000000-0005-0000-0000-000002A80000}"/>
    <cellStyle name="Output 2 2 5 5 54" xfId="38330" xr:uid="{00000000-0005-0000-0000-000003A80000}"/>
    <cellStyle name="Output 2 2 5 5 55" xfId="38676" xr:uid="{00000000-0005-0000-0000-000004A80000}"/>
    <cellStyle name="Output 2 2 5 5 56" xfId="39022" xr:uid="{00000000-0005-0000-0000-000005A80000}"/>
    <cellStyle name="Output 2 2 5 5 57" xfId="39368" xr:uid="{00000000-0005-0000-0000-000006A80000}"/>
    <cellStyle name="Output 2 2 5 5 58" xfId="39768" xr:uid="{00000000-0005-0000-0000-000007A80000}"/>
    <cellStyle name="Output 2 2 5 5 59" xfId="39924" xr:uid="{00000000-0005-0000-0000-000008A80000}"/>
    <cellStyle name="Output 2 2 5 5 6" xfId="20549" xr:uid="{00000000-0005-0000-0000-000009A80000}"/>
    <cellStyle name="Output 2 2 5 5 60" xfId="40196" xr:uid="{00000000-0005-0000-0000-00000AA80000}"/>
    <cellStyle name="Output 2 2 5 5 61" xfId="40537" xr:uid="{00000000-0005-0000-0000-00000BA80000}"/>
    <cellStyle name="Output 2 2 5 5 62" xfId="40667" xr:uid="{00000000-0005-0000-0000-00000CA80000}"/>
    <cellStyle name="Output 2 2 5 5 63" xfId="40814" xr:uid="{00000000-0005-0000-0000-00000DA80000}"/>
    <cellStyle name="Output 2 2 5 5 64" xfId="41758" xr:uid="{00000000-0005-0000-0000-00000EA80000}"/>
    <cellStyle name="Output 2 2 5 5 65" xfId="42104" xr:uid="{00000000-0005-0000-0000-00000FA80000}"/>
    <cellStyle name="Output 2 2 5 5 66" xfId="42450" xr:uid="{00000000-0005-0000-0000-000010A80000}"/>
    <cellStyle name="Output 2 2 5 5 67" xfId="42526" xr:uid="{00000000-0005-0000-0000-000011A80000}"/>
    <cellStyle name="Output 2 2 5 5 68" xfId="43031" xr:uid="{00000000-0005-0000-0000-000012A80000}"/>
    <cellStyle name="Output 2 2 5 5 69" xfId="43372" xr:uid="{00000000-0005-0000-0000-000013A80000}"/>
    <cellStyle name="Output 2 2 5 5 7" xfId="19497" xr:uid="{00000000-0005-0000-0000-000014A80000}"/>
    <cellStyle name="Output 2 2 5 5 70" xfId="43713" xr:uid="{00000000-0005-0000-0000-000015A80000}"/>
    <cellStyle name="Output 2 2 5 5 71" xfId="44244" xr:uid="{00000000-0005-0000-0000-000016A80000}"/>
    <cellStyle name="Output 2 2 5 5 72" xfId="44569" xr:uid="{00000000-0005-0000-0000-000017A80000}"/>
    <cellStyle name="Output 2 2 5 5 73" xfId="44912" xr:uid="{00000000-0005-0000-0000-000018A80000}"/>
    <cellStyle name="Output 2 2 5 5 74" xfId="45333" xr:uid="{00000000-0005-0000-0000-000019A80000}"/>
    <cellStyle name="Output 2 2 5 5 75" xfId="45947" xr:uid="{00000000-0005-0000-0000-00001AA80000}"/>
    <cellStyle name="Output 2 2 5 5 76" xfId="46291" xr:uid="{00000000-0005-0000-0000-00001BA80000}"/>
    <cellStyle name="Output 2 2 5 5 77" xfId="46596" xr:uid="{00000000-0005-0000-0000-00001CA80000}"/>
    <cellStyle name="Output 2 2 5 5 78" xfId="46769" xr:uid="{00000000-0005-0000-0000-00001DA80000}"/>
    <cellStyle name="Output 2 2 5 5 79" xfId="47114" xr:uid="{00000000-0005-0000-0000-00001EA80000}"/>
    <cellStyle name="Output 2 2 5 5 8" xfId="21242" xr:uid="{00000000-0005-0000-0000-00001FA80000}"/>
    <cellStyle name="Output 2 2 5 5 80" xfId="47459" xr:uid="{00000000-0005-0000-0000-000020A80000}"/>
    <cellStyle name="Output 2 2 5 5 81" xfId="47718" xr:uid="{00000000-0005-0000-0000-000021A80000}"/>
    <cellStyle name="Output 2 2 5 5 82" xfId="47883" xr:uid="{00000000-0005-0000-0000-000022A80000}"/>
    <cellStyle name="Output 2 2 5 5 83" xfId="48220" xr:uid="{00000000-0005-0000-0000-000023A80000}"/>
    <cellStyle name="Output 2 2 5 5 84" xfId="48776" xr:uid="{00000000-0005-0000-0000-000024A80000}"/>
    <cellStyle name="Output 2 2 5 5 85" xfId="49073" xr:uid="{00000000-0005-0000-0000-000025A80000}"/>
    <cellStyle name="Output 2 2 5 5 86" xfId="49617" xr:uid="{00000000-0005-0000-0000-000026A80000}"/>
    <cellStyle name="Output 2 2 5 5 87" xfId="49831" xr:uid="{00000000-0005-0000-0000-000027A80000}"/>
    <cellStyle name="Output 2 2 5 5 88" xfId="53104" xr:uid="{00000000-0005-0000-0000-000028A80000}"/>
    <cellStyle name="Output 2 2 5 5 89" xfId="19060" xr:uid="{00000000-0005-0000-0000-000029A80000}"/>
    <cellStyle name="Output 2 2 5 5 9" xfId="21650" xr:uid="{00000000-0005-0000-0000-00002AA80000}"/>
    <cellStyle name="Output 2 2 5 5 90" xfId="53476" xr:uid="{00000000-0005-0000-0000-00002BA80000}"/>
    <cellStyle name="Output 2 2 5 50" xfId="35082" xr:uid="{00000000-0005-0000-0000-00002CA80000}"/>
    <cellStyle name="Output 2 2 5 51" xfId="35429" xr:uid="{00000000-0005-0000-0000-00002DA80000}"/>
    <cellStyle name="Output 2 2 5 52" xfId="35776" xr:uid="{00000000-0005-0000-0000-00002EA80000}"/>
    <cellStyle name="Output 2 2 5 53" xfId="36122" xr:uid="{00000000-0005-0000-0000-00002FA80000}"/>
    <cellStyle name="Output 2 2 5 54" xfId="36468" xr:uid="{00000000-0005-0000-0000-000030A80000}"/>
    <cellStyle name="Output 2 2 5 55" xfId="36814" xr:uid="{00000000-0005-0000-0000-000031A80000}"/>
    <cellStyle name="Output 2 2 5 56" xfId="37160" xr:uid="{00000000-0005-0000-0000-000032A80000}"/>
    <cellStyle name="Output 2 2 5 57" xfId="37506" xr:uid="{00000000-0005-0000-0000-000033A80000}"/>
    <cellStyle name="Output 2 2 5 58" xfId="33910" xr:uid="{00000000-0005-0000-0000-000034A80000}"/>
    <cellStyle name="Output 2 2 5 59" xfId="38128" xr:uid="{00000000-0005-0000-0000-000035A80000}"/>
    <cellStyle name="Output 2 2 5 6" xfId="1816" xr:uid="{00000000-0005-0000-0000-000036A80000}"/>
    <cellStyle name="Output 2 2 5 6 2" xfId="6068" xr:uid="{00000000-0005-0000-0000-000037A80000}"/>
    <cellStyle name="Output 2 2 5 6 3" xfId="10317" xr:uid="{00000000-0005-0000-0000-000038A80000}"/>
    <cellStyle name="Output 2 2 5 6 4" xfId="14567" xr:uid="{00000000-0005-0000-0000-000039A80000}"/>
    <cellStyle name="Output 2 2 5 6 5" xfId="19003" xr:uid="{00000000-0005-0000-0000-00003AA80000}"/>
    <cellStyle name="Output 2 2 5 6 6" xfId="53625" xr:uid="{00000000-0005-0000-0000-00003BA80000}"/>
    <cellStyle name="Output 2 2 5 60" xfId="38474" xr:uid="{00000000-0005-0000-0000-00003CA80000}"/>
    <cellStyle name="Output 2 2 5 61" xfId="38820" xr:uid="{00000000-0005-0000-0000-00003DA80000}"/>
    <cellStyle name="Output 2 2 5 62" xfId="39166" xr:uid="{00000000-0005-0000-0000-00003EA80000}"/>
    <cellStyle name="Output 2 2 5 63" xfId="34268" xr:uid="{00000000-0005-0000-0000-00003FA80000}"/>
    <cellStyle name="Output 2 2 5 64" xfId="39609" xr:uid="{00000000-0005-0000-0000-000040A80000}"/>
    <cellStyle name="Output 2 2 5 65" xfId="39994" xr:uid="{00000000-0005-0000-0000-000041A80000}"/>
    <cellStyle name="Output 2 2 5 66" xfId="40335" xr:uid="{00000000-0005-0000-0000-000042A80000}"/>
    <cellStyle name="Output 2 2 5 67" xfId="41009" xr:uid="{00000000-0005-0000-0000-000043A80000}"/>
    <cellStyle name="Output 2 2 5 68" xfId="41255" xr:uid="{00000000-0005-0000-0000-000044A80000}"/>
    <cellStyle name="Output 2 2 5 69" xfId="40698" xr:uid="{00000000-0005-0000-0000-000045A80000}"/>
    <cellStyle name="Output 2 2 5 7" xfId="1863" xr:uid="{00000000-0005-0000-0000-000046A80000}"/>
    <cellStyle name="Output 2 2 5 7 2" xfId="6115" xr:uid="{00000000-0005-0000-0000-000047A80000}"/>
    <cellStyle name="Output 2 2 5 7 3" xfId="10364" xr:uid="{00000000-0005-0000-0000-000048A80000}"/>
    <cellStyle name="Output 2 2 5 7 4" xfId="14614" xr:uid="{00000000-0005-0000-0000-000049A80000}"/>
    <cellStyle name="Output 2 2 5 7 5" xfId="19213" xr:uid="{00000000-0005-0000-0000-00004AA80000}"/>
    <cellStyle name="Output 2 2 5 7 6" xfId="53224" xr:uid="{00000000-0005-0000-0000-00004BA80000}"/>
    <cellStyle name="Output 2 2 5 70" xfId="41902" xr:uid="{00000000-0005-0000-0000-00004CA80000}"/>
    <cellStyle name="Output 2 2 5 71" xfId="42248" xr:uid="{00000000-0005-0000-0000-00004DA80000}"/>
    <cellStyle name="Output 2 2 5 72" xfId="41188" xr:uid="{00000000-0005-0000-0000-00004EA80000}"/>
    <cellStyle name="Output 2 2 5 73" xfId="42829" xr:uid="{00000000-0005-0000-0000-00004FA80000}"/>
    <cellStyle name="Output 2 2 5 74" xfId="43170" xr:uid="{00000000-0005-0000-0000-000050A80000}"/>
    <cellStyle name="Output 2 2 5 75" xfId="43511" xr:uid="{00000000-0005-0000-0000-000051A80000}"/>
    <cellStyle name="Output 2 2 5 76" xfId="44042" xr:uid="{00000000-0005-0000-0000-000052A80000}"/>
    <cellStyle name="Output 2 2 5 77" xfId="44305" xr:uid="{00000000-0005-0000-0000-000053A80000}"/>
    <cellStyle name="Output 2 2 5 78" xfId="44710" xr:uid="{00000000-0005-0000-0000-000054A80000}"/>
    <cellStyle name="Output 2 2 5 79" xfId="45230" xr:uid="{00000000-0005-0000-0000-000055A80000}"/>
    <cellStyle name="Output 2 2 5 8" xfId="1910" xr:uid="{00000000-0005-0000-0000-000056A80000}"/>
    <cellStyle name="Output 2 2 5 8 2" xfId="6162" xr:uid="{00000000-0005-0000-0000-000057A80000}"/>
    <cellStyle name="Output 2 2 5 8 3" xfId="10411" xr:uid="{00000000-0005-0000-0000-000058A80000}"/>
    <cellStyle name="Output 2 2 5 8 4" xfId="14661" xr:uid="{00000000-0005-0000-0000-000059A80000}"/>
    <cellStyle name="Output 2 2 5 8 5" xfId="19559" xr:uid="{00000000-0005-0000-0000-00005AA80000}"/>
    <cellStyle name="Output 2 2 5 8 6" xfId="54003" xr:uid="{00000000-0005-0000-0000-00005BA80000}"/>
    <cellStyle name="Output 2 2 5 80" xfId="45693" xr:uid="{00000000-0005-0000-0000-00005CA80000}"/>
    <cellStyle name="Output 2 2 5 81" xfId="46089" xr:uid="{00000000-0005-0000-0000-00005DA80000}"/>
    <cellStyle name="Output 2 2 5 82" xfId="46427" xr:uid="{00000000-0005-0000-0000-00005EA80000}"/>
    <cellStyle name="Output 2 2 5 83" xfId="46607" xr:uid="{00000000-0005-0000-0000-00005FA80000}"/>
    <cellStyle name="Output 2 2 5 84" xfId="46912" xr:uid="{00000000-0005-0000-0000-000060A80000}"/>
    <cellStyle name="Output 2 2 5 85" xfId="47257" xr:uid="{00000000-0005-0000-0000-000061A80000}"/>
    <cellStyle name="Output 2 2 5 86" xfId="47585" xr:uid="{00000000-0005-0000-0000-000062A80000}"/>
    <cellStyle name="Output 2 2 5 87" xfId="47724" xr:uid="{00000000-0005-0000-0000-000063A80000}"/>
    <cellStyle name="Output 2 2 5 88" xfId="48018" xr:uid="{00000000-0005-0000-0000-000064A80000}"/>
    <cellStyle name="Output 2 2 5 89" xfId="48384" xr:uid="{00000000-0005-0000-0000-000065A80000}"/>
    <cellStyle name="Output 2 2 5 9" xfId="1589" xr:uid="{00000000-0005-0000-0000-000066A80000}"/>
    <cellStyle name="Output 2 2 5 9 2" xfId="5841" xr:uid="{00000000-0005-0000-0000-000067A80000}"/>
    <cellStyle name="Output 2 2 5 9 3" xfId="10090" xr:uid="{00000000-0005-0000-0000-000068A80000}"/>
    <cellStyle name="Output 2 2 5 9 4" xfId="14340" xr:uid="{00000000-0005-0000-0000-000069A80000}"/>
    <cellStyle name="Output 2 2 5 9 5" xfId="19663" xr:uid="{00000000-0005-0000-0000-00006AA80000}"/>
    <cellStyle name="Output 2 2 5 9 6" xfId="54152" xr:uid="{00000000-0005-0000-0000-00006BA80000}"/>
    <cellStyle name="Output 2 2 5 90" xfId="48871" xr:uid="{00000000-0005-0000-0000-00006CA80000}"/>
    <cellStyle name="Output 2 2 5 91" xfId="49249" xr:uid="{00000000-0005-0000-0000-00006DA80000}"/>
    <cellStyle name="Output 2 2 5 92" xfId="49515" xr:uid="{00000000-0005-0000-0000-00006EA80000}"/>
    <cellStyle name="Output 2 2 5 93" xfId="49880" xr:uid="{00000000-0005-0000-0000-00006FA80000}"/>
    <cellStyle name="Output 2 2 5 94" xfId="50030" xr:uid="{00000000-0005-0000-0000-000070A80000}"/>
    <cellStyle name="Output 2 2 5 95" xfId="50179" xr:uid="{00000000-0005-0000-0000-000071A80000}"/>
    <cellStyle name="Output 2 2 5 96" xfId="50329" xr:uid="{00000000-0005-0000-0000-000072A80000}"/>
    <cellStyle name="Output 2 2 5 97" xfId="50478" xr:uid="{00000000-0005-0000-0000-000073A80000}"/>
    <cellStyle name="Output 2 2 5 98" xfId="50627" xr:uid="{00000000-0005-0000-0000-000074A80000}"/>
    <cellStyle name="Output 2 2 5 99" xfId="50777" xr:uid="{00000000-0005-0000-0000-000075A80000}"/>
    <cellStyle name="Output 2 2 50" xfId="988" xr:uid="{00000000-0005-0000-0000-000076A80000}"/>
    <cellStyle name="Output 2 2 50 2" xfId="989" xr:uid="{00000000-0005-0000-0000-000077A80000}"/>
    <cellStyle name="Output 2 2 50 2 2" xfId="30431" xr:uid="{00000000-0005-0000-0000-000078A80000}"/>
    <cellStyle name="Output 2 2 50 3" xfId="29915" xr:uid="{00000000-0005-0000-0000-000079A80000}"/>
    <cellStyle name="Output 2 2 51" xfId="990" xr:uid="{00000000-0005-0000-0000-00007AA80000}"/>
    <cellStyle name="Output 2 2 51 2" xfId="991" xr:uid="{00000000-0005-0000-0000-00007BA80000}"/>
    <cellStyle name="Output 2 2 51 2 2" xfId="30436" xr:uid="{00000000-0005-0000-0000-00007CA80000}"/>
    <cellStyle name="Output 2 2 51 3" xfId="29920" xr:uid="{00000000-0005-0000-0000-00007DA80000}"/>
    <cellStyle name="Output 2 2 52" xfId="992" xr:uid="{00000000-0005-0000-0000-00007EA80000}"/>
    <cellStyle name="Output 2 2 52 2" xfId="993" xr:uid="{00000000-0005-0000-0000-00007FA80000}"/>
    <cellStyle name="Output 2 2 52 2 2" xfId="30441" xr:uid="{00000000-0005-0000-0000-000080A80000}"/>
    <cellStyle name="Output 2 2 52 3" xfId="29925" xr:uid="{00000000-0005-0000-0000-000081A80000}"/>
    <cellStyle name="Output 2 2 53" xfId="994" xr:uid="{00000000-0005-0000-0000-000082A80000}"/>
    <cellStyle name="Output 2 2 53 2" xfId="29933" xr:uid="{00000000-0005-0000-0000-000083A80000}"/>
    <cellStyle name="Output 2 2 54" xfId="995" xr:uid="{00000000-0005-0000-0000-000084A80000}"/>
    <cellStyle name="Output 2 2 54 2" xfId="29960" xr:uid="{00000000-0005-0000-0000-000085A80000}"/>
    <cellStyle name="Output 2 2 55" xfId="996" xr:uid="{00000000-0005-0000-0000-000086A80000}"/>
    <cellStyle name="Output 2 2 55 2" xfId="29965" xr:uid="{00000000-0005-0000-0000-000087A80000}"/>
    <cellStyle name="Output 2 2 56" xfId="997" xr:uid="{00000000-0005-0000-0000-000088A80000}"/>
    <cellStyle name="Output 2 2 56 2" xfId="29971" xr:uid="{00000000-0005-0000-0000-000089A80000}"/>
    <cellStyle name="Output 2 2 57" xfId="998" xr:uid="{00000000-0005-0000-0000-00008AA80000}"/>
    <cellStyle name="Output 2 2 57 2" xfId="29976" xr:uid="{00000000-0005-0000-0000-00008BA80000}"/>
    <cellStyle name="Output 2 2 58" xfId="1369" xr:uid="{00000000-0005-0000-0000-00008CA80000}"/>
    <cellStyle name="Output 2 2 58 2" xfId="30455" xr:uid="{00000000-0005-0000-0000-00008DA80000}"/>
    <cellStyle name="Output 2 2 59" xfId="1396" xr:uid="{00000000-0005-0000-0000-00008EA80000}"/>
    <cellStyle name="Output 2 2 59 2" xfId="30502" xr:uid="{00000000-0005-0000-0000-00008FA80000}"/>
    <cellStyle name="Output 2 2 6" xfId="999" xr:uid="{00000000-0005-0000-0000-000090A80000}"/>
    <cellStyle name="Output 2 2 6 10" xfId="1969" xr:uid="{00000000-0005-0000-0000-000091A80000}"/>
    <cellStyle name="Output 2 2 6 10 2" xfId="6221" xr:uid="{00000000-0005-0000-0000-000092A80000}"/>
    <cellStyle name="Output 2 2 6 10 3" xfId="10470" xr:uid="{00000000-0005-0000-0000-000093A80000}"/>
    <cellStyle name="Output 2 2 6 10 4" xfId="14720" xr:uid="{00000000-0005-0000-0000-000094A80000}"/>
    <cellStyle name="Output 2 2 6 10 5" xfId="20012" xr:uid="{00000000-0005-0000-0000-000095A80000}"/>
    <cellStyle name="Output 2 2 6 10 6" xfId="53203" xr:uid="{00000000-0005-0000-0000-000096A80000}"/>
    <cellStyle name="Output 2 2 6 100" xfId="50937" xr:uid="{00000000-0005-0000-0000-000097A80000}"/>
    <cellStyle name="Output 2 2 6 101" xfId="51102" xr:uid="{00000000-0005-0000-0000-000098A80000}"/>
    <cellStyle name="Output 2 2 6 102" xfId="51258" xr:uid="{00000000-0005-0000-0000-000099A80000}"/>
    <cellStyle name="Output 2 2 6 103" xfId="51408" xr:uid="{00000000-0005-0000-0000-00009AA80000}"/>
    <cellStyle name="Output 2 2 6 104" xfId="51558" xr:uid="{00000000-0005-0000-0000-00009BA80000}"/>
    <cellStyle name="Output 2 2 6 105" xfId="51708" xr:uid="{00000000-0005-0000-0000-00009CA80000}"/>
    <cellStyle name="Output 2 2 6 106" xfId="51863" xr:uid="{00000000-0005-0000-0000-00009DA80000}"/>
    <cellStyle name="Output 2 2 6 107" xfId="52018" xr:uid="{00000000-0005-0000-0000-00009EA80000}"/>
    <cellStyle name="Output 2 2 6 108" xfId="52168" xr:uid="{00000000-0005-0000-0000-00009FA80000}"/>
    <cellStyle name="Output 2 2 6 109" xfId="52318" xr:uid="{00000000-0005-0000-0000-0000A0A80000}"/>
    <cellStyle name="Output 2 2 6 11" xfId="1537" xr:uid="{00000000-0005-0000-0000-0000A1A80000}"/>
    <cellStyle name="Output 2 2 6 11 2" xfId="5789" xr:uid="{00000000-0005-0000-0000-0000A2A80000}"/>
    <cellStyle name="Output 2 2 6 11 3" xfId="10038" xr:uid="{00000000-0005-0000-0000-0000A3A80000}"/>
    <cellStyle name="Output 2 2 6 11 4" xfId="14288" xr:uid="{00000000-0005-0000-0000-0000A4A80000}"/>
    <cellStyle name="Output 2 2 6 11 5" xfId="20358" xr:uid="{00000000-0005-0000-0000-0000A5A80000}"/>
    <cellStyle name="Output 2 2 6 11 6" xfId="54385" xr:uid="{00000000-0005-0000-0000-0000A6A80000}"/>
    <cellStyle name="Output 2 2 6 110" xfId="52366" xr:uid="{00000000-0005-0000-0000-0000A7A80000}"/>
    <cellStyle name="Output 2 2 6 111" xfId="52421" xr:uid="{00000000-0005-0000-0000-0000A8A80000}"/>
    <cellStyle name="Output 2 2 6 112" xfId="52571" xr:uid="{00000000-0005-0000-0000-0000A9A80000}"/>
    <cellStyle name="Output 2 2 6 113" xfId="52720" xr:uid="{00000000-0005-0000-0000-0000AAA80000}"/>
    <cellStyle name="Output 2 2 6 114" xfId="52870" xr:uid="{00000000-0005-0000-0000-0000ABA80000}"/>
    <cellStyle name="Output 2 2 6 115" xfId="18743" xr:uid="{00000000-0005-0000-0000-0000ACA80000}"/>
    <cellStyle name="Output 2 2 6 116" xfId="53162" xr:uid="{00000000-0005-0000-0000-0000ADA80000}"/>
    <cellStyle name="Output 2 2 6 12" xfId="2038" xr:uid="{00000000-0005-0000-0000-0000AEA80000}"/>
    <cellStyle name="Output 2 2 6 12 2" xfId="6290" xr:uid="{00000000-0005-0000-0000-0000AFA80000}"/>
    <cellStyle name="Output 2 2 6 12 3" xfId="10539" xr:uid="{00000000-0005-0000-0000-0000B0A80000}"/>
    <cellStyle name="Output 2 2 6 12 4" xfId="14788" xr:uid="{00000000-0005-0000-0000-0000B1A80000}"/>
    <cellStyle name="Output 2 2 6 12 5" xfId="20912" xr:uid="{00000000-0005-0000-0000-0000B2A80000}"/>
    <cellStyle name="Output 2 2 6 12 6" xfId="54535" xr:uid="{00000000-0005-0000-0000-0000B3A80000}"/>
    <cellStyle name="Output 2 2 6 13" xfId="2190" xr:uid="{00000000-0005-0000-0000-0000B4A80000}"/>
    <cellStyle name="Output 2 2 6 13 2" xfId="6442" xr:uid="{00000000-0005-0000-0000-0000B5A80000}"/>
    <cellStyle name="Output 2 2 6 13 3" xfId="10691" xr:uid="{00000000-0005-0000-0000-0000B6A80000}"/>
    <cellStyle name="Output 2 2 6 13 4" xfId="14940" xr:uid="{00000000-0005-0000-0000-0000B7A80000}"/>
    <cellStyle name="Output 2 2 6 13 5" xfId="21051" xr:uid="{00000000-0005-0000-0000-0000B8A80000}"/>
    <cellStyle name="Output 2 2 6 13 6" xfId="54684" xr:uid="{00000000-0005-0000-0000-0000B9A80000}"/>
    <cellStyle name="Output 2 2 6 14" xfId="2340" xr:uid="{00000000-0005-0000-0000-0000BAA80000}"/>
    <cellStyle name="Output 2 2 6 14 2" xfId="6592" xr:uid="{00000000-0005-0000-0000-0000BBA80000}"/>
    <cellStyle name="Output 2 2 6 14 3" xfId="10841" xr:uid="{00000000-0005-0000-0000-0000BCA80000}"/>
    <cellStyle name="Output 2 2 6 14 4" xfId="15090" xr:uid="{00000000-0005-0000-0000-0000BDA80000}"/>
    <cellStyle name="Output 2 2 6 14 5" xfId="19757" xr:uid="{00000000-0005-0000-0000-0000BEA80000}"/>
    <cellStyle name="Output 2 2 6 14 6" xfId="54839" xr:uid="{00000000-0005-0000-0000-0000BFA80000}"/>
    <cellStyle name="Output 2 2 6 15" xfId="2489" xr:uid="{00000000-0005-0000-0000-0000C0A80000}"/>
    <cellStyle name="Output 2 2 6 15 2" xfId="6741" xr:uid="{00000000-0005-0000-0000-0000C1A80000}"/>
    <cellStyle name="Output 2 2 6 15 3" xfId="10990" xr:uid="{00000000-0005-0000-0000-0000C2A80000}"/>
    <cellStyle name="Output 2 2 6 15 4" xfId="15239" xr:uid="{00000000-0005-0000-0000-0000C3A80000}"/>
    <cellStyle name="Output 2 2 6 15 5" xfId="21381" xr:uid="{00000000-0005-0000-0000-0000C4A80000}"/>
    <cellStyle name="Output 2 2 6 15 6" xfId="54994" xr:uid="{00000000-0005-0000-0000-0000C5A80000}"/>
    <cellStyle name="Output 2 2 6 16" xfId="2639" xr:uid="{00000000-0005-0000-0000-0000C6A80000}"/>
    <cellStyle name="Output 2 2 6 16 2" xfId="6891" xr:uid="{00000000-0005-0000-0000-0000C7A80000}"/>
    <cellStyle name="Output 2 2 6 16 3" xfId="11140" xr:uid="{00000000-0005-0000-0000-0000C8A80000}"/>
    <cellStyle name="Output 2 2 6 16 4" xfId="15389" xr:uid="{00000000-0005-0000-0000-0000C9A80000}"/>
    <cellStyle name="Output 2 2 6 16 5" xfId="22187" xr:uid="{00000000-0005-0000-0000-0000CAA80000}"/>
    <cellStyle name="Output 2 2 6 16 6" xfId="55145" xr:uid="{00000000-0005-0000-0000-0000CBA80000}"/>
    <cellStyle name="Output 2 2 6 17" xfId="2794" xr:uid="{00000000-0005-0000-0000-0000CCA80000}"/>
    <cellStyle name="Output 2 2 6 17 2" xfId="7046" xr:uid="{00000000-0005-0000-0000-0000CDA80000}"/>
    <cellStyle name="Output 2 2 6 17 3" xfId="11295" xr:uid="{00000000-0005-0000-0000-0000CEA80000}"/>
    <cellStyle name="Output 2 2 6 17 4" xfId="15544" xr:uid="{00000000-0005-0000-0000-0000CFA80000}"/>
    <cellStyle name="Output 2 2 6 17 5" xfId="22533" xr:uid="{00000000-0005-0000-0000-0000D0A80000}"/>
    <cellStyle name="Output 2 2 6 17 6" xfId="55294" xr:uid="{00000000-0005-0000-0000-0000D1A80000}"/>
    <cellStyle name="Output 2 2 6 18" xfId="2944" xr:uid="{00000000-0005-0000-0000-0000D2A80000}"/>
    <cellStyle name="Output 2 2 6 18 2" xfId="7196" xr:uid="{00000000-0005-0000-0000-0000D3A80000}"/>
    <cellStyle name="Output 2 2 6 18 3" xfId="11445" xr:uid="{00000000-0005-0000-0000-0000D4A80000}"/>
    <cellStyle name="Output 2 2 6 18 4" xfId="15694" xr:uid="{00000000-0005-0000-0000-0000D5A80000}"/>
    <cellStyle name="Output 2 2 6 18 5" xfId="22879" xr:uid="{00000000-0005-0000-0000-0000D6A80000}"/>
    <cellStyle name="Output 2 2 6 18 6" xfId="55444" xr:uid="{00000000-0005-0000-0000-0000D7A80000}"/>
    <cellStyle name="Output 2 2 6 19" xfId="3094" xr:uid="{00000000-0005-0000-0000-0000D8A80000}"/>
    <cellStyle name="Output 2 2 6 19 2" xfId="7346" xr:uid="{00000000-0005-0000-0000-0000D9A80000}"/>
    <cellStyle name="Output 2 2 6 19 3" xfId="11595" xr:uid="{00000000-0005-0000-0000-0000DAA80000}"/>
    <cellStyle name="Output 2 2 6 19 4" xfId="15844" xr:uid="{00000000-0005-0000-0000-0000DBA80000}"/>
    <cellStyle name="Output 2 2 6 19 5" xfId="23226" xr:uid="{00000000-0005-0000-0000-0000DCA80000}"/>
    <cellStyle name="Output 2 2 6 19 6" xfId="55593" xr:uid="{00000000-0005-0000-0000-0000DDA80000}"/>
    <cellStyle name="Output 2 2 6 2" xfId="1000" xr:uid="{00000000-0005-0000-0000-0000DEA80000}"/>
    <cellStyle name="Output 2 2 6 2 10" xfId="3297" xr:uid="{00000000-0005-0000-0000-0000DFA80000}"/>
    <cellStyle name="Output 2 2 6 2 10 2" xfId="7549" xr:uid="{00000000-0005-0000-0000-0000E0A80000}"/>
    <cellStyle name="Output 2 2 6 2 10 3" xfId="11798" xr:uid="{00000000-0005-0000-0000-0000E1A80000}"/>
    <cellStyle name="Output 2 2 6 2 10 4" xfId="16047" xr:uid="{00000000-0005-0000-0000-0000E2A80000}"/>
    <cellStyle name="Output 2 2 6 2 10 5" xfId="21745" xr:uid="{00000000-0005-0000-0000-0000E3A80000}"/>
    <cellStyle name="Output 2 2 6 2 10 6" xfId="54589" xr:uid="{00000000-0005-0000-0000-0000E4A80000}"/>
    <cellStyle name="Output 2 2 6 2 100" xfId="51762" xr:uid="{00000000-0005-0000-0000-0000E5A80000}"/>
    <cellStyle name="Output 2 2 6 2 101" xfId="51917" xr:uid="{00000000-0005-0000-0000-0000E6A80000}"/>
    <cellStyle name="Output 2 2 6 2 102" xfId="52072" xr:uid="{00000000-0005-0000-0000-0000E7A80000}"/>
    <cellStyle name="Output 2 2 6 2 103" xfId="52222" xr:uid="{00000000-0005-0000-0000-0000E8A80000}"/>
    <cellStyle name="Output 2 2 6 2 104" xfId="52475" xr:uid="{00000000-0005-0000-0000-0000E9A80000}"/>
    <cellStyle name="Output 2 2 6 2 105" xfId="52625" xr:uid="{00000000-0005-0000-0000-0000EAA80000}"/>
    <cellStyle name="Output 2 2 6 2 106" xfId="52774" xr:uid="{00000000-0005-0000-0000-0000EBA80000}"/>
    <cellStyle name="Output 2 2 6 2 107" xfId="52924" xr:uid="{00000000-0005-0000-0000-0000ECA80000}"/>
    <cellStyle name="Output 2 2 6 2 108" xfId="53386" xr:uid="{00000000-0005-0000-0000-0000EDA80000}"/>
    <cellStyle name="Output 2 2 6 2 11" xfId="3446" xr:uid="{00000000-0005-0000-0000-0000EEA80000}"/>
    <cellStyle name="Output 2 2 6 2 11 2" xfId="7698" xr:uid="{00000000-0005-0000-0000-0000EFA80000}"/>
    <cellStyle name="Output 2 2 6 2 11 3" xfId="11947" xr:uid="{00000000-0005-0000-0000-0000F0A80000}"/>
    <cellStyle name="Output 2 2 6 2 11 4" xfId="16196" xr:uid="{00000000-0005-0000-0000-0000F1A80000}"/>
    <cellStyle name="Output 2 2 6 2 11 5" xfId="22237" xr:uid="{00000000-0005-0000-0000-0000F2A80000}"/>
    <cellStyle name="Output 2 2 6 2 11 6" xfId="54738" xr:uid="{00000000-0005-0000-0000-0000F3A80000}"/>
    <cellStyle name="Output 2 2 6 2 12" xfId="3596" xr:uid="{00000000-0005-0000-0000-0000F4A80000}"/>
    <cellStyle name="Output 2 2 6 2 12 2" xfId="7848" xr:uid="{00000000-0005-0000-0000-0000F5A80000}"/>
    <cellStyle name="Output 2 2 6 2 12 3" xfId="12097" xr:uid="{00000000-0005-0000-0000-0000F6A80000}"/>
    <cellStyle name="Output 2 2 6 2 12 4" xfId="16346" xr:uid="{00000000-0005-0000-0000-0000F7A80000}"/>
    <cellStyle name="Output 2 2 6 2 12 5" xfId="22583" xr:uid="{00000000-0005-0000-0000-0000F8A80000}"/>
    <cellStyle name="Output 2 2 6 2 12 6" xfId="54893" xr:uid="{00000000-0005-0000-0000-0000F9A80000}"/>
    <cellStyle name="Output 2 2 6 2 13" xfId="3746" xr:uid="{00000000-0005-0000-0000-0000FAA80000}"/>
    <cellStyle name="Output 2 2 6 2 13 2" xfId="7998" xr:uid="{00000000-0005-0000-0000-0000FBA80000}"/>
    <cellStyle name="Output 2 2 6 2 13 3" xfId="12247" xr:uid="{00000000-0005-0000-0000-0000FCA80000}"/>
    <cellStyle name="Output 2 2 6 2 13 4" xfId="16496" xr:uid="{00000000-0005-0000-0000-0000FDA80000}"/>
    <cellStyle name="Output 2 2 6 2 13 5" xfId="22929" xr:uid="{00000000-0005-0000-0000-0000FEA80000}"/>
    <cellStyle name="Output 2 2 6 2 13 6" xfId="55048" xr:uid="{00000000-0005-0000-0000-0000FFA80000}"/>
    <cellStyle name="Output 2 2 6 2 14" xfId="3895" xr:uid="{00000000-0005-0000-0000-000000A90000}"/>
    <cellStyle name="Output 2 2 6 2 14 2" xfId="8147" xr:uid="{00000000-0005-0000-0000-000001A90000}"/>
    <cellStyle name="Output 2 2 6 2 14 3" xfId="12396" xr:uid="{00000000-0005-0000-0000-000002A90000}"/>
    <cellStyle name="Output 2 2 6 2 14 4" xfId="16645" xr:uid="{00000000-0005-0000-0000-000003A90000}"/>
    <cellStyle name="Output 2 2 6 2 14 5" xfId="23276" xr:uid="{00000000-0005-0000-0000-000004A90000}"/>
    <cellStyle name="Output 2 2 6 2 14 6" xfId="55199" xr:uid="{00000000-0005-0000-0000-000005A90000}"/>
    <cellStyle name="Output 2 2 6 2 15" xfId="4044" xr:uid="{00000000-0005-0000-0000-000006A90000}"/>
    <cellStyle name="Output 2 2 6 2 15 2" xfId="8296" xr:uid="{00000000-0005-0000-0000-000007A90000}"/>
    <cellStyle name="Output 2 2 6 2 15 3" xfId="12545" xr:uid="{00000000-0005-0000-0000-000008A90000}"/>
    <cellStyle name="Output 2 2 6 2 15 4" xfId="16794" xr:uid="{00000000-0005-0000-0000-000009A90000}"/>
    <cellStyle name="Output 2 2 6 2 15 5" xfId="23551" xr:uid="{00000000-0005-0000-0000-00000AA90000}"/>
    <cellStyle name="Output 2 2 6 2 15 6" xfId="55348" xr:uid="{00000000-0005-0000-0000-00000BA90000}"/>
    <cellStyle name="Output 2 2 6 2 16" xfId="4244" xr:uid="{00000000-0005-0000-0000-00000CA90000}"/>
    <cellStyle name="Output 2 2 6 2 16 2" xfId="8496" xr:uid="{00000000-0005-0000-0000-00000DA90000}"/>
    <cellStyle name="Output 2 2 6 2 16 3" xfId="12745" xr:uid="{00000000-0005-0000-0000-00000EA90000}"/>
    <cellStyle name="Output 2 2 6 2 16 4" xfId="16994" xr:uid="{00000000-0005-0000-0000-00000FA90000}"/>
    <cellStyle name="Output 2 2 6 2 16 5" xfId="23897" xr:uid="{00000000-0005-0000-0000-000010A90000}"/>
    <cellStyle name="Output 2 2 6 2 16 6" xfId="55498" xr:uid="{00000000-0005-0000-0000-000011A90000}"/>
    <cellStyle name="Output 2 2 6 2 17" xfId="4395" xr:uid="{00000000-0005-0000-0000-000012A90000}"/>
    <cellStyle name="Output 2 2 6 2 17 2" xfId="8647" xr:uid="{00000000-0005-0000-0000-000013A90000}"/>
    <cellStyle name="Output 2 2 6 2 17 3" xfId="12896" xr:uid="{00000000-0005-0000-0000-000014A90000}"/>
    <cellStyle name="Output 2 2 6 2 17 4" xfId="17145" xr:uid="{00000000-0005-0000-0000-000015A90000}"/>
    <cellStyle name="Output 2 2 6 2 17 5" xfId="24247" xr:uid="{00000000-0005-0000-0000-000016A90000}"/>
    <cellStyle name="Output 2 2 6 2 17 6" xfId="55647" xr:uid="{00000000-0005-0000-0000-000017A90000}"/>
    <cellStyle name="Output 2 2 6 2 18" xfId="4498" xr:uid="{00000000-0005-0000-0000-000018A90000}"/>
    <cellStyle name="Output 2 2 6 2 18 2" xfId="8750" xr:uid="{00000000-0005-0000-0000-000019A90000}"/>
    <cellStyle name="Output 2 2 6 2 18 3" xfId="12999" xr:uid="{00000000-0005-0000-0000-00001AA90000}"/>
    <cellStyle name="Output 2 2 6 2 18 4" xfId="17248" xr:uid="{00000000-0005-0000-0000-00001BA90000}"/>
    <cellStyle name="Output 2 2 6 2 18 5" xfId="24593" xr:uid="{00000000-0005-0000-0000-00001CA90000}"/>
    <cellStyle name="Output 2 2 6 2 18 6" xfId="55869" xr:uid="{00000000-0005-0000-0000-00001DA90000}"/>
    <cellStyle name="Output 2 2 6 2 19" xfId="4612" xr:uid="{00000000-0005-0000-0000-00001EA90000}"/>
    <cellStyle name="Output 2 2 6 2 19 2" xfId="8864" xr:uid="{00000000-0005-0000-0000-00001FA90000}"/>
    <cellStyle name="Output 2 2 6 2 19 3" xfId="13113" xr:uid="{00000000-0005-0000-0000-000020A90000}"/>
    <cellStyle name="Output 2 2 6 2 19 4" xfId="17362" xr:uid="{00000000-0005-0000-0000-000021A90000}"/>
    <cellStyle name="Output 2 2 6 2 19 5" xfId="24868" xr:uid="{00000000-0005-0000-0000-000022A90000}"/>
    <cellStyle name="Output 2 2 6 2 19 6" xfId="56021" xr:uid="{00000000-0005-0000-0000-000023A90000}"/>
    <cellStyle name="Output 2 2 6 2 2" xfId="2092" xr:uid="{00000000-0005-0000-0000-000024A90000}"/>
    <cellStyle name="Output 2 2 6 2 2 2" xfId="6344" xr:uid="{00000000-0005-0000-0000-000025A90000}"/>
    <cellStyle name="Output 2 2 6 2 2 3" xfId="10593" xr:uid="{00000000-0005-0000-0000-000026A90000}"/>
    <cellStyle name="Output 2 2 6 2 2 4" xfId="14842" xr:uid="{00000000-0005-0000-0000-000027A90000}"/>
    <cellStyle name="Output 2 2 6 2 2 5" xfId="18647" xr:uid="{00000000-0005-0000-0000-000028A90000}"/>
    <cellStyle name="Output 2 2 6 2 2 6" xfId="19274" xr:uid="{00000000-0005-0000-0000-000029A90000}"/>
    <cellStyle name="Output 2 2 6 2 2 7" xfId="53541" xr:uid="{00000000-0005-0000-0000-00002AA90000}"/>
    <cellStyle name="Output 2 2 6 2 20" xfId="4767" xr:uid="{00000000-0005-0000-0000-00002BA90000}"/>
    <cellStyle name="Output 2 2 6 2 20 2" xfId="9019" xr:uid="{00000000-0005-0000-0000-00002CA90000}"/>
    <cellStyle name="Output 2 2 6 2 20 3" xfId="13268" xr:uid="{00000000-0005-0000-0000-00002DA90000}"/>
    <cellStyle name="Output 2 2 6 2 20 4" xfId="17517" xr:uid="{00000000-0005-0000-0000-00002EA90000}"/>
    <cellStyle name="Output 2 2 6 2 20 5" xfId="25181" xr:uid="{00000000-0005-0000-0000-00002FA90000}"/>
    <cellStyle name="Output 2 2 6 2 20 6" xfId="56173" xr:uid="{00000000-0005-0000-0000-000030A90000}"/>
    <cellStyle name="Output 2 2 6 2 21" xfId="4917" xr:uid="{00000000-0005-0000-0000-000031A90000}"/>
    <cellStyle name="Output 2 2 6 2 21 2" xfId="9169" xr:uid="{00000000-0005-0000-0000-000032A90000}"/>
    <cellStyle name="Output 2 2 6 2 21 3" xfId="13418" xr:uid="{00000000-0005-0000-0000-000033A90000}"/>
    <cellStyle name="Output 2 2 6 2 21 4" xfId="17667" xr:uid="{00000000-0005-0000-0000-000034A90000}"/>
    <cellStyle name="Output 2 2 6 2 21 5" xfId="25554" xr:uid="{00000000-0005-0000-0000-000035A90000}"/>
    <cellStyle name="Output 2 2 6 2 21 6" xfId="56322" xr:uid="{00000000-0005-0000-0000-000036A90000}"/>
    <cellStyle name="Output 2 2 6 2 22" xfId="5109" xr:uid="{00000000-0005-0000-0000-000037A90000}"/>
    <cellStyle name="Output 2 2 6 2 22 2" xfId="9361" xr:uid="{00000000-0005-0000-0000-000038A90000}"/>
    <cellStyle name="Output 2 2 6 2 22 3" xfId="13610" xr:uid="{00000000-0005-0000-0000-000039A90000}"/>
    <cellStyle name="Output 2 2 6 2 22 4" xfId="17859" xr:uid="{00000000-0005-0000-0000-00003AA90000}"/>
    <cellStyle name="Output 2 2 6 2 22 5" xfId="25900" xr:uid="{00000000-0005-0000-0000-00003BA90000}"/>
    <cellStyle name="Output 2 2 6 2 22 6" xfId="56478" xr:uid="{00000000-0005-0000-0000-00003CA90000}"/>
    <cellStyle name="Output 2 2 6 2 23" xfId="5219" xr:uid="{00000000-0005-0000-0000-00003DA90000}"/>
    <cellStyle name="Output 2 2 6 2 23 2" xfId="9471" xr:uid="{00000000-0005-0000-0000-00003EA90000}"/>
    <cellStyle name="Output 2 2 6 2 23 3" xfId="13720" xr:uid="{00000000-0005-0000-0000-00003FA90000}"/>
    <cellStyle name="Output 2 2 6 2 23 4" xfId="17969" xr:uid="{00000000-0005-0000-0000-000040A90000}"/>
    <cellStyle name="Output 2 2 6 2 23 5" xfId="26246" xr:uid="{00000000-0005-0000-0000-000041A90000}"/>
    <cellStyle name="Output 2 2 6 2 23 6" xfId="56729" xr:uid="{00000000-0005-0000-0000-000042A90000}"/>
    <cellStyle name="Output 2 2 6 2 24" xfId="5331" xr:uid="{00000000-0005-0000-0000-000043A90000}"/>
    <cellStyle name="Output 2 2 6 2 24 2" xfId="9583" xr:uid="{00000000-0005-0000-0000-000044A90000}"/>
    <cellStyle name="Output 2 2 6 2 24 3" xfId="13832" xr:uid="{00000000-0005-0000-0000-000045A90000}"/>
    <cellStyle name="Output 2 2 6 2 24 4" xfId="18081" xr:uid="{00000000-0005-0000-0000-000046A90000}"/>
    <cellStyle name="Output 2 2 6 2 24 5" xfId="26591" xr:uid="{00000000-0005-0000-0000-000047A90000}"/>
    <cellStyle name="Output 2 2 6 2 24 6" xfId="56888" xr:uid="{00000000-0005-0000-0000-000048A90000}"/>
    <cellStyle name="Output 2 2 6 2 25" xfId="5482" xr:uid="{00000000-0005-0000-0000-000049A90000}"/>
    <cellStyle name="Output 2 2 6 2 25 2" xfId="9734" xr:uid="{00000000-0005-0000-0000-00004AA90000}"/>
    <cellStyle name="Output 2 2 6 2 25 3" xfId="13983" xr:uid="{00000000-0005-0000-0000-00004BA90000}"/>
    <cellStyle name="Output 2 2 6 2 25 4" xfId="18232" xr:uid="{00000000-0005-0000-0000-00004CA90000}"/>
    <cellStyle name="Output 2 2 6 2 25 5" xfId="25339" xr:uid="{00000000-0005-0000-0000-00004DA90000}"/>
    <cellStyle name="Output 2 2 6 2 25 6" xfId="57038" xr:uid="{00000000-0005-0000-0000-00004EA90000}"/>
    <cellStyle name="Output 2 2 6 2 26" xfId="5637" xr:uid="{00000000-0005-0000-0000-00004FA90000}"/>
    <cellStyle name="Output 2 2 6 2 26 2" xfId="9889" xr:uid="{00000000-0005-0000-0000-000050A90000}"/>
    <cellStyle name="Output 2 2 6 2 26 3" xfId="14138" xr:uid="{00000000-0005-0000-0000-000051A90000}"/>
    <cellStyle name="Output 2 2 6 2 26 4" xfId="18387" xr:uid="{00000000-0005-0000-0000-000052A90000}"/>
    <cellStyle name="Output 2 2 6 2 26 5" xfId="27062" xr:uid="{00000000-0005-0000-0000-000053A90000}"/>
    <cellStyle name="Output 2 2 6 2 26 6" xfId="55701" xr:uid="{00000000-0005-0000-0000-000054A90000}"/>
    <cellStyle name="Output 2 2 6 2 27" xfId="1637" xr:uid="{00000000-0005-0000-0000-000055A90000}"/>
    <cellStyle name="Output 2 2 6 2 27 2" xfId="27299" xr:uid="{00000000-0005-0000-0000-000056A90000}"/>
    <cellStyle name="Output 2 2 6 2 27 3" xfId="57306" xr:uid="{00000000-0005-0000-0000-000057A90000}"/>
    <cellStyle name="Output 2 2 6 2 28" xfId="5889" xr:uid="{00000000-0005-0000-0000-000058A90000}"/>
    <cellStyle name="Output 2 2 6 2 28 2" xfId="27642" xr:uid="{00000000-0005-0000-0000-000059A90000}"/>
    <cellStyle name="Output 2 2 6 2 28 3" xfId="57455" xr:uid="{00000000-0005-0000-0000-00005AA90000}"/>
    <cellStyle name="Output 2 2 6 2 29" xfId="10138" xr:uid="{00000000-0005-0000-0000-00005BA90000}"/>
    <cellStyle name="Output 2 2 6 2 29 2" xfId="27983" xr:uid="{00000000-0005-0000-0000-00005CA90000}"/>
    <cellStyle name="Output 2 2 6 2 29 3" xfId="57605" xr:uid="{00000000-0005-0000-0000-00005DA90000}"/>
    <cellStyle name="Output 2 2 6 2 3" xfId="2244" xr:uid="{00000000-0005-0000-0000-00005EA90000}"/>
    <cellStyle name="Output 2 2 6 2 3 2" xfId="6496" xr:uid="{00000000-0005-0000-0000-00005FA90000}"/>
    <cellStyle name="Output 2 2 6 2 3 3" xfId="10745" xr:uid="{00000000-0005-0000-0000-000060A90000}"/>
    <cellStyle name="Output 2 2 6 2 3 4" xfId="14994" xr:uid="{00000000-0005-0000-0000-000061A90000}"/>
    <cellStyle name="Output 2 2 6 2 3 5" xfId="19620" xr:uid="{00000000-0005-0000-0000-000062A90000}"/>
    <cellStyle name="Output 2 2 6 2 3 6" xfId="53690" xr:uid="{00000000-0005-0000-0000-000063A90000}"/>
    <cellStyle name="Output 2 2 6 2 30" xfId="14388" xr:uid="{00000000-0005-0000-0000-000064A90000}"/>
    <cellStyle name="Output 2 2 6 2 30 2" xfId="28324" xr:uid="{00000000-0005-0000-0000-000065A90000}"/>
    <cellStyle name="Output 2 2 6 2 31" xfId="18539" xr:uid="{00000000-0005-0000-0000-000066A90000}"/>
    <cellStyle name="Output 2 2 6 2 31 2" xfId="28665" xr:uid="{00000000-0005-0000-0000-000067A90000}"/>
    <cellStyle name="Output 2 2 6 2 32" xfId="29006" xr:uid="{00000000-0005-0000-0000-000068A90000}"/>
    <cellStyle name="Output 2 2 6 2 33" xfId="29351" xr:uid="{00000000-0005-0000-0000-000069A90000}"/>
    <cellStyle name="Output 2 2 6 2 34" xfId="31017" xr:uid="{00000000-0005-0000-0000-00006AA90000}"/>
    <cellStyle name="Output 2 2 6 2 35" xfId="31504" xr:uid="{00000000-0005-0000-0000-00006BA90000}"/>
    <cellStyle name="Output 2 2 6 2 36" xfId="31844" xr:uid="{00000000-0005-0000-0000-00006CA90000}"/>
    <cellStyle name="Output 2 2 6 2 37" xfId="32066" xr:uid="{00000000-0005-0000-0000-00006DA90000}"/>
    <cellStyle name="Output 2 2 6 2 38" xfId="32407" xr:uid="{00000000-0005-0000-0000-00006EA90000}"/>
    <cellStyle name="Output 2 2 6 2 39" xfId="32748" xr:uid="{00000000-0005-0000-0000-00006FA90000}"/>
    <cellStyle name="Output 2 2 6 2 4" xfId="2394" xr:uid="{00000000-0005-0000-0000-000070A90000}"/>
    <cellStyle name="Output 2 2 6 2 4 2" xfId="6646" xr:uid="{00000000-0005-0000-0000-000071A90000}"/>
    <cellStyle name="Output 2 2 6 2 4 3" xfId="10895" xr:uid="{00000000-0005-0000-0000-000072A90000}"/>
    <cellStyle name="Output 2 2 6 2 4 4" xfId="15144" xr:uid="{00000000-0005-0000-0000-000073A90000}"/>
    <cellStyle name="Output 2 2 6 2 4 5" xfId="18800" xr:uid="{00000000-0005-0000-0000-000074A90000}"/>
    <cellStyle name="Output 2 2 6 2 4 6" xfId="53812" xr:uid="{00000000-0005-0000-0000-000075A90000}"/>
    <cellStyle name="Output 2 2 6 2 40" xfId="33127" xr:uid="{00000000-0005-0000-0000-000076A90000}"/>
    <cellStyle name="Output 2 2 6 2 41" xfId="33658" xr:uid="{00000000-0005-0000-0000-000077A90000}"/>
    <cellStyle name="Output 2 2 6 2 42" xfId="33068" xr:uid="{00000000-0005-0000-0000-000078A90000}"/>
    <cellStyle name="Output 2 2 6 2 43" xfId="34451" xr:uid="{00000000-0005-0000-0000-000079A90000}"/>
    <cellStyle name="Output 2 2 6 2 44" xfId="34797" xr:uid="{00000000-0005-0000-0000-00007AA90000}"/>
    <cellStyle name="Output 2 2 6 2 45" xfId="35143" xr:uid="{00000000-0005-0000-0000-00007BA90000}"/>
    <cellStyle name="Output 2 2 6 2 46" xfId="35490" xr:uid="{00000000-0005-0000-0000-00007CA90000}"/>
    <cellStyle name="Output 2 2 6 2 47" xfId="35837" xr:uid="{00000000-0005-0000-0000-00007DA90000}"/>
    <cellStyle name="Output 2 2 6 2 48" xfId="36183" xr:uid="{00000000-0005-0000-0000-00007EA90000}"/>
    <cellStyle name="Output 2 2 6 2 49" xfId="36529" xr:uid="{00000000-0005-0000-0000-00007FA90000}"/>
    <cellStyle name="Output 2 2 6 2 5" xfId="2543" xr:uid="{00000000-0005-0000-0000-000080A90000}"/>
    <cellStyle name="Output 2 2 6 2 5 2" xfId="6795" xr:uid="{00000000-0005-0000-0000-000081A90000}"/>
    <cellStyle name="Output 2 2 6 2 5 3" xfId="11044" xr:uid="{00000000-0005-0000-0000-000082A90000}"/>
    <cellStyle name="Output 2 2 6 2 5 4" xfId="15293" xr:uid="{00000000-0005-0000-0000-000083A90000}"/>
    <cellStyle name="Output 2 2 6 2 5 5" xfId="20062" xr:uid="{00000000-0005-0000-0000-000084A90000}"/>
    <cellStyle name="Output 2 2 6 2 5 6" xfId="53918" xr:uid="{00000000-0005-0000-0000-000085A90000}"/>
    <cellStyle name="Output 2 2 6 2 50" xfId="36875" xr:uid="{00000000-0005-0000-0000-000086A90000}"/>
    <cellStyle name="Output 2 2 6 2 51" xfId="37221" xr:uid="{00000000-0005-0000-0000-000087A90000}"/>
    <cellStyle name="Output 2 2 6 2 52" xfId="37567" xr:uid="{00000000-0005-0000-0000-000088A90000}"/>
    <cellStyle name="Output 2 2 6 2 53" xfId="37842" xr:uid="{00000000-0005-0000-0000-000089A90000}"/>
    <cellStyle name="Output 2 2 6 2 54" xfId="38189" xr:uid="{00000000-0005-0000-0000-00008AA90000}"/>
    <cellStyle name="Output 2 2 6 2 55" xfId="38535" xr:uid="{00000000-0005-0000-0000-00008BA90000}"/>
    <cellStyle name="Output 2 2 6 2 56" xfId="38881" xr:uid="{00000000-0005-0000-0000-00008CA90000}"/>
    <cellStyle name="Output 2 2 6 2 57" xfId="39227" xr:uid="{00000000-0005-0000-0000-00008DA90000}"/>
    <cellStyle name="Output 2 2 6 2 58" xfId="39543" xr:uid="{00000000-0005-0000-0000-00008EA90000}"/>
    <cellStyle name="Output 2 2 6 2 59" xfId="39826" xr:uid="{00000000-0005-0000-0000-00008FA90000}"/>
    <cellStyle name="Output 2 2 6 2 6" xfId="2693" xr:uid="{00000000-0005-0000-0000-000090A90000}"/>
    <cellStyle name="Output 2 2 6 2 6 2" xfId="6945" xr:uid="{00000000-0005-0000-0000-000091A90000}"/>
    <cellStyle name="Output 2 2 6 2 6 3" xfId="11194" xr:uid="{00000000-0005-0000-0000-000092A90000}"/>
    <cellStyle name="Output 2 2 6 2 6 4" xfId="15443" xr:uid="{00000000-0005-0000-0000-000093A90000}"/>
    <cellStyle name="Output 2 2 6 2 6 5" xfId="20408" xr:uid="{00000000-0005-0000-0000-000094A90000}"/>
    <cellStyle name="Output 2 2 6 2 6 6" xfId="54068" xr:uid="{00000000-0005-0000-0000-000095A90000}"/>
    <cellStyle name="Output 2 2 6 2 60" xfId="40055" xr:uid="{00000000-0005-0000-0000-000096A90000}"/>
    <cellStyle name="Output 2 2 6 2 61" xfId="40396" xr:uid="{00000000-0005-0000-0000-000097A90000}"/>
    <cellStyle name="Output 2 2 6 2 62" xfId="40793" xr:uid="{00000000-0005-0000-0000-000098A90000}"/>
    <cellStyle name="Output 2 2 6 2 63" xfId="40885" xr:uid="{00000000-0005-0000-0000-000099A90000}"/>
    <cellStyle name="Output 2 2 6 2 64" xfId="41485" xr:uid="{00000000-0005-0000-0000-00009AA90000}"/>
    <cellStyle name="Output 2 2 6 2 65" xfId="41963" xr:uid="{00000000-0005-0000-0000-00009BA90000}"/>
    <cellStyle name="Output 2 2 6 2 66" xfId="42309" xr:uid="{00000000-0005-0000-0000-00009CA90000}"/>
    <cellStyle name="Output 2 2 6 2 67" xfId="41014" xr:uid="{00000000-0005-0000-0000-00009DA90000}"/>
    <cellStyle name="Output 2 2 6 2 68" xfId="42890" xr:uid="{00000000-0005-0000-0000-00009EA90000}"/>
    <cellStyle name="Output 2 2 6 2 69" xfId="43231" xr:uid="{00000000-0005-0000-0000-00009FA90000}"/>
    <cellStyle name="Output 2 2 6 2 7" xfId="2848" xr:uid="{00000000-0005-0000-0000-0000A0A90000}"/>
    <cellStyle name="Output 2 2 6 2 7 2" xfId="7100" xr:uid="{00000000-0005-0000-0000-0000A1A90000}"/>
    <cellStyle name="Output 2 2 6 2 7 3" xfId="11349" xr:uid="{00000000-0005-0000-0000-0000A2A90000}"/>
    <cellStyle name="Output 2 2 6 2 7 4" xfId="15598" xr:uid="{00000000-0005-0000-0000-0000A3A90000}"/>
    <cellStyle name="Output 2 2 6 2 7 5" xfId="19582" xr:uid="{00000000-0005-0000-0000-0000A4A90000}"/>
    <cellStyle name="Output 2 2 6 2 7 6" xfId="53252" xr:uid="{00000000-0005-0000-0000-0000A5A90000}"/>
    <cellStyle name="Output 2 2 6 2 70" xfId="43572" xr:uid="{00000000-0005-0000-0000-0000A6A90000}"/>
    <cellStyle name="Output 2 2 6 2 71" xfId="44103" xr:uid="{00000000-0005-0000-0000-0000A7A90000}"/>
    <cellStyle name="Output 2 2 6 2 72" xfId="44324" xr:uid="{00000000-0005-0000-0000-0000A8A90000}"/>
    <cellStyle name="Output 2 2 6 2 73" xfId="44771" xr:uid="{00000000-0005-0000-0000-0000A9A90000}"/>
    <cellStyle name="Output 2 2 6 2 74" xfId="44293" xr:uid="{00000000-0005-0000-0000-0000AAA90000}"/>
    <cellStyle name="Output 2 2 6 2 75" xfId="45520" xr:uid="{00000000-0005-0000-0000-0000ABA90000}"/>
    <cellStyle name="Output 2 2 6 2 76" xfId="46150" xr:uid="{00000000-0005-0000-0000-0000ACA90000}"/>
    <cellStyle name="Output 2 2 6 2 77" xfId="46476" xr:uid="{00000000-0005-0000-0000-0000ADA90000}"/>
    <cellStyle name="Output 2 2 6 2 78" xfId="45703" xr:uid="{00000000-0005-0000-0000-0000AEA90000}"/>
    <cellStyle name="Output 2 2 6 2 79" xfId="46973" xr:uid="{00000000-0005-0000-0000-0000AFA90000}"/>
    <cellStyle name="Output 2 2 6 2 8" xfId="2998" xr:uid="{00000000-0005-0000-0000-0000B0A90000}"/>
    <cellStyle name="Output 2 2 6 2 8 2" xfId="7250" xr:uid="{00000000-0005-0000-0000-0000B1A90000}"/>
    <cellStyle name="Output 2 2 6 2 8 3" xfId="11499" xr:uid="{00000000-0005-0000-0000-0000B2A90000}"/>
    <cellStyle name="Output 2 2 6 2 8 4" xfId="15748" xr:uid="{00000000-0005-0000-0000-0000B3A90000}"/>
    <cellStyle name="Output 2 2 6 2 8 5" xfId="21101" xr:uid="{00000000-0005-0000-0000-0000B4A90000}"/>
    <cellStyle name="Output 2 2 6 2 8 6" xfId="54289" xr:uid="{00000000-0005-0000-0000-0000B5A90000}"/>
    <cellStyle name="Output 2 2 6 2 80" xfId="47318" xr:uid="{00000000-0005-0000-0000-0000B6A90000}"/>
    <cellStyle name="Output 2 2 6 2 81" xfId="47621" xr:uid="{00000000-0005-0000-0000-0000B7A90000}"/>
    <cellStyle name="Output 2 2 6 2 82" xfId="46431" xr:uid="{00000000-0005-0000-0000-0000B8A90000}"/>
    <cellStyle name="Output 2 2 6 2 83" xfId="48079" xr:uid="{00000000-0005-0000-0000-0000B9A90000}"/>
    <cellStyle name="Output 2 2 6 2 84" xfId="48688" xr:uid="{00000000-0005-0000-0000-0000BAA90000}"/>
    <cellStyle name="Output 2 2 6 2 85" xfId="48932" xr:uid="{00000000-0005-0000-0000-0000BBA90000}"/>
    <cellStyle name="Output 2 2 6 2 86" xfId="48499" xr:uid="{00000000-0005-0000-0000-0000BCA90000}"/>
    <cellStyle name="Output 2 2 6 2 87" xfId="49739" xr:uid="{00000000-0005-0000-0000-0000BDA90000}"/>
    <cellStyle name="Output 2 2 6 2 88" xfId="49945" xr:uid="{00000000-0005-0000-0000-0000BEA90000}"/>
    <cellStyle name="Output 2 2 6 2 89" xfId="50095" xr:uid="{00000000-0005-0000-0000-0000BFA90000}"/>
    <cellStyle name="Output 2 2 6 2 9" xfId="3148" xr:uid="{00000000-0005-0000-0000-0000C0A90000}"/>
    <cellStyle name="Output 2 2 6 2 9 2" xfId="7400" xr:uid="{00000000-0005-0000-0000-0000C1A90000}"/>
    <cellStyle name="Output 2 2 6 2 9 3" xfId="11649" xr:uid="{00000000-0005-0000-0000-0000C2A90000}"/>
    <cellStyle name="Output 2 2 6 2 9 4" xfId="15898" xr:uid="{00000000-0005-0000-0000-0000C3A90000}"/>
    <cellStyle name="Output 2 2 6 2 9 5" xfId="21416" xr:uid="{00000000-0005-0000-0000-0000C4A90000}"/>
    <cellStyle name="Output 2 2 6 2 9 6" xfId="54439" xr:uid="{00000000-0005-0000-0000-0000C5A90000}"/>
    <cellStyle name="Output 2 2 6 2 90" xfId="50244" xr:uid="{00000000-0005-0000-0000-0000C6A90000}"/>
    <cellStyle name="Output 2 2 6 2 91" xfId="50394" xr:uid="{00000000-0005-0000-0000-0000C7A90000}"/>
    <cellStyle name="Output 2 2 6 2 92" xfId="50543" xr:uid="{00000000-0005-0000-0000-0000C8A90000}"/>
    <cellStyle name="Output 2 2 6 2 93" xfId="50692" xr:uid="{00000000-0005-0000-0000-0000C9A90000}"/>
    <cellStyle name="Output 2 2 6 2 94" xfId="50842" xr:uid="{00000000-0005-0000-0000-0000CAA90000}"/>
    <cellStyle name="Output 2 2 6 2 95" xfId="50991" xr:uid="{00000000-0005-0000-0000-0000CBA90000}"/>
    <cellStyle name="Output 2 2 6 2 96" xfId="51156" xr:uid="{00000000-0005-0000-0000-0000CCA90000}"/>
    <cellStyle name="Output 2 2 6 2 97" xfId="51312" xr:uid="{00000000-0005-0000-0000-0000CDA90000}"/>
    <cellStyle name="Output 2 2 6 2 98" xfId="51462" xr:uid="{00000000-0005-0000-0000-0000CEA90000}"/>
    <cellStyle name="Output 2 2 6 2 99" xfId="51612" xr:uid="{00000000-0005-0000-0000-0000CFA90000}"/>
    <cellStyle name="Output 2 2 6 20" xfId="3243" xr:uid="{00000000-0005-0000-0000-0000D0A90000}"/>
    <cellStyle name="Output 2 2 6 20 2" xfId="7495" xr:uid="{00000000-0005-0000-0000-0000D1A90000}"/>
    <cellStyle name="Output 2 2 6 20 3" xfId="11744" xr:uid="{00000000-0005-0000-0000-0000D2A90000}"/>
    <cellStyle name="Output 2 2 6 20 4" xfId="15993" xr:uid="{00000000-0005-0000-0000-0000D3A90000}"/>
    <cellStyle name="Output 2 2 6 20 5" xfId="23501" xr:uid="{00000000-0005-0000-0000-0000D4A90000}"/>
    <cellStyle name="Output 2 2 6 20 6" xfId="55815" xr:uid="{00000000-0005-0000-0000-0000D5A90000}"/>
    <cellStyle name="Output 2 2 6 21" xfId="3392" xr:uid="{00000000-0005-0000-0000-0000D6A90000}"/>
    <cellStyle name="Output 2 2 6 21 2" xfId="7644" xr:uid="{00000000-0005-0000-0000-0000D7A90000}"/>
    <cellStyle name="Output 2 2 6 21 3" xfId="11893" xr:uid="{00000000-0005-0000-0000-0000D8A90000}"/>
    <cellStyle name="Output 2 2 6 21 4" xfId="16142" xr:uid="{00000000-0005-0000-0000-0000D9A90000}"/>
    <cellStyle name="Output 2 2 6 21 5" xfId="23847" xr:uid="{00000000-0005-0000-0000-0000DAA90000}"/>
    <cellStyle name="Output 2 2 6 21 6" xfId="55967" xr:uid="{00000000-0005-0000-0000-0000DBA90000}"/>
    <cellStyle name="Output 2 2 6 22" xfId="3542" xr:uid="{00000000-0005-0000-0000-0000DCA90000}"/>
    <cellStyle name="Output 2 2 6 22 2" xfId="7794" xr:uid="{00000000-0005-0000-0000-0000DDA90000}"/>
    <cellStyle name="Output 2 2 6 22 3" xfId="12043" xr:uid="{00000000-0005-0000-0000-0000DEA90000}"/>
    <cellStyle name="Output 2 2 6 22 4" xfId="16292" xr:uid="{00000000-0005-0000-0000-0000DFA90000}"/>
    <cellStyle name="Output 2 2 6 22 5" xfId="24197" xr:uid="{00000000-0005-0000-0000-0000E0A90000}"/>
    <cellStyle name="Output 2 2 6 22 6" xfId="56119" xr:uid="{00000000-0005-0000-0000-0000E1A90000}"/>
    <cellStyle name="Output 2 2 6 23" xfId="3692" xr:uid="{00000000-0005-0000-0000-0000E2A90000}"/>
    <cellStyle name="Output 2 2 6 23 2" xfId="7944" xr:uid="{00000000-0005-0000-0000-0000E3A90000}"/>
    <cellStyle name="Output 2 2 6 23 3" xfId="12193" xr:uid="{00000000-0005-0000-0000-0000E4A90000}"/>
    <cellStyle name="Output 2 2 6 23 4" xfId="16442" xr:uid="{00000000-0005-0000-0000-0000E5A90000}"/>
    <cellStyle name="Output 2 2 6 23 5" xfId="24543" xr:uid="{00000000-0005-0000-0000-0000E6A90000}"/>
    <cellStyle name="Output 2 2 6 23 6" xfId="56268" xr:uid="{00000000-0005-0000-0000-0000E7A90000}"/>
    <cellStyle name="Output 2 2 6 24" xfId="3841" xr:uid="{00000000-0005-0000-0000-0000E8A90000}"/>
    <cellStyle name="Output 2 2 6 24 2" xfId="8093" xr:uid="{00000000-0005-0000-0000-0000E9A90000}"/>
    <cellStyle name="Output 2 2 6 24 3" xfId="12342" xr:uid="{00000000-0005-0000-0000-0000EAA90000}"/>
    <cellStyle name="Output 2 2 6 24 4" xfId="16591" xr:uid="{00000000-0005-0000-0000-0000EBA90000}"/>
    <cellStyle name="Output 2 2 6 24 5" xfId="24818" xr:uid="{00000000-0005-0000-0000-0000ECA90000}"/>
    <cellStyle name="Output 2 2 6 24 6" xfId="56424" xr:uid="{00000000-0005-0000-0000-0000EDA90000}"/>
    <cellStyle name="Output 2 2 6 25" xfId="3990" xr:uid="{00000000-0005-0000-0000-0000EEA90000}"/>
    <cellStyle name="Output 2 2 6 25 2" xfId="8242" xr:uid="{00000000-0005-0000-0000-0000EFA90000}"/>
    <cellStyle name="Output 2 2 6 25 3" xfId="12491" xr:uid="{00000000-0005-0000-0000-0000F0A90000}"/>
    <cellStyle name="Output 2 2 6 25 4" xfId="16740" xr:uid="{00000000-0005-0000-0000-0000F1A90000}"/>
    <cellStyle name="Output 2 2 6 25 5" xfId="21636" xr:uid="{00000000-0005-0000-0000-0000F2A90000}"/>
    <cellStyle name="Output 2 2 6 25 6" xfId="56574" xr:uid="{00000000-0005-0000-0000-0000F3A90000}"/>
    <cellStyle name="Output 2 2 6 26" xfId="4190" xr:uid="{00000000-0005-0000-0000-0000F4A90000}"/>
    <cellStyle name="Output 2 2 6 26 2" xfId="8442" xr:uid="{00000000-0005-0000-0000-0000F5A90000}"/>
    <cellStyle name="Output 2 2 6 26 3" xfId="12691" xr:uid="{00000000-0005-0000-0000-0000F6A90000}"/>
    <cellStyle name="Output 2 2 6 26 4" xfId="16940" xr:uid="{00000000-0005-0000-0000-0000F7A90000}"/>
    <cellStyle name="Output 2 2 6 26 5" xfId="25504" xr:uid="{00000000-0005-0000-0000-0000F8A90000}"/>
    <cellStyle name="Output 2 2 6 26 6" xfId="56621" xr:uid="{00000000-0005-0000-0000-0000F9A90000}"/>
    <cellStyle name="Output 2 2 6 27" xfId="4341" xr:uid="{00000000-0005-0000-0000-0000FAA90000}"/>
    <cellStyle name="Output 2 2 6 27 2" xfId="8593" xr:uid="{00000000-0005-0000-0000-0000FBA90000}"/>
    <cellStyle name="Output 2 2 6 27 3" xfId="12842" xr:uid="{00000000-0005-0000-0000-0000FCA90000}"/>
    <cellStyle name="Output 2 2 6 27 4" xfId="17091" xr:uid="{00000000-0005-0000-0000-0000FDA90000}"/>
    <cellStyle name="Output 2 2 6 27 5" xfId="25850" xr:uid="{00000000-0005-0000-0000-0000FEA90000}"/>
    <cellStyle name="Output 2 2 6 27 6" xfId="56675" xr:uid="{00000000-0005-0000-0000-0000FFA90000}"/>
    <cellStyle name="Output 2 2 6 28" xfId="4558" xr:uid="{00000000-0005-0000-0000-000000AA0000}"/>
    <cellStyle name="Output 2 2 6 28 2" xfId="8810" xr:uid="{00000000-0005-0000-0000-000001AA0000}"/>
    <cellStyle name="Output 2 2 6 28 3" xfId="13059" xr:uid="{00000000-0005-0000-0000-000002AA0000}"/>
    <cellStyle name="Output 2 2 6 28 4" xfId="17308" xr:uid="{00000000-0005-0000-0000-000003AA0000}"/>
    <cellStyle name="Output 2 2 6 28 5" xfId="26196" xr:uid="{00000000-0005-0000-0000-000004AA0000}"/>
    <cellStyle name="Output 2 2 6 28 6" xfId="56834" xr:uid="{00000000-0005-0000-0000-000005AA0000}"/>
    <cellStyle name="Output 2 2 6 29" xfId="4713" xr:uid="{00000000-0005-0000-0000-000006AA0000}"/>
    <cellStyle name="Output 2 2 6 29 2" xfId="8965" xr:uid="{00000000-0005-0000-0000-000007AA0000}"/>
    <cellStyle name="Output 2 2 6 29 3" xfId="13214" xr:uid="{00000000-0005-0000-0000-000008AA0000}"/>
    <cellStyle name="Output 2 2 6 29 4" xfId="17463" xr:uid="{00000000-0005-0000-0000-000009AA0000}"/>
    <cellStyle name="Output 2 2 6 29 5" xfId="26541" xr:uid="{00000000-0005-0000-0000-00000AAA0000}"/>
    <cellStyle name="Output 2 2 6 29 6" xfId="56984" xr:uid="{00000000-0005-0000-0000-00000BAA0000}"/>
    <cellStyle name="Output 2 2 6 3" xfId="1685" xr:uid="{00000000-0005-0000-0000-00000CAA0000}"/>
    <cellStyle name="Output 2 2 6 3 10" xfId="3345" xr:uid="{00000000-0005-0000-0000-00000DAA0000}"/>
    <cellStyle name="Output 2 2 6 3 10 2" xfId="7597" xr:uid="{00000000-0005-0000-0000-00000EAA0000}"/>
    <cellStyle name="Output 2 2 6 3 10 3" xfId="11846" xr:uid="{00000000-0005-0000-0000-00000FAA0000}"/>
    <cellStyle name="Output 2 2 6 3 10 4" xfId="16095" xr:uid="{00000000-0005-0000-0000-000010AA0000}"/>
    <cellStyle name="Output 2 2 6 3 10 5" xfId="21669" xr:uid="{00000000-0005-0000-0000-000011AA0000}"/>
    <cellStyle name="Output 2 2 6 3 10 6" xfId="54637" xr:uid="{00000000-0005-0000-0000-000012AA0000}"/>
    <cellStyle name="Output 2 2 6 3 100" xfId="51810" xr:uid="{00000000-0005-0000-0000-000013AA0000}"/>
    <cellStyle name="Output 2 2 6 3 101" xfId="51965" xr:uid="{00000000-0005-0000-0000-000014AA0000}"/>
    <cellStyle name="Output 2 2 6 3 102" xfId="52120" xr:uid="{00000000-0005-0000-0000-000015AA0000}"/>
    <cellStyle name="Output 2 2 6 3 103" xfId="52270" xr:uid="{00000000-0005-0000-0000-000016AA0000}"/>
    <cellStyle name="Output 2 2 6 3 104" xfId="52523" xr:uid="{00000000-0005-0000-0000-000017AA0000}"/>
    <cellStyle name="Output 2 2 6 3 105" xfId="52673" xr:uid="{00000000-0005-0000-0000-000018AA0000}"/>
    <cellStyle name="Output 2 2 6 3 106" xfId="52822" xr:uid="{00000000-0005-0000-0000-000019AA0000}"/>
    <cellStyle name="Output 2 2 6 3 107" xfId="52972" xr:uid="{00000000-0005-0000-0000-00001AAA0000}"/>
    <cellStyle name="Output 2 2 6 3 108" xfId="53434" xr:uid="{00000000-0005-0000-0000-00001BAA0000}"/>
    <cellStyle name="Output 2 2 6 3 11" xfId="3494" xr:uid="{00000000-0005-0000-0000-00001CAA0000}"/>
    <cellStyle name="Output 2 2 6 3 11 2" xfId="7746" xr:uid="{00000000-0005-0000-0000-00001DAA0000}"/>
    <cellStyle name="Output 2 2 6 3 11 3" xfId="11995" xr:uid="{00000000-0005-0000-0000-00001EAA0000}"/>
    <cellStyle name="Output 2 2 6 3 11 4" xfId="16244" xr:uid="{00000000-0005-0000-0000-00001FAA0000}"/>
    <cellStyle name="Output 2 2 6 3 11 5" xfId="22284" xr:uid="{00000000-0005-0000-0000-000020AA0000}"/>
    <cellStyle name="Output 2 2 6 3 11 6" xfId="54786" xr:uid="{00000000-0005-0000-0000-000021AA0000}"/>
    <cellStyle name="Output 2 2 6 3 12" xfId="3644" xr:uid="{00000000-0005-0000-0000-000022AA0000}"/>
    <cellStyle name="Output 2 2 6 3 12 2" xfId="7896" xr:uid="{00000000-0005-0000-0000-000023AA0000}"/>
    <cellStyle name="Output 2 2 6 3 12 3" xfId="12145" xr:uid="{00000000-0005-0000-0000-000024AA0000}"/>
    <cellStyle name="Output 2 2 6 3 12 4" xfId="16394" xr:uid="{00000000-0005-0000-0000-000025AA0000}"/>
    <cellStyle name="Output 2 2 6 3 12 5" xfId="22630" xr:uid="{00000000-0005-0000-0000-000026AA0000}"/>
    <cellStyle name="Output 2 2 6 3 12 6" xfId="54941" xr:uid="{00000000-0005-0000-0000-000027AA0000}"/>
    <cellStyle name="Output 2 2 6 3 13" xfId="3794" xr:uid="{00000000-0005-0000-0000-000028AA0000}"/>
    <cellStyle name="Output 2 2 6 3 13 2" xfId="8046" xr:uid="{00000000-0005-0000-0000-000029AA0000}"/>
    <cellStyle name="Output 2 2 6 3 13 3" xfId="12295" xr:uid="{00000000-0005-0000-0000-00002AAA0000}"/>
    <cellStyle name="Output 2 2 6 3 13 4" xfId="16544" xr:uid="{00000000-0005-0000-0000-00002BAA0000}"/>
    <cellStyle name="Output 2 2 6 3 13 5" xfId="22976" xr:uid="{00000000-0005-0000-0000-00002CAA0000}"/>
    <cellStyle name="Output 2 2 6 3 13 6" xfId="55096" xr:uid="{00000000-0005-0000-0000-00002DAA0000}"/>
    <cellStyle name="Output 2 2 6 3 14" xfId="3943" xr:uid="{00000000-0005-0000-0000-00002EAA0000}"/>
    <cellStyle name="Output 2 2 6 3 14 2" xfId="8195" xr:uid="{00000000-0005-0000-0000-00002FAA0000}"/>
    <cellStyle name="Output 2 2 6 3 14 3" xfId="12444" xr:uid="{00000000-0005-0000-0000-000030AA0000}"/>
    <cellStyle name="Output 2 2 6 3 14 4" xfId="16693" xr:uid="{00000000-0005-0000-0000-000031AA0000}"/>
    <cellStyle name="Output 2 2 6 3 14 5" xfId="23323" xr:uid="{00000000-0005-0000-0000-000032AA0000}"/>
    <cellStyle name="Output 2 2 6 3 14 6" xfId="55247" xr:uid="{00000000-0005-0000-0000-000033AA0000}"/>
    <cellStyle name="Output 2 2 6 3 15" xfId="4092" xr:uid="{00000000-0005-0000-0000-000034AA0000}"/>
    <cellStyle name="Output 2 2 6 3 15 2" xfId="8344" xr:uid="{00000000-0005-0000-0000-000035AA0000}"/>
    <cellStyle name="Output 2 2 6 3 15 3" xfId="12593" xr:uid="{00000000-0005-0000-0000-000036AA0000}"/>
    <cellStyle name="Output 2 2 6 3 15 4" xfId="16842" xr:uid="{00000000-0005-0000-0000-000037AA0000}"/>
    <cellStyle name="Output 2 2 6 3 15 5" xfId="23598" xr:uid="{00000000-0005-0000-0000-000038AA0000}"/>
    <cellStyle name="Output 2 2 6 3 15 6" xfId="55396" xr:uid="{00000000-0005-0000-0000-000039AA0000}"/>
    <cellStyle name="Output 2 2 6 3 16" xfId="4292" xr:uid="{00000000-0005-0000-0000-00003AAA0000}"/>
    <cellStyle name="Output 2 2 6 3 16 2" xfId="8544" xr:uid="{00000000-0005-0000-0000-00003BAA0000}"/>
    <cellStyle name="Output 2 2 6 3 16 3" xfId="12793" xr:uid="{00000000-0005-0000-0000-00003CAA0000}"/>
    <cellStyle name="Output 2 2 6 3 16 4" xfId="17042" xr:uid="{00000000-0005-0000-0000-00003DAA0000}"/>
    <cellStyle name="Output 2 2 6 3 16 5" xfId="23944" xr:uid="{00000000-0005-0000-0000-00003EAA0000}"/>
    <cellStyle name="Output 2 2 6 3 16 6" xfId="55546" xr:uid="{00000000-0005-0000-0000-00003FAA0000}"/>
    <cellStyle name="Output 2 2 6 3 17" xfId="4443" xr:uid="{00000000-0005-0000-0000-000040AA0000}"/>
    <cellStyle name="Output 2 2 6 3 17 2" xfId="8695" xr:uid="{00000000-0005-0000-0000-000041AA0000}"/>
    <cellStyle name="Output 2 2 6 3 17 3" xfId="12944" xr:uid="{00000000-0005-0000-0000-000042AA0000}"/>
    <cellStyle name="Output 2 2 6 3 17 4" xfId="17193" xr:uid="{00000000-0005-0000-0000-000043AA0000}"/>
    <cellStyle name="Output 2 2 6 3 17 5" xfId="24294" xr:uid="{00000000-0005-0000-0000-000044AA0000}"/>
    <cellStyle name="Output 2 2 6 3 17 6" xfId="55695" xr:uid="{00000000-0005-0000-0000-000045AA0000}"/>
    <cellStyle name="Output 2 2 6 3 18" xfId="4546" xr:uid="{00000000-0005-0000-0000-000046AA0000}"/>
    <cellStyle name="Output 2 2 6 3 18 2" xfId="8798" xr:uid="{00000000-0005-0000-0000-000047AA0000}"/>
    <cellStyle name="Output 2 2 6 3 18 3" xfId="13047" xr:uid="{00000000-0005-0000-0000-000048AA0000}"/>
    <cellStyle name="Output 2 2 6 3 18 4" xfId="17296" xr:uid="{00000000-0005-0000-0000-000049AA0000}"/>
    <cellStyle name="Output 2 2 6 3 18 5" xfId="24640" xr:uid="{00000000-0005-0000-0000-00004AAA0000}"/>
    <cellStyle name="Output 2 2 6 3 18 6" xfId="55917" xr:uid="{00000000-0005-0000-0000-00004BAA0000}"/>
    <cellStyle name="Output 2 2 6 3 19" xfId="4660" xr:uid="{00000000-0005-0000-0000-00004CAA0000}"/>
    <cellStyle name="Output 2 2 6 3 19 2" xfId="8912" xr:uid="{00000000-0005-0000-0000-00004DAA0000}"/>
    <cellStyle name="Output 2 2 6 3 19 3" xfId="13161" xr:uid="{00000000-0005-0000-0000-00004EAA0000}"/>
    <cellStyle name="Output 2 2 6 3 19 4" xfId="17410" xr:uid="{00000000-0005-0000-0000-00004FAA0000}"/>
    <cellStyle name="Output 2 2 6 3 19 5" xfId="24915" xr:uid="{00000000-0005-0000-0000-000050AA0000}"/>
    <cellStyle name="Output 2 2 6 3 19 6" xfId="56069" xr:uid="{00000000-0005-0000-0000-000051AA0000}"/>
    <cellStyle name="Output 2 2 6 3 2" xfId="2140" xr:uid="{00000000-0005-0000-0000-000052AA0000}"/>
    <cellStyle name="Output 2 2 6 3 2 2" xfId="6392" xr:uid="{00000000-0005-0000-0000-000053AA0000}"/>
    <cellStyle name="Output 2 2 6 3 2 3" xfId="10641" xr:uid="{00000000-0005-0000-0000-000054AA0000}"/>
    <cellStyle name="Output 2 2 6 3 2 4" xfId="14890" xr:uid="{00000000-0005-0000-0000-000055AA0000}"/>
    <cellStyle name="Output 2 2 6 3 2 5" xfId="19321" xr:uid="{00000000-0005-0000-0000-000056AA0000}"/>
    <cellStyle name="Output 2 2 6 3 2 6" xfId="53589" xr:uid="{00000000-0005-0000-0000-000057AA0000}"/>
    <cellStyle name="Output 2 2 6 3 20" xfId="4815" xr:uid="{00000000-0005-0000-0000-000058AA0000}"/>
    <cellStyle name="Output 2 2 6 3 20 2" xfId="9067" xr:uid="{00000000-0005-0000-0000-000059AA0000}"/>
    <cellStyle name="Output 2 2 6 3 20 3" xfId="13316" xr:uid="{00000000-0005-0000-0000-00005AAA0000}"/>
    <cellStyle name="Output 2 2 6 3 20 4" xfId="17565" xr:uid="{00000000-0005-0000-0000-00005BAA0000}"/>
    <cellStyle name="Output 2 2 6 3 20 5" xfId="21969" xr:uid="{00000000-0005-0000-0000-00005CAA0000}"/>
    <cellStyle name="Output 2 2 6 3 20 6" xfId="56221" xr:uid="{00000000-0005-0000-0000-00005DAA0000}"/>
    <cellStyle name="Output 2 2 6 3 21" xfId="4965" xr:uid="{00000000-0005-0000-0000-00005EAA0000}"/>
    <cellStyle name="Output 2 2 6 3 21 2" xfId="9217" xr:uid="{00000000-0005-0000-0000-00005FAA0000}"/>
    <cellStyle name="Output 2 2 6 3 21 3" xfId="13466" xr:uid="{00000000-0005-0000-0000-000060AA0000}"/>
    <cellStyle name="Output 2 2 6 3 21 4" xfId="17715" xr:uid="{00000000-0005-0000-0000-000061AA0000}"/>
    <cellStyle name="Output 2 2 6 3 21 5" xfId="25601" xr:uid="{00000000-0005-0000-0000-000062AA0000}"/>
    <cellStyle name="Output 2 2 6 3 21 6" xfId="56370" xr:uid="{00000000-0005-0000-0000-000063AA0000}"/>
    <cellStyle name="Output 2 2 6 3 22" xfId="5157" xr:uid="{00000000-0005-0000-0000-000064AA0000}"/>
    <cellStyle name="Output 2 2 6 3 22 2" xfId="9409" xr:uid="{00000000-0005-0000-0000-000065AA0000}"/>
    <cellStyle name="Output 2 2 6 3 22 3" xfId="13658" xr:uid="{00000000-0005-0000-0000-000066AA0000}"/>
    <cellStyle name="Output 2 2 6 3 22 4" xfId="17907" xr:uid="{00000000-0005-0000-0000-000067AA0000}"/>
    <cellStyle name="Output 2 2 6 3 22 5" xfId="25947" xr:uid="{00000000-0005-0000-0000-000068AA0000}"/>
    <cellStyle name="Output 2 2 6 3 22 6" xfId="56526" xr:uid="{00000000-0005-0000-0000-000069AA0000}"/>
    <cellStyle name="Output 2 2 6 3 23" xfId="5267" xr:uid="{00000000-0005-0000-0000-00006AAA0000}"/>
    <cellStyle name="Output 2 2 6 3 23 2" xfId="9519" xr:uid="{00000000-0005-0000-0000-00006BAA0000}"/>
    <cellStyle name="Output 2 2 6 3 23 3" xfId="13768" xr:uid="{00000000-0005-0000-0000-00006CAA0000}"/>
    <cellStyle name="Output 2 2 6 3 23 4" xfId="18017" xr:uid="{00000000-0005-0000-0000-00006DAA0000}"/>
    <cellStyle name="Output 2 2 6 3 23 5" xfId="26293" xr:uid="{00000000-0005-0000-0000-00006EAA0000}"/>
    <cellStyle name="Output 2 2 6 3 23 6" xfId="56777" xr:uid="{00000000-0005-0000-0000-00006FAA0000}"/>
    <cellStyle name="Output 2 2 6 3 24" xfId="5379" xr:uid="{00000000-0005-0000-0000-000070AA0000}"/>
    <cellStyle name="Output 2 2 6 3 24 2" xfId="9631" xr:uid="{00000000-0005-0000-0000-000071AA0000}"/>
    <cellStyle name="Output 2 2 6 3 24 3" xfId="13880" xr:uid="{00000000-0005-0000-0000-000072AA0000}"/>
    <cellStyle name="Output 2 2 6 3 24 4" xfId="18129" xr:uid="{00000000-0005-0000-0000-000073AA0000}"/>
    <cellStyle name="Output 2 2 6 3 24 5" xfId="26638" xr:uid="{00000000-0005-0000-0000-000074AA0000}"/>
    <cellStyle name="Output 2 2 6 3 24 6" xfId="56936" xr:uid="{00000000-0005-0000-0000-000075AA0000}"/>
    <cellStyle name="Output 2 2 6 3 25" xfId="5530" xr:uid="{00000000-0005-0000-0000-000076AA0000}"/>
    <cellStyle name="Output 2 2 6 3 25 2" xfId="9782" xr:uid="{00000000-0005-0000-0000-000077AA0000}"/>
    <cellStyle name="Output 2 2 6 3 25 3" xfId="14031" xr:uid="{00000000-0005-0000-0000-000078AA0000}"/>
    <cellStyle name="Output 2 2 6 3 25 4" xfId="18280" xr:uid="{00000000-0005-0000-0000-000079AA0000}"/>
    <cellStyle name="Output 2 2 6 3 25 5" xfId="26838" xr:uid="{00000000-0005-0000-0000-00007AAA0000}"/>
    <cellStyle name="Output 2 2 6 3 25 6" xfId="57086" xr:uid="{00000000-0005-0000-0000-00007BAA0000}"/>
    <cellStyle name="Output 2 2 6 3 26" xfId="5685" xr:uid="{00000000-0005-0000-0000-00007CAA0000}"/>
    <cellStyle name="Output 2 2 6 3 26 2" xfId="9937" xr:uid="{00000000-0005-0000-0000-00007DAA0000}"/>
    <cellStyle name="Output 2 2 6 3 26 3" xfId="14186" xr:uid="{00000000-0005-0000-0000-00007EAA0000}"/>
    <cellStyle name="Output 2 2 6 3 26 4" xfId="18435" xr:uid="{00000000-0005-0000-0000-00007FAA0000}"/>
    <cellStyle name="Output 2 2 6 3 26 5" xfId="26718" xr:uid="{00000000-0005-0000-0000-000080AA0000}"/>
    <cellStyle name="Output 2 2 6 3 26 6" xfId="57204" xr:uid="{00000000-0005-0000-0000-000081AA0000}"/>
    <cellStyle name="Output 2 2 6 3 27" xfId="5937" xr:uid="{00000000-0005-0000-0000-000082AA0000}"/>
    <cellStyle name="Output 2 2 6 3 27 2" xfId="27346" xr:uid="{00000000-0005-0000-0000-000083AA0000}"/>
    <cellStyle name="Output 2 2 6 3 27 3" xfId="57354" xr:uid="{00000000-0005-0000-0000-000084AA0000}"/>
    <cellStyle name="Output 2 2 6 3 28" xfId="10186" xr:uid="{00000000-0005-0000-0000-000085AA0000}"/>
    <cellStyle name="Output 2 2 6 3 28 2" xfId="27689" xr:uid="{00000000-0005-0000-0000-000086AA0000}"/>
    <cellStyle name="Output 2 2 6 3 28 3" xfId="57503" xr:uid="{00000000-0005-0000-0000-000087AA0000}"/>
    <cellStyle name="Output 2 2 6 3 29" xfId="14436" xr:uid="{00000000-0005-0000-0000-000088AA0000}"/>
    <cellStyle name="Output 2 2 6 3 29 2" xfId="28030" xr:uid="{00000000-0005-0000-0000-000089AA0000}"/>
    <cellStyle name="Output 2 2 6 3 29 3" xfId="57653" xr:uid="{00000000-0005-0000-0000-00008AAA0000}"/>
    <cellStyle name="Output 2 2 6 3 3" xfId="2292" xr:uid="{00000000-0005-0000-0000-00008BAA0000}"/>
    <cellStyle name="Output 2 2 6 3 3 2" xfId="6544" xr:uid="{00000000-0005-0000-0000-00008CAA0000}"/>
    <cellStyle name="Output 2 2 6 3 3 3" xfId="10793" xr:uid="{00000000-0005-0000-0000-00008DAA0000}"/>
    <cellStyle name="Output 2 2 6 3 3 4" xfId="15042" xr:uid="{00000000-0005-0000-0000-00008EAA0000}"/>
    <cellStyle name="Output 2 2 6 3 3 5" xfId="19667" xr:uid="{00000000-0005-0000-0000-00008FAA0000}"/>
    <cellStyle name="Output 2 2 6 3 3 6" xfId="53738" xr:uid="{00000000-0005-0000-0000-000090AA0000}"/>
    <cellStyle name="Output 2 2 6 3 30" xfId="18695" xr:uid="{00000000-0005-0000-0000-000091AA0000}"/>
    <cellStyle name="Output 2 2 6 3 30 2" xfId="28371" xr:uid="{00000000-0005-0000-0000-000092AA0000}"/>
    <cellStyle name="Output 2 2 6 3 31" xfId="28712" xr:uid="{00000000-0005-0000-0000-000093AA0000}"/>
    <cellStyle name="Output 2 2 6 3 32" xfId="29053" xr:uid="{00000000-0005-0000-0000-000094AA0000}"/>
    <cellStyle name="Output 2 2 6 3 33" xfId="29596" xr:uid="{00000000-0005-0000-0000-000095AA0000}"/>
    <cellStyle name="Output 2 2 6 3 34" xfId="31308" xr:uid="{00000000-0005-0000-0000-000096AA0000}"/>
    <cellStyle name="Output 2 2 6 3 35" xfId="31551" xr:uid="{00000000-0005-0000-0000-000097AA0000}"/>
    <cellStyle name="Output 2 2 6 3 36" xfId="31891" xr:uid="{00000000-0005-0000-0000-000098AA0000}"/>
    <cellStyle name="Output 2 2 6 3 37" xfId="32113" xr:uid="{00000000-0005-0000-0000-000099AA0000}"/>
    <cellStyle name="Output 2 2 6 3 38" xfId="32454" xr:uid="{00000000-0005-0000-0000-00009AAA0000}"/>
    <cellStyle name="Output 2 2 6 3 39" xfId="32795" xr:uid="{00000000-0005-0000-0000-00009BAA0000}"/>
    <cellStyle name="Output 2 2 6 3 4" xfId="2442" xr:uid="{00000000-0005-0000-0000-00009CAA0000}"/>
    <cellStyle name="Output 2 2 6 3 4 2" xfId="6694" xr:uid="{00000000-0005-0000-0000-00009DAA0000}"/>
    <cellStyle name="Output 2 2 6 3 4 3" xfId="10943" xr:uid="{00000000-0005-0000-0000-00009EAA0000}"/>
    <cellStyle name="Output 2 2 6 3 4 4" xfId="15192" xr:uid="{00000000-0005-0000-0000-00009FAA0000}"/>
    <cellStyle name="Output 2 2 6 3 4 5" xfId="19556" xr:uid="{00000000-0005-0000-0000-0000A0AA0000}"/>
    <cellStyle name="Output 2 2 6 3 4 6" xfId="53860" xr:uid="{00000000-0005-0000-0000-0000A1AA0000}"/>
    <cellStyle name="Output 2 2 6 3 40" xfId="33495" xr:uid="{00000000-0005-0000-0000-0000A2AA0000}"/>
    <cellStyle name="Output 2 2 6 3 41" xfId="33705" xr:uid="{00000000-0005-0000-0000-0000A3AA0000}"/>
    <cellStyle name="Output 2 2 6 3 42" xfId="34095" xr:uid="{00000000-0005-0000-0000-0000A4AA0000}"/>
    <cellStyle name="Output 2 2 6 3 43" xfId="34498" xr:uid="{00000000-0005-0000-0000-0000A5AA0000}"/>
    <cellStyle name="Output 2 2 6 3 44" xfId="34844" xr:uid="{00000000-0005-0000-0000-0000A6AA0000}"/>
    <cellStyle name="Output 2 2 6 3 45" xfId="35190" xr:uid="{00000000-0005-0000-0000-0000A7AA0000}"/>
    <cellStyle name="Output 2 2 6 3 46" xfId="35537" xr:uid="{00000000-0005-0000-0000-0000A8AA0000}"/>
    <cellStyle name="Output 2 2 6 3 47" xfId="35884" xr:uid="{00000000-0005-0000-0000-0000A9AA0000}"/>
    <cellStyle name="Output 2 2 6 3 48" xfId="36230" xr:uid="{00000000-0005-0000-0000-0000AAAA0000}"/>
    <cellStyle name="Output 2 2 6 3 49" xfId="36576" xr:uid="{00000000-0005-0000-0000-0000ABAA0000}"/>
    <cellStyle name="Output 2 2 6 3 5" xfId="2591" xr:uid="{00000000-0005-0000-0000-0000ACAA0000}"/>
    <cellStyle name="Output 2 2 6 3 5 2" xfId="6843" xr:uid="{00000000-0005-0000-0000-0000ADAA0000}"/>
    <cellStyle name="Output 2 2 6 3 5 3" xfId="11092" xr:uid="{00000000-0005-0000-0000-0000AEAA0000}"/>
    <cellStyle name="Output 2 2 6 3 5 4" xfId="15341" xr:uid="{00000000-0005-0000-0000-0000AFAA0000}"/>
    <cellStyle name="Output 2 2 6 3 5 5" xfId="20109" xr:uid="{00000000-0005-0000-0000-0000B0AA0000}"/>
    <cellStyle name="Output 2 2 6 3 5 6" xfId="53966" xr:uid="{00000000-0005-0000-0000-0000B1AA0000}"/>
    <cellStyle name="Output 2 2 6 3 50" xfId="36922" xr:uid="{00000000-0005-0000-0000-0000B2AA0000}"/>
    <cellStyle name="Output 2 2 6 3 51" xfId="37268" xr:uid="{00000000-0005-0000-0000-0000B3AA0000}"/>
    <cellStyle name="Output 2 2 6 3 52" xfId="37614" xr:uid="{00000000-0005-0000-0000-0000B4AA0000}"/>
    <cellStyle name="Output 2 2 6 3 53" xfId="37889" xr:uid="{00000000-0005-0000-0000-0000B5AA0000}"/>
    <cellStyle name="Output 2 2 6 3 54" xfId="38236" xr:uid="{00000000-0005-0000-0000-0000B6AA0000}"/>
    <cellStyle name="Output 2 2 6 3 55" xfId="38582" xr:uid="{00000000-0005-0000-0000-0000B7AA0000}"/>
    <cellStyle name="Output 2 2 6 3 56" xfId="38928" xr:uid="{00000000-0005-0000-0000-0000B8AA0000}"/>
    <cellStyle name="Output 2 2 6 3 57" xfId="39274" xr:uid="{00000000-0005-0000-0000-0000B9AA0000}"/>
    <cellStyle name="Output 2 2 6 3 58" xfId="36409" xr:uid="{00000000-0005-0000-0000-0000BAAA0000}"/>
    <cellStyle name="Output 2 2 6 3 59" xfId="39502" xr:uid="{00000000-0005-0000-0000-0000BBAA0000}"/>
    <cellStyle name="Output 2 2 6 3 6" xfId="2741" xr:uid="{00000000-0005-0000-0000-0000BCAA0000}"/>
    <cellStyle name="Output 2 2 6 3 6 2" xfId="6993" xr:uid="{00000000-0005-0000-0000-0000BDAA0000}"/>
    <cellStyle name="Output 2 2 6 3 6 3" xfId="11242" xr:uid="{00000000-0005-0000-0000-0000BEAA0000}"/>
    <cellStyle name="Output 2 2 6 3 6 4" xfId="15491" xr:uid="{00000000-0005-0000-0000-0000BFAA0000}"/>
    <cellStyle name="Output 2 2 6 3 6 5" xfId="20455" xr:uid="{00000000-0005-0000-0000-0000C0AA0000}"/>
    <cellStyle name="Output 2 2 6 3 6 6" xfId="54116" xr:uid="{00000000-0005-0000-0000-0000C1AA0000}"/>
    <cellStyle name="Output 2 2 6 3 60" xfId="40102" xr:uid="{00000000-0005-0000-0000-0000C2AA0000}"/>
    <cellStyle name="Output 2 2 6 3 61" xfId="40443" xr:uid="{00000000-0005-0000-0000-0000C3AA0000}"/>
    <cellStyle name="Output 2 2 6 3 62" xfId="41068" xr:uid="{00000000-0005-0000-0000-0000C4AA0000}"/>
    <cellStyle name="Output 2 2 6 3 63" xfId="41314" xr:uid="{00000000-0005-0000-0000-0000C5AA0000}"/>
    <cellStyle name="Output 2 2 6 3 64" xfId="41409" xr:uid="{00000000-0005-0000-0000-0000C6AA0000}"/>
    <cellStyle name="Output 2 2 6 3 65" xfId="42010" xr:uid="{00000000-0005-0000-0000-0000C7AA0000}"/>
    <cellStyle name="Output 2 2 6 3 66" xfId="42356" xr:uid="{00000000-0005-0000-0000-0000C8AA0000}"/>
    <cellStyle name="Output 2 2 6 3 67" xfId="42623" xr:uid="{00000000-0005-0000-0000-0000C9AA0000}"/>
    <cellStyle name="Output 2 2 6 3 68" xfId="42937" xr:uid="{00000000-0005-0000-0000-0000CAAA0000}"/>
    <cellStyle name="Output 2 2 6 3 69" xfId="43278" xr:uid="{00000000-0005-0000-0000-0000CBAA0000}"/>
    <cellStyle name="Output 2 2 6 3 7" xfId="2896" xr:uid="{00000000-0005-0000-0000-0000CCAA0000}"/>
    <cellStyle name="Output 2 2 6 3 7 2" xfId="7148" xr:uid="{00000000-0005-0000-0000-0000CDAA0000}"/>
    <cellStyle name="Output 2 2 6 3 7 3" xfId="11397" xr:uid="{00000000-0005-0000-0000-0000CEAA0000}"/>
    <cellStyle name="Output 2 2 6 3 7 4" xfId="15646" xr:uid="{00000000-0005-0000-0000-0000CFAA0000}"/>
    <cellStyle name="Output 2 2 6 3 7 5" xfId="20877" xr:uid="{00000000-0005-0000-0000-0000D0AA0000}"/>
    <cellStyle name="Output 2 2 6 3 7 6" xfId="54234" xr:uid="{00000000-0005-0000-0000-0000D1AA0000}"/>
    <cellStyle name="Output 2 2 6 3 70" xfId="43619" xr:uid="{00000000-0005-0000-0000-0000D2AA0000}"/>
    <cellStyle name="Output 2 2 6 3 71" xfId="44150" xr:uid="{00000000-0005-0000-0000-0000D3AA0000}"/>
    <cellStyle name="Output 2 2 6 3 72" xfId="43861" xr:uid="{00000000-0005-0000-0000-0000D4AA0000}"/>
    <cellStyle name="Output 2 2 6 3 73" xfId="44818" xr:uid="{00000000-0005-0000-0000-0000D5AA0000}"/>
    <cellStyle name="Output 2 2 6 3 74" xfId="45236" xr:uid="{00000000-0005-0000-0000-0000D6AA0000}"/>
    <cellStyle name="Output 2 2 6 3 75" xfId="45879" xr:uid="{00000000-0005-0000-0000-0000D7AA0000}"/>
    <cellStyle name="Output 2 2 6 3 76" xfId="46197" xr:uid="{00000000-0005-0000-0000-0000D8AA0000}"/>
    <cellStyle name="Output 2 2 6 3 77" xfId="46515" xr:uid="{00000000-0005-0000-0000-0000D9AA0000}"/>
    <cellStyle name="Output 2 2 6 3 78" xfId="46675" xr:uid="{00000000-0005-0000-0000-0000DAAA0000}"/>
    <cellStyle name="Output 2 2 6 3 79" xfId="47020" xr:uid="{00000000-0005-0000-0000-0000DBAA0000}"/>
    <cellStyle name="Output 2 2 6 3 8" xfId="3046" xr:uid="{00000000-0005-0000-0000-0000DCAA0000}"/>
    <cellStyle name="Output 2 2 6 3 8 2" xfId="7298" xr:uid="{00000000-0005-0000-0000-0000DDAA0000}"/>
    <cellStyle name="Output 2 2 6 3 8 3" xfId="11547" xr:uid="{00000000-0005-0000-0000-0000DEAA0000}"/>
    <cellStyle name="Output 2 2 6 3 8 4" xfId="15796" xr:uid="{00000000-0005-0000-0000-0000DFAA0000}"/>
    <cellStyle name="Output 2 2 6 3 8 5" xfId="21148" xr:uid="{00000000-0005-0000-0000-0000E0AA0000}"/>
    <cellStyle name="Output 2 2 6 3 8 6" xfId="54337" xr:uid="{00000000-0005-0000-0000-0000E1AA0000}"/>
    <cellStyle name="Output 2 2 6 3 80" xfId="47365" xr:uid="{00000000-0005-0000-0000-0000E2AA0000}"/>
    <cellStyle name="Output 2 2 6 3 81" xfId="47652" xr:uid="{00000000-0005-0000-0000-0000E3AA0000}"/>
    <cellStyle name="Output 2 2 6 3 82" xfId="47789" xr:uid="{00000000-0005-0000-0000-0000E4AA0000}"/>
    <cellStyle name="Output 2 2 6 3 83" xfId="48126" xr:uid="{00000000-0005-0000-0000-0000E5AA0000}"/>
    <cellStyle name="Output 2 2 6 3 84" xfId="48273" xr:uid="{00000000-0005-0000-0000-0000E6AA0000}"/>
    <cellStyle name="Output 2 2 6 3 85" xfId="48979" xr:uid="{00000000-0005-0000-0000-0000E7AA0000}"/>
    <cellStyle name="Output 2 2 6 3 86" xfId="49449" xr:uid="{00000000-0005-0000-0000-0000E8AA0000}"/>
    <cellStyle name="Output 2 2 6 3 87" xfId="48536" xr:uid="{00000000-0005-0000-0000-0000E9AA0000}"/>
    <cellStyle name="Output 2 2 6 3 88" xfId="49993" xr:uid="{00000000-0005-0000-0000-0000EAAA0000}"/>
    <cellStyle name="Output 2 2 6 3 89" xfId="50143" xr:uid="{00000000-0005-0000-0000-0000EBAA0000}"/>
    <cellStyle name="Output 2 2 6 3 9" xfId="3196" xr:uid="{00000000-0005-0000-0000-0000ECAA0000}"/>
    <cellStyle name="Output 2 2 6 3 9 2" xfId="7448" xr:uid="{00000000-0005-0000-0000-0000EDAA0000}"/>
    <cellStyle name="Output 2 2 6 3 9 3" xfId="11697" xr:uid="{00000000-0005-0000-0000-0000EEAA0000}"/>
    <cellStyle name="Output 2 2 6 3 9 4" xfId="15946" xr:uid="{00000000-0005-0000-0000-0000EFAA0000}"/>
    <cellStyle name="Output 2 2 6 3 9 5" xfId="20945" xr:uid="{00000000-0005-0000-0000-0000F0AA0000}"/>
    <cellStyle name="Output 2 2 6 3 9 6" xfId="54487" xr:uid="{00000000-0005-0000-0000-0000F1AA0000}"/>
    <cellStyle name="Output 2 2 6 3 90" xfId="50292" xr:uid="{00000000-0005-0000-0000-0000F2AA0000}"/>
    <cellStyle name="Output 2 2 6 3 91" xfId="50442" xr:uid="{00000000-0005-0000-0000-0000F3AA0000}"/>
    <cellStyle name="Output 2 2 6 3 92" xfId="50591" xr:uid="{00000000-0005-0000-0000-0000F4AA0000}"/>
    <cellStyle name="Output 2 2 6 3 93" xfId="50740" xr:uid="{00000000-0005-0000-0000-0000F5AA0000}"/>
    <cellStyle name="Output 2 2 6 3 94" xfId="50890" xr:uid="{00000000-0005-0000-0000-0000F6AA0000}"/>
    <cellStyle name="Output 2 2 6 3 95" xfId="51039" xr:uid="{00000000-0005-0000-0000-0000F7AA0000}"/>
    <cellStyle name="Output 2 2 6 3 96" xfId="51204" xr:uid="{00000000-0005-0000-0000-0000F8AA0000}"/>
    <cellStyle name="Output 2 2 6 3 97" xfId="51360" xr:uid="{00000000-0005-0000-0000-0000F9AA0000}"/>
    <cellStyle name="Output 2 2 6 3 98" xfId="51510" xr:uid="{00000000-0005-0000-0000-0000FAAA0000}"/>
    <cellStyle name="Output 2 2 6 3 99" xfId="51660" xr:uid="{00000000-0005-0000-0000-0000FBAA0000}"/>
    <cellStyle name="Output 2 2 6 30" xfId="4863" xr:uid="{00000000-0005-0000-0000-0000FCAA0000}"/>
    <cellStyle name="Output 2 2 6 30 2" xfId="9115" xr:uid="{00000000-0005-0000-0000-0000FDAA0000}"/>
    <cellStyle name="Output 2 2 6 30 3" xfId="13364" xr:uid="{00000000-0005-0000-0000-0000FEAA0000}"/>
    <cellStyle name="Output 2 2 6 30 4" xfId="17613" xr:uid="{00000000-0005-0000-0000-0000FFAA0000}"/>
    <cellStyle name="Output 2 2 6 30 5" xfId="26773" xr:uid="{00000000-0005-0000-0000-000000AB0000}"/>
    <cellStyle name="Output 2 2 6 30 6" xfId="57135" xr:uid="{00000000-0005-0000-0000-000001AB0000}"/>
    <cellStyle name="Output 2 2 6 31" xfId="5055" xr:uid="{00000000-0005-0000-0000-000002AB0000}"/>
    <cellStyle name="Output 2 2 6 31 2" xfId="9307" xr:uid="{00000000-0005-0000-0000-000003AB0000}"/>
    <cellStyle name="Output 2 2 6 31 3" xfId="13556" xr:uid="{00000000-0005-0000-0000-000004AB0000}"/>
    <cellStyle name="Output 2 2 6 31 4" xfId="17805" xr:uid="{00000000-0005-0000-0000-000005AB0000}"/>
    <cellStyle name="Output 2 2 6 31 5" xfId="25245" xr:uid="{00000000-0005-0000-0000-000006AB0000}"/>
    <cellStyle name="Output 2 2 6 31 6" xfId="55754" xr:uid="{00000000-0005-0000-0000-000007AB0000}"/>
    <cellStyle name="Output 2 2 6 32" xfId="5277" xr:uid="{00000000-0005-0000-0000-000008AB0000}"/>
    <cellStyle name="Output 2 2 6 32 2" xfId="9529" xr:uid="{00000000-0005-0000-0000-000009AB0000}"/>
    <cellStyle name="Output 2 2 6 32 3" xfId="13778" xr:uid="{00000000-0005-0000-0000-00000AAB0000}"/>
    <cellStyle name="Output 2 2 6 32 4" xfId="18027" xr:uid="{00000000-0005-0000-0000-00000BAB0000}"/>
    <cellStyle name="Output 2 2 6 32 5" xfId="27249" xr:uid="{00000000-0005-0000-0000-00000CAB0000}"/>
    <cellStyle name="Output 2 2 6 32 6" xfId="57252" xr:uid="{00000000-0005-0000-0000-00000DAB0000}"/>
    <cellStyle name="Output 2 2 6 33" xfId="5428" xr:uid="{00000000-0005-0000-0000-00000EAB0000}"/>
    <cellStyle name="Output 2 2 6 33 2" xfId="9680" xr:uid="{00000000-0005-0000-0000-00000FAB0000}"/>
    <cellStyle name="Output 2 2 6 33 3" xfId="13929" xr:uid="{00000000-0005-0000-0000-000010AB0000}"/>
    <cellStyle name="Output 2 2 6 33 4" xfId="18178" xr:uid="{00000000-0005-0000-0000-000011AB0000}"/>
    <cellStyle name="Output 2 2 6 33 5" xfId="27592" xr:uid="{00000000-0005-0000-0000-000012AB0000}"/>
    <cellStyle name="Output 2 2 6 33 6" xfId="57401" xr:uid="{00000000-0005-0000-0000-000013AB0000}"/>
    <cellStyle name="Output 2 2 6 34" xfId="5583" xr:uid="{00000000-0005-0000-0000-000014AB0000}"/>
    <cellStyle name="Output 2 2 6 34 2" xfId="9835" xr:uid="{00000000-0005-0000-0000-000015AB0000}"/>
    <cellStyle name="Output 2 2 6 34 3" xfId="14084" xr:uid="{00000000-0005-0000-0000-000016AB0000}"/>
    <cellStyle name="Output 2 2 6 34 4" xfId="18333" xr:uid="{00000000-0005-0000-0000-000017AB0000}"/>
    <cellStyle name="Output 2 2 6 34 5" xfId="27933" xr:uid="{00000000-0005-0000-0000-000018AB0000}"/>
    <cellStyle name="Output 2 2 6 34 6" xfId="57551" xr:uid="{00000000-0005-0000-0000-000019AB0000}"/>
    <cellStyle name="Output 2 2 6 35" xfId="1483" xr:uid="{00000000-0005-0000-0000-00001AAB0000}"/>
    <cellStyle name="Output 2 2 6 35 2" xfId="28274" xr:uid="{00000000-0005-0000-0000-00001BAB0000}"/>
    <cellStyle name="Output 2 2 6 36" xfId="5735" xr:uid="{00000000-0005-0000-0000-00001CAB0000}"/>
    <cellStyle name="Output 2 2 6 36 2" xfId="28615" xr:uid="{00000000-0005-0000-0000-00001DAB0000}"/>
    <cellStyle name="Output 2 2 6 37" xfId="9984" xr:uid="{00000000-0005-0000-0000-00001EAB0000}"/>
    <cellStyle name="Output 2 2 6 37 2" xfId="28956" xr:uid="{00000000-0005-0000-0000-00001FAB0000}"/>
    <cellStyle name="Output 2 2 6 38" xfId="14234" xr:uid="{00000000-0005-0000-0000-000020AB0000}"/>
    <cellStyle name="Output 2 2 6 38 2" xfId="29630" xr:uid="{00000000-0005-0000-0000-000021AB0000}"/>
    <cellStyle name="Output 2 2 6 39" xfId="18490" xr:uid="{00000000-0005-0000-0000-000022AB0000}"/>
    <cellStyle name="Output 2 2 6 39 2" xfId="31159" xr:uid="{00000000-0005-0000-0000-000023AB0000}"/>
    <cellStyle name="Output 2 2 6 4" xfId="1732" xr:uid="{00000000-0005-0000-0000-000024AB0000}"/>
    <cellStyle name="Output 2 2 6 4 10" xfId="21457" xr:uid="{00000000-0005-0000-0000-000025AB0000}"/>
    <cellStyle name="Output 2 2 6 4 11" xfId="22336" xr:uid="{00000000-0005-0000-0000-000026AB0000}"/>
    <cellStyle name="Output 2 2 6 4 12" xfId="22682" xr:uid="{00000000-0005-0000-0000-000027AB0000}"/>
    <cellStyle name="Output 2 2 6 4 13" xfId="23028" xr:uid="{00000000-0005-0000-0000-000028AB0000}"/>
    <cellStyle name="Output 2 2 6 4 14" xfId="23375" xr:uid="{00000000-0005-0000-0000-000029AB0000}"/>
    <cellStyle name="Output 2 2 6 4 15" xfId="23650" xr:uid="{00000000-0005-0000-0000-00002AAB0000}"/>
    <cellStyle name="Output 2 2 6 4 16" xfId="23996" xr:uid="{00000000-0005-0000-0000-00002BAB0000}"/>
    <cellStyle name="Output 2 2 6 4 17" xfId="24346" xr:uid="{00000000-0005-0000-0000-00002CAB0000}"/>
    <cellStyle name="Output 2 2 6 4 18" xfId="24692" xr:uid="{00000000-0005-0000-0000-00002DAB0000}"/>
    <cellStyle name="Output 2 2 6 4 19" xfId="24967" xr:uid="{00000000-0005-0000-0000-00002EAB0000}"/>
    <cellStyle name="Output 2 2 6 4 2" xfId="5984" xr:uid="{00000000-0005-0000-0000-00002FAB0000}"/>
    <cellStyle name="Output 2 2 6 4 2 2" xfId="19373" xr:uid="{00000000-0005-0000-0000-000030AB0000}"/>
    <cellStyle name="Output 2 2 6 4 20" xfId="25317" xr:uid="{00000000-0005-0000-0000-000031AB0000}"/>
    <cellStyle name="Output 2 2 6 4 21" xfId="25653" xr:uid="{00000000-0005-0000-0000-000032AB0000}"/>
    <cellStyle name="Output 2 2 6 4 22" xfId="25999" xr:uid="{00000000-0005-0000-0000-000033AB0000}"/>
    <cellStyle name="Output 2 2 6 4 23" xfId="26345" xr:uid="{00000000-0005-0000-0000-000034AB0000}"/>
    <cellStyle name="Output 2 2 6 4 24" xfId="26690" xr:uid="{00000000-0005-0000-0000-000035AB0000}"/>
    <cellStyle name="Output 2 2 6 4 25" xfId="26890" xr:uid="{00000000-0005-0000-0000-000036AB0000}"/>
    <cellStyle name="Output 2 2 6 4 26" xfId="27122" xr:uid="{00000000-0005-0000-0000-000037AB0000}"/>
    <cellStyle name="Output 2 2 6 4 27" xfId="27398" xr:uid="{00000000-0005-0000-0000-000038AB0000}"/>
    <cellStyle name="Output 2 2 6 4 28" xfId="27741" xr:uid="{00000000-0005-0000-0000-000039AB0000}"/>
    <cellStyle name="Output 2 2 6 4 29" xfId="28082" xr:uid="{00000000-0005-0000-0000-00003AAB0000}"/>
    <cellStyle name="Output 2 2 6 4 3" xfId="10233" xr:uid="{00000000-0005-0000-0000-00003BAB0000}"/>
    <cellStyle name="Output 2 2 6 4 3 2" xfId="19719" xr:uid="{00000000-0005-0000-0000-00003CAB0000}"/>
    <cellStyle name="Output 2 2 6 4 30" xfId="28423" xr:uid="{00000000-0005-0000-0000-00003DAB0000}"/>
    <cellStyle name="Output 2 2 6 4 31" xfId="28764" xr:uid="{00000000-0005-0000-0000-00003EAB0000}"/>
    <cellStyle name="Output 2 2 6 4 32" xfId="29105" xr:uid="{00000000-0005-0000-0000-00003FAB0000}"/>
    <cellStyle name="Output 2 2 6 4 33" xfId="29297" xr:uid="{00000000-0005-0000-0000-000040AB0000}"/>
    <cellStyle name="Output 2 2 6 4 34" xfId="31222" xr:uid="{00000000-0005-0000-0000-000041AB0000}"/>
    <cellStyle name="Output 2 2 6 4 35" xfId="31603" xr:uid="{00000000-0005-0000-0000-000042AB0000}"/>
    <cellStyle name="Output 2 2 6 4 36" xfId="31943" xr:uid="{00000000-0005-0000-0000-000043AB0000}"/>
    <cellStyle name="Output 2 2 6 4 37" xfId="32165" xr:uid="{00000000-0005-0000-0000-000044AB0000}"/>
    <cellStyle name="Output 2 2 6 4 38" xfId="32506" xr:uid="{00000000-0005-0000-0000-000045AB0000}"/>
    <cellStyle name="Output 2 2 6 4 39" xfId="32847" xr:uid="{00000000-0005-0000-0000-000046AB0000}"/>
    <cellStyle name="Output 2 2 6 4 4" xfId="14483" xr:uid="{00000000-0005-0000-0000-000047AB0000}"/>
    <cellStyle name="Output 2 2 6 4 4 2" xfId="18790" xr:uid="{00000000-0005-0000-0000-000048AB0000}"/>
    <cellStyle name="Output 2 2 6 4 40" xfId="33449" xr:uid="{00000000-0005-0000-0000-000049AB0000}"/>
    <cellStyle name="Output 2 2 6 4 41" xfId="33757" xr:uid="{00000000-0005-0000-0000-00004AAB0000}"/>
    <cellStyle name="Output 2 2 6 4 42" xfId="33016" xr:uid="{00000000-0005-0000-0000-00004BAB0000}"/>
    <cellStyle name="Output 2 2 6 4 43" xfId="34550" xr:uid="{00000000-0005-0000-0000-00004CAB0000}"/>
    <cellStyle name="Output 2 2 6 4 44" xfId="34896" xr:uid="{00000000-0005-0000-0000-00004DAB0000}"/>
    <cellStyle name="Output 2 2 6 4 45" xfId="35242" xr:uid="{00000000-0005-0000-0000-00004EAB0000}"/>
    <cellStyle name="Output 2 2 6 4 46" xfId="35589" xr:uid="{00000000-0005-0000-0000-00004FAB0000}"/>
    <cellStyle name="Output 2 2 6 4 47" xfId="35936" xr:uid="{00000000-0005-0000-0000-000050AB0000}"/>
    <cellStyle name="Output 2 2 6 4 48" xfId="36282" xr:uid="{00000000-0005-0000-0000-000051AB0000}"/>
    <cellStyle name="Output 2 2 6 4 49" xfId="36628" xr:uid="{00000000-0005-0000-0000-000052AB0000}"/>
    <cellStyle name="Output 2 2 6 4 5" xfId="18593" xr:uid="{00000000-0005-0000-0000-000053AB0000}"/>
    <cellStyle name="Output 2 2 6 4 5 2" xfId="20161" xr:uid="{00000000-0005-0000-0000-000054AB0000}"/>
    <cellStyle name="Output 2 2 6 4 50" xfId="36974" xr:uid="{00000000-0005-0000-0000-000055AB0000}"/>
    <cellStyle name="Output 2 2 6 4 51" xfId="37320" xr:uid="{00000000-0005-0000-0000-000056AB0000}"/>
    <cellStyle name="Output 2 2 6 4 52" xfId="37666" xr:uid="{00000000-0005-0000-0000-000057AB0000}"/>
    <cellStyle name="Output 2 2 6 4 53" xfId="37941" xr:uid="{00000000-0005-0000-0000-000058AB0000}"/>
    <cellStyle name="Output 2 2 6 4 54" xfId="38288" xr:uid="{00000000-0005-0000-0000-000059AB0000}"/>
    <cellStyle name="Output 2 2 6 4 55" xfId="38634" xr:uid="{00000000-0005-0000-0000-00005AAB0000}"/>
    <cellStyle name="Output 2 2 6 4 56" xfId="38980" xr:uid="{00000000-0005-0000-0000-00005BAB0000}"/>
    <cellStyle name="Output 2 2 6 4 57" xfId="39326" xr:uid="{00000000-0005-0000-0000-00005CAB0000}"/>
    <cellStyle name="Output 2 2 6 4 58" xfId="39676" xr:uid="{00000000-0005-0000-0000-00005DAB0000}"/>
    <cellStyle name="Output 2 2 6 4 59" xfId="39882" xr:uid="{00000000-0005-0000-0000-00005EAB0000}"/>
    <cellStyle name="Output 2 2 6 4 6" xfId="20507" xr:uid="{00000000-0005-0000-0000-00005FAB0000}"/>
    <cellStyle name="Output 2 2 6 4 60" xfId="40154" xr:uid="{00000000-0005-0000-0000-000060AB0000}"/>
    <cellStyle name="Output 2 2 6 4 61" xfId="40495" xr:uid="{00000000-0005-0000-0000-000061AB0000}"/>
    <cellStyle name="Output 2 2 6 4 62" xfId="40716" xr:uid="{00000000-0005-0000-0000-000062AB0000}"/>
    <cellStyle name="Output 2 2 6 4 63" xfId="41123" xr:uid="{00000000-0005-0000-0000-000063AB0000}"/>
    <cellStyle name="Output 2 2 6 4 64" xfId="40757" xr:uid="{00000000-0005-0000-0000-000064AB0000}"/>
    <cellStyle name="Output 2 2 6 4 65" xfId="42062" xr:uid="{00000000-0005-0000-0000-000065AB0000}"/>
    <cellStyle name="Output 2 2 6 4 66" xfId="42408" xr:uid="{00000000-0005-0000-0000-000066AB0000}"/>
    <cellStyle name="Output 2 2 6 4 67" xfId="41713" xr:uid="{00000000-0005-0000-0000-000067AB0000}"/>
    <cellStyle name="Output 2 2 6 4 68" xfId="42989" xr:uid="{00000000-0005-0000-0000-000068AB0000}"/>
    <cellStyle name="Output 2 2 6 4 69" xfId="43330" xr:uid="{00000000-0005-0000-0000-000069AB0000}"/>
    <cellStyle name="Output 2 2 6 4 7" xfId="19686" xr:uid="{00000000-0005-0000-0000-00006AAB0000}"/>
    <cellStyle name="Output 2 2 6 4 70" xfId="43671" xr:uid="{00000000-0005-0000-0000-00006BAB0000}"/>
    <cellStyle name="Output 2 2 6 4 71" xfId="44202" xr:uid="{00000000-0005-0000-0000-00006CAB0000}"/>
    <cellStyle name="Output 2 2 6 4 72" xfId="43929" xr:uid="{00000000-0005-0000-0000-00006DAB0000}"/>
    <cellStyle name="Output 2 2 6 4 73" xfId="44870" xr:uid="{00000000-0005-0000-0000-00006EAB0000}"/>
    <cellStyle name="Output 2 2 6 4 74" xfId="45278" xr:uid="{00000000-0005-0000-0000-00006FAB0000}"/>
    <cellStyle name="Output 2 2 6 4 75" xfId="45884" xr:uid="{00000000-0005-0000-0000-000070AB0000}"/>
    <cellStyle name="Output 2 2 6 4 76" xfId="46249" xr:uid="{00000000-0005-0000-0000-000071AB0000}"/>
    <cellStyle name="Output 2 2 6 4 77" xfId="46558" xr:uid="{00000000-0005-0000-0000-000072AB0000}"/>
    <cellStyle name="Output 2 2 6 4 78" xfId="46727" xr:uid="{00000000-0005-0000-0000-000073AB0000}"/>
    <cellStyle name="Output 2 2 6 4 79" xfId="47072" xr:uid="{00000000-0005-0000-0000-000074AB0000}"/>
    <cellStyle name="Output 2 2 6 4 8" xfId="21200" xr:uid="{00000000-0005-0000-0000-000075AB0000}"/>
    <cellStyle name="Output 2 2 6 4 80" xfId="47417" xr:uid="{00000000-0005-0000-0000-000076AB0000}"/>
    <cellStyle name="Output 2 2 6 4 81" xfId="47686" xr:uid="{00000000-0005-0000-0000-000077AB0000}"/>
    <cellStyle name="Output 2 2 6 4 82" xfId="47841" xr:uid="{00000000-0005-0000-0000-000078AB0000}"/>
    <cellStyle name="Output 2 2 6 4 83" xfId="48178" xr:uid="{00000000-0005-0000-0000-000079AB0000}"/>
    <cellStyle name="Output 2 2 6 4 84" xfId="48545" xr:uid="{00000000-0005-0000-0000-00007AAB0000}"/>
    <cellStyle name="Output 2 2 6 4 85" xfId="49031" xr:uid="{00000000-0005-0000-0000-00007BAB0000}"/>
    <cellStyle name="Output 2 2 6 4 86" xfId="49453" xr:uid="{00000000-0005-0000-0000-00007CAB0000}"/>
    <cellStyle name="Output 2 2 6 4 87" xfId="49791" xr:uid="{00000000-0005-0000-0000-00007DAB0000}"/>
    <cellStyle name="Output 2 2 6 4 88" xfId="53071" xr:uid="{00000000-0005-0000-0000-00007EAB0000}"/>
    <cellStyle name="Output 2 2 6 4 89" xfId="53332" xr:uid="{00000000-0005-0000-0000-00007FAB0000}"/>
    <cellStyle name="Output 2 2 6 4 9" xfId="21553" xr:uid="{00000000-0005-0000-0000-000080AB0000}"/>
    <cellStyle name="Output 2 2 6 40" xfId="31454" xr:uid="{00000000-0005-0000-0000-000081AB0000}"/>
    <cellStyle name="Output 2 2 6 41" xfId="31794" xr:uid="{00000000-0005-0000-0000-000082AB0000}"/>
    <cellStyle name="Output 2 2 6 42" xfId="32016" xr:uid="{00000000-0005-0000-0000-000083AB0000}"/>
    <cellStyle name="Output 2 2 6 43" xfId="32357" xr:uid="{00000000-0005-0000-0000-000084AB0000}"/>
    <cellStyle name="Output 2 2 6 44" xfId="32698" xr:uid="{00000000-0005-0000-0000-000085AB0000}"/>
    <cellStyle name="Output 2 2 6 45" xfId="33115" xr:uid="{00000000-0005-0000-0000-000086AB0000}"/>
    <cellStyle name="Output 2 2 6 46" xfId="33608" xr:uid="{00000000-0005-0000-0000-000087AB0000}"/>
    <cellStyle name="Output 2 2 6 47" xfId="34044" xr:uid="{00000000-0005-0000-0000-000088AB0000}"/>
    <cellStyle name="Output 2 2 6 48" xfId="34401" xr:uid="{00000000-0005-0000-0000-000089AB0000}"/>
    <cellStyle name="Output 2 2 6 49" xfId="34747" xr:uid="{00000000-0005-0000-0000-00008AAB0000}"/>
    <cellStyle name="Output 2 2 6 5" xfId="1779" xr:uid="{00000000-0005-0000-0000-00008BAB0000}"/>
    <cellStyle name="Output 2 2 6 5 10" xfId="22043" xr:uid="{00000000-0005-0000-0000-00008CAB0000}"/>
    <cellStyle name="Output 2 2 6 5 11" xfId="22389" xr:uid="{00000000-0005-0000-0000-00008DAB0000}"/>
    <cellStyle name="Output 2 2 6 5 12" xfId="22735" xr:uid="{00000000-0005-0000-0000-00008EAB0000}"/>
    <cellStyle name="Output 2 2 6 5 13" xfId="23081" xr:uid="{00000000-0005-0000-0000-00008FAB0000}"/>
    <cellStyle name="Output 2 2 6 5 14" xfId="23428" xr:uid="{00000000-0005-0000-0000-000090AB0000}"/>
    <cellStyle name="Output 2 2 6 5 15" xfId="23703" xr:uid="{00000000-0005-0000-0000-000091AB0000}"/>
    <cellStyle name="Output 2 2 6 5 16" xfId="24049" xr:uid="{00000000-0005-0000-0000-000092AB0000}"/>
    <cellStyle name="Output 2 2 6 5 17" xfId="24399" xr:uid="{00000000-0005-0000-0000-000093AB0000}"/>
    <cellStyle name="Output 2 2 6 5 18" xfId="24745" xr:uid="{00000000-0005-0000-0000-000094AB0000}"/>
    <cellStyle name="Output 2 2 6 5 19" xfId="25020" xr:uid="{00000000-0005-0000-0000-000095AB0000}"/>
    <cellStyle name="Output 2 2 6 5 2" xfId="6031" xr:uid="{00000000-0005-0000-0000-000096AB0000}"/>
    <cellStyle name="Output 2 2 6 5 2 2" xfId="19426" xr:uid="{00000000-0005-0000-0000-000097AB0000}"/>
    <cellStyle name="Output 2 2 6 5 20" xfId="25392" xr:uid="{00000000-0005-0000-0000-000098AB0000}"/>
    <cellStyle name="Output 2 2 6 5 21" xfId="25706" xr:uid="{00000000-0005-0000-0000-000099AB0000}"/>
    <cellStyle name="Output 2 2 6 5 22" xfId="26052" xr:uid="{00000000-0005-0000-0000-00009AAB0000}"/>
    <cellStyle name="Output 2 2 6 5 23" xfId="26398" xr:uid="{00000000-0005-0000-0000-00009BAB0000}"/>
    <cellStyle name="Output 2 2 6 5 24" xfId="26742" xr:uid="{00000000-0005-0000-0000-00009CAB0000}"/>
    <cellStyle name="Output 2 2 6 5 25" xfId="26943" xr:uid="{00000000-0005-0000-0000-00009DAB0000}"/>
    <cellStyle name="Output 2 2 6 5 26" xfId="27157" xr:uid="{00000000-0005-0000-0000-00009EAB0000}"/>
    <cellStyle name="Output 2 2 6 5 27" xfId="27451" xr:uid="{00000000-0005-0000-0000-00009FAB0000}"/>
    <cellStyle name="Output 2 2 6 5 28" xfId="27794" xr:uid="{00000000-0005-0000-0000-0000A0AB0000}"/>
    <cellStyle name="Output 2 2 6 5 29" xfId="28135" xr:uid="{00000000-0005-0000-0000-0000A1AB0000}"/>
    <cellStyle name="Output 2 2 6 5 3" xfId="10280" xr:uid="{00000000-0005-0000-0000-0000A2AB0000}"/>
    <cellStyle name="Output 2 2 6 5 3 2" xfId="19772" xr:uid="{00000000-0005-0000-0000-0000A3AB0000}"/>
    <cellStyle name="Output 2 2 6 5 30" xfId="28476" xr:uid="{00000000-0005-0000-0000-0000A4AB0000}"/>
    <cellStyle name="Output 2 2 6 5 31" xfId="28817" xr:uid="{00000000-0005-0000-0000-0000A5AB0000}"/>
    <cellStyle name="Output 2 2 6 5 32" xfId="29158" xr:uid="{00000000-0005-0000-0000-0000A6AB0000}"/>
    <cellStyle name="Output 2 2 6 5 33" xfId="29472" xr:uid="{00000000-0005-0000-0000-0000A7AB0000}"/>
    <cellStyle name="Output 2 2 6 5 34" xfId="31280" xr:uid="{00000000-0005-0000-0000-0000A8AB0000}"/>
    <cellStyle name="Output 2 2 6 5 35" xfId="31656" xr:uid="{00000000-0005-0000-0000-0000A9AB0000}"/>
    <cellStyle name="Output 2 2 6 5 36" xfId="31996" xr:uid="{00000000-0005-0000-0000-0000AAAB0000}"/>
    <cellStyle name="Output 2 2 6 5 37" xfId="32218" xr:uid="{00000000-0005-0000-0000-0000ABAB0000}"/>
    <cellStyle name="Output 2 2 6 5 38" xfId="32559" xr:uid="{00000000-0005-0000-0000-0000ACAB0000}"/>
    <cellStyle name="Output 2 2 6 5 39" xfId="32900" xr:uid="{00000000-0005-0000-0000-0000ADAB0000}"/>
    <cellStyle name="Output 2 2 6 5 4" xfId="14530" xr:uid="{00000000-0005-0000-0000-0000AEAB0000}"/>
    <cellStyle name="Output 2 2 6 5 4 2" xfId="19868" xr:uid="{00000000-0005-0000-0000-0000AFAB0000}"/>
    <cellStyle name="Output 2 2 6 5 40" xfId="33004" xr:uid="{00000000-0005-0000-0000-0000B0AB0000}"/>
    <cellStyle name="Output 2 2 6 5 41" xfId="33810" xr:uid="{00000000-0005-0000-0000-0000B1AB0000}"/>
    <cellStyle name="Output 2 2 6 5 42" xfId="34289" xr:uid="{00000000-0005-0000-0000-0000B2AB0000}"/>
    <cellStyle name="Output 2 2 6 5 43" xfId="34603" xr:uid="{00000000-0005-0000-0000-0000B3AB0000}"/>
    <cellStyle name="Output 2 2 6 5 44" xfId="34949" xr:uid="{00000000-0005-0000-0000-0000B4AB0000}"/>
    <cellStyle name="Output 2 2 6 5 45" xfId="35295" xr:uid="{00000000-0005-0000-0000-0000B5AB0000}"/>
    <cellStyle name="Output 2 2 6 5 46" xfId="35642" xr:uid="{00000000-0005-0000-0000-0000B6AB0000}"/>
    <cellStyle name="Output 2 2 6 5 47" xfId="35989" xr:uid="{00000000-0005-0000-0000-0000B7AB0000}"/>
    <cellStyle name="Output 2 2 6 5 48" xfId="36335" xr:uid="{00000000-0005-0000-0000-0000B8AB0000}"/>
    <cellStyle name="Output 2 2 6 5 49" xfId="36681" xr:uid="{00000000-0005-0000-0000-0000B9AB0000}"/>
    <cellStyle name="Output 2 2 6 5 5" xfId="20214" xr:uid="{00000000-0005-0000-0000-0000BAAB0000}"/>
    <cellStyle name="Output 2 2 6 5 50" xfId="37027" xr:uid="{00000000-0005-0000-0000-0000BBAB0000}"/>
    <cellStyle name="Output 2 2 6 5 51" xfId="37373" xr:uid="{00000000-0005-0000-0000-0000BCAB0000}"/>
    <cellStyle name="Output 2 2 6 5 52" xfId="37719" xr:uid="{00000000-0005-0000-0000-0000BDAB0000}"/>
    <cellStyle name="Output 2 2 6 5 53" xfId="37994" xr:uid="{00000000-0005-0000-0000-0000BEAB0000}"/>
    <cellStyle name="Output 2 2 6 5 54" xfId="38341" xr:uid="{00000000-0005-0000-0000-0000BFAB0000}"/>
    <cellStyle name="Output 2 2 6 5 55" xfId="38687" xr:uid="{00000000-0005-0000-0000-0000C0AB0000}"/>
    <cellStyle name="Output 2 2 6 5 56" xfId="39033" xr:uid="{00000000-0005-0000-0000-0000C1AB0000}"/>
    <cellStyle name="Output 2 2 6 5 57" xfId="39379" xr:uid="{00000000-0005-0000-0000-0000C2AB0000}"/>
    <cellStyle name="Output 2 2 6 5 58" xfId="39747" xr:uid="{00000000-0005-0000-0000-0000C3AB0000}"/>
    <cellStyle name="Output 2 2 6 5 59" xfId="39913" xr:uid="{00000000-0005-0000-0000-0000C4AB0000}"/>
    <cellStyle name="Output 2 2 6 5 6" xfId="20560" xr:uid="{00000000-0005-0000-0000-0000C5AB0000}"/>
    <cellStyle name="Output 2 2 6 5 60" xfId="40207" xr:uid="{00000000-0005-0000-0000-0000C6AB0000}"/>
    <cellStyle name="Output 2 2 6 5 61" xfId="40548" xr:uid="{00000000-0005-0000-0000-0000C7AB0000}"/>
    <cellStyle name="Output 2 2 6 5 62" xfId="40932" xr:uid="{00000000-0005-0000-0000-0000C8AB0000}"/>
    <cellStyle name="Output 2 2 6 5 63" xfId="41176" xr:uid="{00000000-0005-0000-0000-0000C9AB0000}"/>
    <cellStyle name="Output 2 2 6 5 64" xfId="41769" xr:uid="{00000000-0005-0000-0000-0000CAAB0000}"/>
    <cellStyle name="Output 2 2 6 5 65" xfId="42115" xr:uid="{00000000-0005-0000-0000-0000CBAB0000}"/>
    <cellStyle name="Output 2 2 6 5 66" xfId="42461" xr:uid="{00000000-0005-0000-0000-0000CCAB0000}"/>
    <cellStyle name="Output 2 2 6 5 67" xfId="40878" xr:uid="{00000000-0005-0000-0000-0000CDAB0000}"/>
    <cellStyle name="Output 2 2 6 5 68" xfId="43042" xr:uid="{00000000-0005-0000-0000-0000CEAB0000}"/>
    <cellStyle name="Output 2 2 6 5 69" xfId="43383" xr:uid="{00000000-0005-0000-0000-0000CFAB0000}"/>
    <cellStyle name="Output 2 2 6 5 7" xfId="20737" xr:uid="{00000000-0005-0000-0000-0000D0AB0000}"/>
    <cellStyle name="Output 2 2 6 5 70" xfId="43724" xr:uid="{00000000-0005-0000-0000-0000D1AB0000}"/>
    <cellStyle name="Output 2 2 6 5 71" xfId="44255" xr:uid="{00000000-0005-0000-0000-0000D2AB0000}"/>
    <cellStyle name="Output 2 2 6 5 72" xfId="44580" xr:uid="{00000000-0005-0000-0000-0000D3AB0000}"/>
    <cellStyle name="Output 2 2 6 5 73" xfId="44923" xr:uid="{00000000-0005-0000-0000-0000D4AB0000}"/>
    <cellStyle name="Output 2 2 6 5 74" xfId="45344" xr:uid="{00000000-0005-0000-0000-0000D5AB0000}"/>
    <cellStyle name="Output 2 2 6 5 75" xfId="45958" xr:uid="{00000000-0005-0000-0000-0000D6AB0000}"/>
    <cellStyle name="Output 2 2 6 5 76" xfId="46302" xr:uid="{00000000-0005-0000-0000-0000D7AB0000}"/>
    <cellStyle name="Output 2 2 6 5 77" xfId="46605" xr:uid="{00000000-0005-0000-0000-0000D8AB0000}"/>
    <cellStyle name="Output 2 2 6 5 78" xfId="46780" xr:uid="{00000000-0005-0000-0000-0000D9AB0000}"/>
    <cellStyle name="Output 2 2 6 5 79" xfId="47125" xr:uid="{00000000-0005-0000-0000-0000DAAB0000}"/>
    <cellStyle name="Output 2 2 6 5 8" xfId="21253" xr:uid="{00000000-0005-0000-0000-0000DBAB0000}"/>
    <cellStyle name="Output 2 2 6 5 80" xfId="47470" xr:uid="{00000000-0005-0000-0000-0000DCAB0000}"/>
    <cellStyle name="Output 2 2 6 5 81" xfId="47722" xr:uid="{00000000-0005-0000-0000-0000DDAB0000}"/>
    <cellStyle name="Output 2 2 6 5 82" xfId="47894" xr:uid="{00000000-0005-0000-0000-0000DEAB0000}"/>
    <cellStyle name="Output 2 2 6 5 83" xfId="48231" xr:uid="{00000000-0005-0000-0000-0000DFAB0000}"/>
    <cellStyle name="Output 2 2 6 5 84" xfId="48333" xr:uid="{00000000-0005-0000-0000-0000E0AB0000}"/>
    <cellStyle name="Output 2 2 6 5 85" xfId="49084" xr:uid="{00000000-0005-0000-0000-0000E1AB0000}"/>
    <cellStyle name="Output 2 2 6 5 86" xfId="49628" xr:uid="{00000000-0005-0000-0000-0000E2AB0000}"/>
    <cellStyle name="Output 2 2 6 5 87" xfId="49821" xr:uid="{00000000-0005-0000-0000-0000E3AB0000}"/>
    <cellStyle name="Output 2 2 6 5 88" xfId="53007" xr:uid="{00000000-0005-0000-0000-0000E4AB0000}"/>
    <cellStyle name="Output 2 2 6 5 89" xfId="19071" xr:uid="{00000000-0005-0000-0000-0000E5AB0000}"/>
    <cellStyle name="Output 2 2 6 5 9" xfId="21628" xr:uid="{00000000-0005-0000-0000-0000E6AB0000}"/>
    <cellStyle name="Output 2 2 6 5 90" xfId="53487" xr:uid="{00000000-0005-0000-0000-0000E7AB0000}"/>
    <cellStyle name="Output 2 2 6 50" xfId="35093" xr:uid="{00000000-0005-0000-0000-0000E8AB0000}"/>
    <cellStyle name="Output 2 2 6 51" xfId="35440" xr:uid="{00000000-0005-0000-0000-0000E9AB0000}"/>
    <cellStyle name="Output 2 2 6 52" xfId="35787" xr:uid="{00000000-0005-0000-0000-0000EAAB0000}"/>
    <cellStyle name="Output 2 2 6 53" xfId="36133" xr:uid="{00000000-0005-0000-0000-0000EBAB0000}"/>
    <cellStyle name="Output 2 2 6 54" xfId="36479" xr:uid="{00000000-0005-0000-0000-0000ECAB0000}"/>
    <cellStyle name="Output 2 2 6 55" xfId="36825" xr:uid="{00000000-0005-0000-0000-0000EDAB0000}"/>
    <cellStyle name="Output 2 2 6 56" xfId="37171" xr:uid="{00000000-0005-0000-0000-0000EEAB0000}"/>
    <cellStyle name="Output 2 2 6 57" xfId="37517" xr:uid="{00000000-0005-0000-0000-0000EFAB0000}"/>
    <cellStyle name="Output 2 2 6 58" xfId="37792" xr:uid="{00000000-0005-0000-0000-0000F0AB0000}"/>
    <cellStyle name="Output 2 2 6 59" xfId="38139" xr:uid="{00000000-0005-0000-0000-0000F1AB0000}"/>
    <cellStyle name="Output 2 2 6 6" xfId="1827" xr:uid="{00000000-0005-0000-0000-0000F2AB0000}"/>
    <cellStyle name="Output 2 2 6 6 2" xfId="6079" xr:uid="{00000000-0005-0000-0000-0000F3AB0000}"/>
    <cellStyle name="Output 2 2 6 6 3" xfId="10328" xr:uid="{00000000-0005-0000-0000-0000F4AB0000}"/>
    <cellStyle name="Output 2 2 6 6 4" xfId="14578" xr:uid="{00000000-0005-0000-0000-0000F5AB0000}"/>
    <cellStyle name="Output 2 2 6 6 5" xfId="19014" xr:uid="{00000000-0005-0000-0000-0000F6AB0000}"/>
    <cellStyle name="Output 2 2 6 6 6" xfId="53636" xr:uid="{00000000-0005-0000-0000-0000F7AB0000}"/>
    <cellStyle name="Output 2 2 6 60" xfId="38485" xr:uid="{00000000-0005-0000-0000-0000F8AB0000}"/>
    <cellStyle name="Output 2 2 6 61" xfId="38831" xr:uid="{00000000-0005-0000-0000-0000F9AB0000}"/>
    <cellStyle name="Output 2 2 6 62" xfId="39177" xr:uid="{00000000-0005-0000-0000-0000FAAB0000}"/>
    <cellStyle name="Output 2 2 6 63" xfId="37730" xr:uid="{00000000-0005-0000-0000-0000FBAB0000}"/>
    <cellStyle name="Output 2 2 6 64" xfId="39492" xr:uid="{00000000-0005-0000-0000-0000FCAB0000}"/>
    <cellStyle name="Output 2 2 6 65" xfId="40005" xr:uid="{00000000-0005-0000-0000-0000FDAB0000}"/>
    <cellStyle name="Output 2 2 6 66" xfId="40346" xr:uid="{00000000-0005-0000-0000-0000FEAB0000}"/>
    <cellStyle name="Output 2 2 6 67" xfId="41103" xr:uid="{00000000-0005-0000-0000-0000FFAB0000}"/>
    <cellStyle name="Output 2 2 6 68" xfId="41346" xr:uid="{00000000-0005-0000-0000-000000AC0000}"/>
    <cellStyle name="Output 2 2 6 69" xfId="40890" xr:uid="{00000000-0005-0000-0000-000001AC0000}"/>
    <cellStyle name="Output 2 2 6 7" xfId="1874" xr:uid="{00000000-0005-0000-0000-000002AC0000}"/>
    <cellStyle name="Output 2 2 6 7 2" xfId="6126" xr:uid="{00000000-0005-0000-0000-000003AC0000}"/>
    <cellStyle name="Output 2 2 6 7 3" xfId="10375" xr:uid="{00000000-0005-0000-0000-000004AC0000}"/>
    <cellStyle name="Output 2 2 6 7 4" xfId="14625" xr:uid="{00000000-0005-0000-0000-000005AC0000}"/>
    <cellStyle name="Output 2 2 6 7 5" xfId="19224" xr:uid="{00000000-0005-0000-0000-000006AC0000}"/>
    <cellStyle name="Output 2 2 6 7 6" xfId="53864" xr:uid="{00000000-0005-0000-0000-000007AC0000}"/>
    <cellStyle name="Output 2 2 6 70" xfId="41913" xr:uid="{00000000-0005-0000-0000-000008AC0000}"/>
    <cellStyle name="Output 2 2 6 71" xfId="42259" xr:uid="{00000000-0005-0000-0000-000009AC0000}"/>
    <cellStyle name="Output 2 2 6 72" xfId="42546" xr:uid="{00000000-0005-0000-0000-00000AAC0000}"/>
    <cellStyle name="Output 2 2 6 73" xfId="42840" xr:uid="{00000000-0005-0000-0000-00000BAC0000}"/>
    <cellStyle name="Output 2 2 6 74" xfId="43181" xr:uid="{00000000-0005-0000-0000-00000CAC0000}"/>
    <cellStyle name="Output 2 2 6 75" xfId="43522" xr:uid="{00000000-0005-0000-0000-00000DAC0000}"/>
    <cellStyle name="Output 2 2 6 76" xfId="44053" xr:uid="{00000000-0005-0000-0000-00000EAC0000}"/>
    <cellStyle name="Output 2 2 6 77" xfId="44296" xr:uid="{00000000-0005-0000-0000-00000FAC0000}"/>
    <cellStyle name="Output 2 2 6 78" xfId="44721" xr:uid="{00000000-0005-0000-0000-000010AC0000}"/>
    <cellStyle name="Output 2 2 6 79" xfId="44413" xr:uid="{00000000-0005-0000-0000-000011AC0000}"/>
    <cellStyle name="Output 2 2 6 8" xfId="1921" xr:uid="{00000000-0005-0000-0000-000012AC0000}"/>
    <cellStyle name="Output 2 2 6 8 2" xfId="6173" xr:uid="{00000000-0005-0000-0000-000013AC0000}"/>
    <cellStyle name="Output 2 2 6 8 3" xfId="10422" xr:uid="{00000000-0005-0000-0000-000014AC0000}"/>
    <cellStyle name="Output 2 2 6 8 4" xfId="14672" xr:uid="{00000000-0005-0000-0000-000015AC0000}"/>
    <cellStyle name="Output 2 2 6 8 5" xfId="19570" xr:uid="{00000000-0005-0000-0000-000016AC0000}"/>
    <cellStyle name="Output 2 2 6 8 6" xfId="54014" xr:uid="{00000000-0005-0000-0000-000017AC0000}"/>
    <cellStyle name="Output 2 2 6 80" xfId="45720" xr:uid="{00000000-0005-0000-0000-000018AC0000}"/>
    <cellStyle name="Output 2 2 6 81" xfId="46100" xr:uid="{00000000-0005-0000-0000-000019AC0000}"/>
    <cellStyle name="Output 2 2 6 82" xfId="46436" xr:uid="{00000000-0005-0000-0000-00001AAC0000}"/>
    <cellStyle name="Output 2 2 6 83" xfId="46543" xr:uid="{00000000-0005-0000-0000-00001BAC0000}"/>
    <cellStyle name="Output 2 2 6 84" xfId="46923" xr:uid="{00000000-0005-0000-0000-00001CAC0000}"/>
    <cellStyle name="Output 2 2 6 85" xfId="47268" xr:uid="{00000000-0005-0000-0000-00001DAC0000}"/>
    <cellStyle name="Output 2 2 6 86" xfId="47589" xr:uid="{00000000-0005-0000-0000-00001EAC0000}"/>
    <cellStyle name="Output 2 2 6 87" xfId="47676" xr:uid="{00000000-0005-0000-0000-00001FAC0000}"/>
    <cellStyle name="Output 2 2 6 88" xfId="48029" xr:uid="{00000000-0005-0000-0000-000020AC0000}"/>
    <cellStyle name="Output 2 2 6 89" xfId="48375" xr:uid="{00000000-0005-0000-0000-000021AC0000}"/>
    <cellStyle name="Output 2 2 6 9" xfId="1554" xr:uid="{00000000-0005-0000-0000-000022AC0000}"/>
    <cellStyle name="Output 2 2 6 9 2" xfId="5806" xr:uid="{00000000-0005-0000-0000-000023AC0000}"/>
    <cellStyle name="Output 2 2 6 9 3" xfId="10055" xr:uid="{00000000-0005-0000-0000-000024AC0000}"/>
    <cellStyle name="Output 2 2 6 9 4" xfId="14305" xr:uid="{00000000-0005-0000-0000-000025AC0000}"/>
    <cellStyle name="Output 2 2 6 9 5" xfId="19592" xr:uid="{00000000-0005-0000-0000-000026AC0000}"/>
    <cellStyle name="Output 2 2 6 9 6" xfId="54163" xr:uid="{00000000-0005-0000-0000-000027AC0000}"/>
    <cellStyle name="Output 2 2 6 90" xfId="48882" xr:uid="{00000000-0005-0000-0000-000028AC0000}"/>
    <cellStyle name="Output 2 2 6 91" xfId="49277" xr:uid="{00000000-0005-0000-0000-000029AC0000}"/>
    <cellStyle name="Output 2 2 6 92" xfId="48533" xr:uid="{00000000-0005-0000-0000-00002AAC0000}"/>
    <cellStyle name="Output 2 2 6 93" xfId="49891" xr:uid="{00000000-0005-0000-0000-00002BAC0000}"/>
    <cellStyle name="Output 2 2 6 94" xfId="50041" xr:uid="{00000000-0005-0000-0000-00002CAC0000}"/>
    <cellStyle name="Output 2 2 6 95" xfId="50190" xr:uid="{00000000-0005-0000-0000-00002DAC0000}"/>
    <cellStyle name="Output 2 2 6 96" xfId="50340" xr:uid="{00000000-0005-0000-0000-00002EAC0000}"/>
    <cellStyle name="Output 2 2 6 97" xfId="50489" xr:uid="{00000000-0005-0000-0000-00002FAC0000}"/>
    <cellStyle name="Output 2 2 6 98" xfId="50638" xr:uid="{00000000-0005-0000-0000-000030AC0000}"/>
    <cellStyle name="Output 2 2 6 99" xfId="50788" xr:uid="{00000000-0005-0000-0000-000031AC0000}"/>
    <cellStyle name="Output 2 2 60" xfId="1362" xr:uid="{00000000-0005-0000-0000-000032AC0000}"/>
    <cellStyle name="Output 2 2 60 2" xfId="30509" xr:uid="{00000000-0005-0000-0000-000033AC0000}"/>
    <cellStyle name="Output 2 2 61" xfId="1321" xr:uid="{00000000-0005-0000-0000-000034AC0000}"/>
    <cellStyle name="Output 2 2 61 2" xfId="30480" xr:uid="{00000000-0005-0000-0000-000035AC0000}"/>
    <cellStyle name="Output 2 2 62" xfId="1356" xr:uid="{00000000-0005-0000-0000-000036AC0000}"/>
    <cellStyle name="Output 2 2 62 2" xfId="30515" xr:uid="{00000000-0005-0000-0000-000037AC0000}"/>
    <cellStyle name="Output 2 2 63" xfId="1435" xr:uid="{00000000-0005-0000-0000-000038AC0000}"/>
    <cellStyle name="Output 2 2 63 2" xfId="30521" xr:uid="{00000000-0005-0000-0000-000039AC0000}"/>
    <cellStyle name="Output 2 2 64" xfId="1429" xr:uid="{00000000-0005-0000-0000-00003AAC0000}"/>
    <cellStyle name="Output 2 2 64 2" xfId="30526" xr:uid="{00000000-0005-0000-0000-00003BAC0000}"/>
    <cellStyle name="Output 2 2 65" xfId="18442" xr:uid="{00000000-0005-0000-0000-00003CAC0000}"/>
    <cellStyle name="Output 2 2 65 2" xfId="30532" xr:uid="{00000000-0005-0000-0000-00003DAC0000}"/>
    <cellStyle name="Output 2 2 66" xfId="30467" xr:uid="{00000000-0005-0000-0000-00003EAC0000}"/>
    <cellStyle name="Output 2 2 67" xfId="30640" xr:uid="{00000000-0005-0000-0000-00003FAC0000}"/>
    <cellStyle name="Output 2 2 68" xfId="30650" xr:uid="{00000000-0005-0000-0000-000040AC0000}"/>
    <cellStyle name="Output 2 2 69" xfId="30656" xr:uid="{00000000-0005-0000-0000-000041AC0000}"/>
    <cellStyle name="Output 2 2 7" xfId="1001" xr:uid="{00000000-0005-0000-0000-000042AC0000}"/>
    <cellStyle name="Output 2 2 7 10" xfId="1952" xr:uid="{00000000-0005-0000-0000-000043AC0000}"/>
    <cellStyle name="Output 2 2 7 10 2" xfId="6204" xr:uid="{00000000-0005-0000-0000-000044AC0000}"/>
    <cellStyle name="Output 2 2 7 10 3" xfId="10453" xr:uid="{00000000-0005-0000-0000-000045AC0000}"/>
    <cellStyle name="Output 2 2 7 10 4" xfId="14703" xr:uid="{00000000-0005-0000-0000-000046AC0000}"/>
    <cellStyle name="Output 2 2 7 10 5" xfId="19995" xr:uid="{00000000-0005-0000-0000-000047AC0000}"/>
    <cellStyle name="Output 2 2 7 10 6" xfId="54186" xr:uid="{00000000-0005-0000-0000-000048AC0000}"/>
    <cellStyle name="Output 2 2 7 100" xfId="50920" xr:uid="{00000000-0005-0000-0000-000049AC0000}"/>
    <cellStyle name="Output 2 2 7 101" xfId="51085" xr:uid="{00000000-0005-0000-0000-00004AAC0000}"/>
    <cellStyle name="Output 2 2 7 102" xfId="51241" xr:uid="{00000000-0005-0000-0000-00004BAC0000}"/>
    <cellStyle name="Output 2 2 7 103" xfId="51391" xr:uid="{00000000-0005-0000-0000-00004CAC0000}"/>
    <cellStyle name="Output 2 2 7 104" xfId="51541" xr:uid="{00000000-0005-0000-0000-00004DAC0000}"/>
    <cellStyle name="Output 2 2 7 105" xfId="51691" xr:uid="{00000000-0005-0000-0000-00004EAC0000}"/>
    <cellStyle name="Output 2 2 7 106" xfId="51846" xr:uid="{00000000-0005-0000-0000-00004FAC0000}"/>
    <cellStyle name="Output 2 2 7 107" xfId="52001" xr:uid="{00000000-0005-0000-0000-000050AC0000}"/>
    <cellStyle name="Output 2 2 7 108" xfId="52151" xr:uid="{00000000-0005-0000-0000-000051AC0000}"/>
    <cellStyle name="Output 2 2 7 109" xfId="52301" xr:uid="{00000000-0005-0000-0000-000052AC0000}"/>
    <cellStyle name="Output 2 2 7 11" xfId="1520" xr:uid="{00000000-0005-0000-0000-000053AC0000}"/>
    <cellStyle name="Output 2 2 7 11 2" xfId="5772" xr:uid="{00000000-0005-0000-0000-000054AC0000}"/>
    <cellStyle name="Output 2 2 7 11 3" xfId="10021" xr:uid="{00000000-0005-0000-0000-000055AC0000}"/>
    <cellStyle name="Output 2 2 7 11 4" xfId="14271" xr:uid="{00000000-0005-0000-0000-000056AC0000}"/>
    <cellStyle name="Output 2 2 7 11 5" xfId="20341" xr:uid="{00000000-0005-0000-0000-000057AC0000}"/>
    <cellStyle name="Output 2 2 7 11 6" xfId="54368" xr:uid="{00000000-0005-0000-0000-000058AC0000}"/>
    <cellStyle name="Output 2 2 7 110" xfId="52349" xr:uid="{00000000-0005-0000-0000-000059AC0000}"/>
    <cellStyle name="Output 2 2 7 111" xfId="52404" xr:uid="{00000000-0005-0000-0000-00005AAC0000}"/>
    <cellStyle name="Output 2 2 7 112" xfId="52554" xr:uid="{00000000-0005-0000-0000-00005BAC0000}"/>
    <cellStyle name="Output 2 2 7 113" xfId="52703" xr:uid="{00000000-0005-0000-0000-00005CAC0000}"/>
    <cellStyle name="Output 2 2 7 114" xfId="52853" xr:uid="{00000000-0005-0000-0000-00005DAC0000}"/>
    <cellStyle name="Output 2 2 7 115" xfId="18726" xr:uid="{00000000-0005-0000-0000-00005EAC0000}"/>
    <cellStyle name="Output 2 2 7 116" xfId="53145" xr:uid="{00000000-0005-0000-0000-00005FAC0000}"/>
    <cellStyle name="Output 2 2 7 12" xfId="2021" xr:uid="{00000000-0005-0000-0000-000060AC0000}"/>
    <cellStyle name="Output 2 2 7 12 2" xfId="6273" xr:uid="{00000000-0005-0000-0000-000061AC0000}"/>
    <cellStyle name="Output 2 2 7 12 3" xfId="10522" xr:uid="{00000000-0005-0000-0000-000062AC0000}"/>
    <cellStyle name="Output 2 2 7 12 4" xfId="14771" xr:uid="{00000000-0005-0000-0000-000063AC0000}"/>
    <cellStyle name="Output 2 2 7 12 5" xfId="20779" xr:uid="{00000000-0005-0000-0000-000064AC0000}"/>
    <cellStyle name="Output 2 2 7 12 6" xfId="54518" xr:uid="{00000000-0005-0000-0000-000065AC0000}"/>
    <cellStyle name="Output 2 2 7 13" xfId="2173" xr:uid="{00000000-0005-0000-0000-000066AC0000}"/>
    <cellStyle name="Output 2 2 7 13 2" xfId="6425" xr:uid="{00000000-0005-0000-0000-000067AC0000}"/>
    <cellStyle name="Output 2 2 7 13 3" xfId="10674" xr:uid="{00000000-0005-0000-0000-000068AC0000}"/>
    <cellStyle name="Output 2 2 7 13 4" xfId="14923" xr:uid="{00000000-0005-0000-0000-000069AC0000}"/>
    <cellStyle name="Output 2 2 7 13 5" xfId="21034" xr:uid="{00000000-0005-0000-0000-00006AAC0000}"/>
    <cellStyle name="Output 2 2 7 13 6" xfId="54667" xr:uid="{00000000-0005-0000-0000-00006BAC0000}"/>
    <cellStyle name="Output 2 2 7 14" xfId="2323" xr:uid="{00000000-0005-0000-0000-00006CAC0000}"/>
    <cellStyle name="Output 2 2 7 14 2" xfId="6575" xr:uid="{00000000-0005-0000-0000-00006DAC0000}"/>
    <cellStyle name="Output 2 2 7 14 3" xfId="10824" xr:uid="{00000000-0005-0000-0000-00006EAC0000}"/>
    <cellStyle name="Output 2 2 7 14 4" xfId="15073" xr:uid="{00000000-0005-0000-0000-00006FAC0000}"/>
    <cellStyle name="Output 2 2 7 14 5" xfId="19532" xr:uid="{00000000-0005-0000-0000-000070AC0000}"/>
    <cellStyle name="Output 2 2 7 14 6" xfId="54822" xr:uid="{00000000-0005-0000-0000-000071AC0000}"/>
    <cellStyle name="Output 2 2 7 15" xfId="2472" xr:uid="{00000000-0005-0000-0000-000072AC0000}"/>
    <cellStyle name="Output 2 2 7 15 2" xfId="6724" xr:uid="{00000000-0005-0000-0000-000073AC0000}"/>
    <cellStyle name="Output 2 2 7 15 3" xfId="10973" xr:uid="{00000000-0005-0000-0000-000074AC0000}"/>
    <cellStyle name="Output 2 2 7 15 4" xfId="15222" xr:uid="{00000000-0005-0000-0000-000075AC0000}"/>
    <cellStyle name="Output 2 2 7 15 5" xfId="21743" xr:uid="{00000000-0005-0000-0000-000076AC0000}"/>
    <cellStyle name="Output 2 2 7 15 6" xfId="54977" xr:uid="{00000000-0005-0000-0000-000077AC0000}"/>
    <cellStyle name="Output 2 2 7 16" xfId="2622" xr:uid="{00000000-0005-0000-0000-000078AC0000}"/>
    <cellStyle name="Output 2 2 7 16 2" xfId="6874" xr:uid="{00000000-0005-0000-0000-000079AC0000}"/>
    <cellStyle name="Output 2 2 7 16 3" xfId="11123" xr:uid="{00000000-0005-0000-0000-00007AAC0000}"/>
    <cellStyle name="Output 2 2 7 16 4" xfId="15372" xr:uid="{00000000-0005-0000-0000-00007BAC0000}"/>
    <cellStyle name="Output 2 2 7 16 5" xfId="22170" xr:uid="{00000000-0005-0000-0000-00007CAC0000}"/>
    <cellStyle name="Output 2 2 7 16 6" xfId="55128" xr:uid="{00000000-0005-0000-0000-00007DAC0000}"/>
    <cellStyle name="Output 2 2 7 17" xfId="2777" xr:uid="{00000000-0005-0000-0000-00007EAC0000}"/>
    <cellStyle name="Output 2 2 7 17 2" xfId="7029" xr:uid="{00000000-0005-0000-0000-00007FAC0000}"/>
    <cellStyle name="Output 2 2 7 17 3" xfId="11278" xr:uid="{00000000-0005-0000-0000-000080AC0000}"/>
    <cellStyle name="Output 2 2 7 17 4" xfId="15527" xr:uid="{00000000-0005-0000-0000-000081AC0000}"/>
    <cellStyle name="Output 2 2 7 17 5" xfId="22516" xr:uid="{00000000-0005-0000-0000-000082AC0000}"/>
    <cellStyle name="Output 2 2 7 17 6" xfId="55277" xr:uid="{00000000-0005-0000-0000-000083AC0000}"/>
    <cellStyle name="Output 2 2 7 18" xfId="2927" xr:uid="{00000000-0005-0000-0000-000084AC0000}"/>
    <cellStyle name="Output 2 2 7 18 2" xfId="7179" xr:uid="{00000000-0005-0000-0000-000085AC0000}"/>
    <cellStyle name="Output 2 2 7 18 3" xfId="11428" xr:uid="{00000000-0005-0000-0000-000086AC0000}"/>
    <cellStyle name="Output 2 2 7 18 4" xfId="15677" xr:uid="{00000000-0005-0000-0000-000087AC0000}"/>
    <cellStyle name="Output 2 2 7 18 5" xfId="22862" xr:uid="{00000000-0005-0000-0000-000088AC0000}"/>
    <cellStyle name="Output 2 2 7 18 6" xfId="55427" xr:uid="{00000000-0005-0000-0000-000089AC0000}"/>
    <cellStyle name="Output 2 2 7 19" xfId="3077" xr:uid="{00000000-0005-0000-0000-00008AAC0000}"/>
    <cellStyle name="Output 2 2 7 19 2" xfId="7329" xr:uid="{00000000-0005-0000-0000-00008BAC0000}"/>
    <cellStyle name="Output 2 2 7 19 3" xfId="11578" xr:uid="{00000000-0005-0000-0000-00008CAC0000}"/>
    <cellStyle name="Output 2 2 7 19 4" xfId="15827" xr:uid="{00000000-0005-0000-0000-00008DAC0000}"/>
    <cellStyle name="Output 2 2 7 19 5" xfId="23209" xr:uid="{00000000-0005-0000-0000-00008EAC0000}"/>
    <cellStyle name="Output 2 2 7 19 6" xfId="55576" xr:uid="{00000000-0005-0000-0000-00008FAC0000}"/>
    <cellStyle name="Output 2 2 7 2" xfId="1002" xr:uid="{00000000-0005-0000-0000-000090AC0000}"/>
    <cellStyle name="Output 2 2 7 2 10" xfId="3280" xr:uid="{00000000-0005-0000-0000-000091AC0000}"/>
    <cellStyle name="Output 2 2 7 2 10 2" xfId="7532" xr:uid="{00000000-0005-0000-0000-000092AC0000}"/>
    <cellStyle name="Output 2 2 7 2 10 3" xfId="11781" xr:uid="{00000000-0005-0000-0000-000093AC0000}"/>
    <cellStyle name="Output 2 2 7 2 10 4" xfId="16030" xr:uid="{00000000-0005-0000-0000-000094AC0000}"/>
    <cellStyle name="Output 2 2 7 2 10 5" xfId="18854" xr:uid="{00000000-0005-0000-0000-000095AC0000}"/>
    <cellStyle name="Output 2 2 7 2 10 6" xfId="54572" xr:uid="{00000000-0005-0000-0000-000096AC0000}"/>
    <cellStyle name="Output 2 2 7 2 100" xfId="51745" xr:uid="{00000000-0005-0000-0000-000097AC0000}"/>
    <cellStyle name="Output 2 2 7 2 101" xfId="51900" xr:uid="{00000000-0005-0000-0000-000098AC0000}"/>
    <cellStyle name="Output 2 2 7 2 102" xfId="52055" xr:uid="{00000000-0005-0000-0000-000099AC0000}"/>
    <cellStyle name="Output 2 2 7 2 103" xfId="52205" xr:uid="{00000000-0005-0000-0000-00009AAC0000}"/>
    <cellStyle name="Output 2 2 7 2 104" xfId="52458" xr:uid="{00000000-0005-0000-0000-00009BAC0000}"/>
    <cellStyle name="Output 2 2 7 2 105" xfId="52608" xr:uid="{00000000-0005-0000-0000-00009CAC0000}"/>
    <cellStyle name="Output 2 2 7 2 106" xfId="52757" xr:uid="{00000000-0005-0000-0000-00009DAC0000}"/>
    <cellStyle name="Output 2 2 7 2 107" xfId="52907" xr:uid="{00000000-0005-0000-0000-00009EAC0000}"/>
    <cellStyle name="Output 2 2 7 2 108" xfId="53369" xr:uid="{00000000-0005-0000-0000-00009FAC0000}"/>
    <cellStyle name="Output 2 2 7 2 11" xfId="3429" xr:uid="{00000000-0005-0000-0000-0000A0AC0000}"/>
    <cellStyle name="Output 2 2 7 2 11 2" xfId="7681" xr:uid="{00000000-0005-0000-0000-0000A1AC0000}"/>
    <cellStyle name="Output 2 2 7 2 11 3" xfId="11930" xr:uid="{00000000-0005-0000-0000-0000A2AC0000}"/>
    <cellStyle name="Output 2 2 7 2 11 4" xfId="16179" xr:uid="{00000000-0005-0000-0000-0000A3AC0000}"/>
    <cellStyle name="Output 2 2 7 2 11 5" xfId="22220" xr:uid="{00000000-0005-0000-0000-0000A4AC0000}"/>
    <cellStyle name="Output 2 2 7 2 11 6" xfId="54721" xr:uid="{00000000-0005-0000-0000-0000A5AC0000}"/>
    <cellStyle name="Output 2 2 7 2 12" xfId="3579" xr:uid="{00000000-0005-0000-0000-0000A6AC0000}"/>
    <cellStyle name="Output 2 2 7 2 12 2" xfId="7831" xr:uid="{00000000-0005-0000-0000-0000A7AC0000}"/>
    <cellStyle name="Output 2 2 7 2 12 3" xfId="12080" xr:uid="{00000000-0005-0000-0000-0000A8AC0000}"/>
    <cellStyle name="Output 2 2 7 2 12 4" xfId="16329" xr:uid="{00000000-0005-0000-0000-0000A9AC0000}"/>
    <cellStyle name="Output 2 2 7 2 12 5" xfId="22566" xr:uid="{00000000-0005-0000-0000-0000AAAC0000}"/>
    <cellStyle name="Output 2 2 7 2 12 6" xfId="54876" xr:uid="{00000000-0005-0000-0000-0000ABAC0000}"/>
    <cellStyle name="Output 2 2 7 2 13" xfId="3729" xr:uid="{00000000-0005-0000-0000-0000ACAC0000}"/>
    <cellStyle name="Output 2 2 7 2 13 2" xfId="7981" xr:uid="{00000000-0005-0000-0000-0000ADAC0000}"/>
    <cellStyle name="Output 2 2 7 2 13 3" xfId="12230" xr:uid="{00000000-0005-0000-0000-0000AEAC0000}"/>
    <cellStyle name="Output 2 2 7 2 13 4" xfId="16479" xr:uid="{00000000-0005-0000-0000-0000AFAC0000}"/>
    <cellStyle name="Output 2 2 7 2 13 5" xfId="22912" xr:uid="{00000000-0005-0000-0000-0000B0AC0000}"/>
    <cellStyle name="Output 2 2 7 2 13 6" xfId="55031" xr:uid="{00000000-0005-0000-0000-0000B1AC0000}"/>
    <cellStyle name="Output 2 2 7 2 14" xfId="3878" xr:uid="{00000000-0005-0000-0000-0000B2AC0000}"/>
    <cellStyle name="Output 2 2 7 2 14 2" xfId="8130" xr:uid="{00000000-0005-0000-0000-0000B3AC0000}"/>
    <cellStyle name="Output 2 2 7 2 14 3" xfId="12379" xr:uid="{00000000-0005-0000-0000-0000B4AC0000}"/>
    <cellStyle name="Output 2 2 7 2 14 4" xfId="16628" xr:uid="{00000000-0005-0000-0000-0000B5AC0000}"/>
    <cellStyle name="Output 2 2 7 2 14 5" xfId="23259" xr:uid="{00000000-0005-0000-0000-0000B6AC0000}"/>
    <cellStyle name="Output 2 2 7 2 14 6" xfId="55182" xr:uid="{00000000-0005-0000-0000-0000B7AC0000}"/>
    <cellStyle name="Output 2 2 7 2 15" xfId="4027" xr:uid="{00000000-0005-0000-0000-0000B8AC0000}"/>
    <cellStyle name="Output 2 2 7 2 15 2" xfId="8279" xr:uid="{00000000-0005-0000-0000-0000B9AC0000}"/>
    <cellStyle name="Output 2 2 7 2 15 3" xfId="12528" xr:uid="{00000000-0005-0000-0000-0000BAAC0000}"/>
    <cellStyle name="Output 2 2 7 2 15 4" xfId="16777" xr:uid="{00000000-0005-0000-0000-0000BBAC0000}"/>
    <cellStyle name="Output 2 2 7 2 15 5" xfId="23534" xr:uid="{00000000-0005-0000-0000-0000BCAC0000}"/>
    <cellStyle name="Output 2 2 7 2 15 6" xfId="55331" xr:uid="{00000000-0005-0000-0000-0000BDAC0000}"/>
    <cellStyle name="Output 2 2 7 2 16" xfId="4227" xr:uid="{00000000-0005-0000-0000-0000BEAC0000}"/>
    <cellStyle name="Output 2 2 7 2 16 2" xfId="8479" xr:uid="{00000000-0005-0000-0000-0000BFAC0000}"/>
    <cellStyle name="Output 2 2 7 2 16 3" xfId="12728" xr:uid="{00000000-0005-0000-0000-0000C0AC0000}"/>
    <cellStyle name="Output 2 2 7 2 16 4" xfId="16977" xr:uid="{00000000-0005-0000-0000-0000C1AC0000}"/>
    <cellStyle name="Output 2 2 7 2 16 5" xfId="23880" xr:uid="{00000000-0005-0000-0000-0000C2AC0000}"/>
    <cellStyle name="Output 2 2 7 2 16 6" xfId="55481" xr:uid="{00000000-0005-0000-0000-0000C3AC0000}"/>
    <cellStyle name="Output 2 2 7 2 17" xfId="4378" xr:uid="{00000000-0005-0000-0000-0000C4AC0000}"/>
    <cellStyle name="Output 2 2 7 2 17 2" xfId="8630" xr:uid="{00000000-0005-0000-0000-0000C5AC0000}"/>
    <cellStyle name="Output 2 2 7 2 17 3" xfId="12879" xr:uid="{00000000-0005-0000-0000-0000C6AC0000}"/>
    <cellStyle name="Output 2 2 7 2 17 4" xfId="17128" xr:uid="{00000000-0005-0000-0000-0000C7AC0000}"/>
    <cellStyle name="Output 2 2 7 2 17 5" xfId="24230" xr:uid="{00000000-0005-0000-0000-0000C8AC0000}"/>
    <cellStyle name="Output 2 2 7 2 17 6" xfId="55630" xr:uid="{00000000-0005-0000-0000-0000C9AC0000}"/>
    <cellStyle name="Output 2 2 7 2 18" xfId="4481" xr:uid="{00000000-0005-0000-0000-0000CAAC0000}"/>
    <cellStyle name="Output 2 2 7 2 18 2" xfId="8733" xr:uid="{00000000-0005-0000-0000-0000CBAC0000}"/>
    <cellStyle name="Output 2 2 7 2 18 3" xfId="12982" xr:uid="{00000000-0005-0000-0000-0000CCAC0000}"/>
    <cellStyle name="Output 2 2 7 2 18 4" xfId="17231" xr:uid="{00000000-0005-0000-0000-0000CDAC0000}"/>
    <cellStyle name="Output 2 2 7 2 18 5" xfId="24576" xr:uid="{00000000-0005-0000-0000-0000CEAC0000}"/>
    <cellStyle name="Output 2 2 7 2 18 6" xfId="55852" xr:uid="{00000000-0005-0000-0000-0000CFAC0000}"/>
    <cellStyle name="Output 2 2 7 2 19" xfId="4595" xr:uid="{00000000-0005-0000-0000-0000D0AC0000}"/>
    <cellStyle name="Output 2 2 7 2 19 2" xfId="8847" xr:uid="{00000000-0005-0000-0000-0000D1AC0000}"/>
    <cellStyle name="Output 2 2 7 2 19 3" xfId="13096" xr:uid="{00000000-0005-0000-0000-0000D2AC0000}"/>
    <cellStyle name="Output 2 2 7 2 19 4" xfId="17345" xr:uid="{00000000-0005-0000-0000-0000D3AC0000}"/>
    <cellStyle name="Output 2 2 7 2 19 5" xfId="24851" xr:uid="{00000000-0005-0000-0000-0000D4AC0000}"/>
    <cellStyle name="Output 2 2 7 2 19 6" xfId="56004" xr:uid="{00000000-0005-0000-0000-0000D5AC0000}"/>
    <cellStyle name="Output 2 2 7 2 2" xfId="2075" xr:uid="{00000000-0005-0000-0000-0000D6AC0000}"/>
    <cellStyle name="Output 2 2 7 2 2 2" xfId="6327" xr:uid="{00000000-0005-0000-0000-0000D7AC0000}"/>
    <cellStyle name="Output 2 2 7 2 2 3" xfId="10576" xr:uid="{00000000-0005-0000-0000-0000D8AC0000}"/>
    <cellStyle name="Output 2 2 7 2 2 4" xfId="14825" xr:uid="{00000000-0005-0000-0000-0000D9AC0000}"/>
    <cellStyle name="Output 2 2 7 2 2 5" xfId="18630" xr:uid="{00000000-0005-0000-0000-0000DAAC0000}"/>
    <cellStyle name="Output 2 2 7 2 2 6" xfId="19257" xr:uid="{00000000-0005-0000-0000-0000DBAC0000}"/>
    <cellStyle name="Output 2 2 7 2 2 7" xfId="53524" xr:uid="{00000000-0005-0000-0000-0000DCAC0000}"/>
    <cellStyle name="Output 2 2 7 2 20" xfId="4750" xr:uid="{00000000-0005-0000-0000-0000DDAC0000}"/>
    <cellStyle name="Output 2 2 7 2 20 2" xfId="9002" xr:uid="{00000000-0005-0000-0000-0000DEAC0000}"/>
    <cellStyle name="Output 2 2 7 2 20 3" xfId="13251" xr:uid="{00000000-0005-0000-0000-0000DFAC0000}"/>
    <cellStyle name="Output 2 2 7 2 20 4" xfId="17500" xr:uid="{00000000-0005-0000-0000-0000E0AC0000}"/>
    <cellStyle name="Output 2 2 7 2 20 5" xfId="25100" xr:uid="{00000000-0005-0000-0000-0000E1AC0000}"/>
    <cellStyle name="Output 2 2 7 2 20 6" xfId="56156" xr:uid="{00000000-0005-0000-0000-0000E2AC0000}"/>
    <cellStyle name="Output 2 2 7 2 21" xfId="4900" xr:uid="{00000000-0005-0000-0000-0000E3AC0000}"/>
    <cellStyle name="Output 2 2 7 2 21 2" xfId="9152" xr:uid="{00000000-0005-0000-0000-0000E4AC0000}"/>
    <cellStyle name="Output 2 2 7 2 21 3" xfId="13401" xr:uid="{00000000-0005-0000-0000-0000E5AC0000}"/>
    <cellStyle name="Output 2 2 7 2 21 4" xfId="17650" xr:uid="{00000000-0005-0000-0000-0000E6AC0000}"/>
    <cellStyle name="Output 2 2 7 2 21 5" xfId="25537" xr:uid="{00000000-0005-0000-0000-0000E7AC0000}"/>
    <cellStyle name="Output 2 2 7 2 21 6" xfId="56305" xr:uid="{00000000-0005-0000-0000-0000E8AC0000}"/>
    <cellStyle name="Output 2 2 7 2 22" xfId="5092" xr:uid="{00000000-0005-0000-0000-0000E9AC0000}"/>
    <cellStyle name="Output 2 2 7 2 22 2" xfId="9344" xr:uid="{00000000-0005-0000-0000-0000EAAC0000}"/>
    <cellStyle name="Output 2 2 7 2 22 3" xfId="13593" xr:uid="{00000000-0005-0000-0000-0000EBAC0000}"/>
    <cellStyle name="Output 2 2 7 2 22 4" xfId="17842" xr:uid="{00000000-0005-0000-0000-0000ECAC0000}"/>
    <cellStyle name="Output 2 2 7 2 22 5" xfId="25883" xr:uid="{00000000-0005-0000-0000-0000EDAC0000}"/>
    <cellStyle name="Output 2 2 7 2 22 6" xfId="56461" xr:uid="{00000000-0005-0000-0000-0000EEAC0000}"/>
    <cellStyle name="Output 2 2 7 2 23" xfId="5202" xr:uid="{00000000-0005-0000-0000-0000EFAC0000}"/>
    <cellStyle name="Output 2 2 7 2 23 2" xfId="9454" xr:uid="{00000000-0005-0000-0000-0000F0AC0000}"/>
    <cellStyle name="Output 2 2 7 2 23 3" xfId="13703" xr:uid="{00000000-0005-0000-0000-0000F1AC0000}"/>
    <cellStyle name="Output 2 2 7 2 23 4" xfId="17952" xr:uid="{00000000-0005-0000-0000-0000F2AC0000}"/>
    <cellStyle name="Output 2 2 7 2 23 5" xfId="26229" xr:uid="{00000000-0005-0000-0000-0000F3AC0000}"/>
    <cellStyle name="Output 2 2 7 2 23 6" xfId="56712" xr:uid="{00000000-0005-0000-0000-0000F4AC0000}"/>
    <cellStyle name="Output 2 2 7 2 24" xfId="5314" xr:uid="{00000000-0005-0000-0000-0000F5AC0000}"/>
    <cellStyle name="Output 2 2 7 2 24 2" xfId="9566" xr:uid="{00000000-0005-0000-0000-0000F6AC0000}"/>
    <cellStyle name="Output 2 2 7 2 24 3" xfId="13815" xr:uid="{00000000-0005-0000-0000-0000F7AC0000}"/>
    <cellStyle name="Output 2 2 7 2 24 4" xfId="18064" xr:uid="{00000000-0005-0000-0000-0000F8AC0000}"/>
    <cellStyle name="Output 2 2 7 2 24 5" xfId="26574" xr:uid="{00000000-0005-0000-0000-0000F9AC0000}"/>
    <cellStyle name="Output 2 2 7 2 24 6" xfId="56871" xr:uid="{00000000-0005-0000-0000-0000FAAC0000}"/>
    <cellStyle name="Output 2 2 7 2 25" xfId="5465" xr:uid="{00000000-0005-0000-0000-0000FBAC0000}"/>
    <cellStyle name="Output 2 2 7 2 25 2" xfId="9717" xr:uid="{00000000-0005-0000-0000-0000FCAC0000}"/>
    <cellStyle name="Output 2 2 7 2 25 3" xfId="13966" xr:uid="{00000000-0005-0000-0000-0000FDAC0000}"/>
    <cellStyle name="Output 2 2 7 2 25 4" xfId="18215" xr:uid="{00000000-0005-0000-0000-0000FEAC0000}"/>
    <cellStyle name="Output 2 2 7 2 25 5" xfId="25373" xr:uid="{00000000-0005-0000-0000-0000FFAC0000}"/>
    <cellStyle name="Output 2 2 7 2 25 6" xfId="57021" xr:uid="{00000000-0005-0000-0000-000000AD0000}"/>
    <cellStyle name="Output 2 2 7 2 26" xfId="5620" xr:uid="{00000000-0005-0000-0000-000001AD0000}"/>
    <cellStyle name="Output 2 2 7 2 26 2" xfId="9872" xr:uid="{00000000-0005-0000-0000-000002AD0000}"/>
    <cellStyle name="Output 2 2 7 2 26 3" xfId="14121" xr:uid="{00000000-0005-0000-0000-000003AD0000}"/>
    <cellStyle name="Output 2 2 7 2 26 4" xfId="18370" xr:uid="{00000000-0005-0000-0000-000004AD0000}"/>
    <cellStyle name="Output 2 2 7 2 26 5" xfId="27020" xr:uid="{00000000-0005-0000-0000-000005AD0000}"/>
    <cellStyle name="Output 2 2 7 2 26 6" xfId="55758" xr:uid="{00000000-0005-0000-0000-000006AD0000}"/>
    <cellStyle name="Output 2 2 7 2 27" xfId="1620" xr:uid="{00000000-0005-0000-0000-000007AD0000}"/>
    <cellStyle name="Output 2 2 7 2 27 2" xfId="27282" xr:uid="{00000000-0005-0000-0000-000008AD0000}"/>
    <cellStyle name="Output 2 2 7 2 27 3" xfId="57289" xr:uid="{00000000-0005-0000-0000-000009AD0000}"/>
    <cellStyle name="Output 2 2 7 2 28" xfId="5872" xr:uid="{00000000-0005-0000-0000-00000AAD0000}"/>
    <cellStyle name="Output 2 2 7 2 28 2" xfId="27625" xr:uid="{00000000-0005-0000-0000-00000BAD0000}"/>
    <cellStyle name="Output 2 2 7 2 28 3" xfId="57438" xr:uid="{00000000-0005-0000-0000-00000CAD0000}"/>
    <cellStyle name="Output 2 2 7 2 29" xfId="10121" xr:uid="{00000000-0005-0000-0000-00000DAD0000}"/>
    <cellStyle name="Output 2 2 7 2 29 2" xfId="27966" xr:uid="{00000000-0005-0000-0000-00000EAD0000}"/>
    <cellStyle name="Output 2 2 7 2 29 3" xfId="57588" xr:uid="{00000000-0005-0000-0000-00000FAD0000}"/>
    <cellStyle name="Output 2 2 7 2 3" xfId="2227" xr:uid="{00000000-0005-0000-0000-000010AD0000}"/>
    <cellStyle name="Output 2 2 7 2 3 2" xfId="6479" xr:uid="{00000000-0005-0000-0000-000011AD0000}"/>
    <cellStyle name="Output 2 2 7 2 3 3" xfId="10728" xr:uid="{00000000-0005-0000-0000-000012AD0000}"/>
    <cellStyle name="Output 2 2 7 2 3 4" xfId="14977" xr:uid="{00000000-0005-0000-0000-000013AD0000}"/>
    <cellStyle name="Output 2 2 7 2 3 5" xfId="19603" xr:uid="{00000000-0005-0000-0000-000014AD0000}"/>
    <cellStyle name="Output 2 2 7 2 3 6" xfId="53673" xr:uid="{00000000-0005-0000-0000-000015AD0000}"/>
    <cellStyle name="Output 2 2 7 2 30" xfId="14371" xr:uid="{00000000-0005-0000-0000-000016AD0000}"/>
    <cellStyle name="Output 2 2 7 2 30 2" xfId="28307" xr:uid="{00000000-0005-0000-0000-000017AD0000}"/>
    <cellStyle name="Output 2 2 7 2 31" xfId="18522" xr:uid="{00000000-0005-0000-0000-000018AD0000}"/>
    <cellStyle name="Output 2 2 7 2 31 2" xfId="28648" xr:uid="{00000000-0005-0000-0000-000019AD0000}"/>
    <cellStyle name="Output 2 2 7 2 32" xfId="28989" xr:uid="{00000000-0005-0000-0000-00001AAD0000}"/>
    <cellStyle name="Output 2 2 7 2 33" xfId="29365" xr:uid="{00000000-0005-0000-0000-00001BAD0000}"/>
    <cellStyle name="Output 2 2 7 2 34" xfId="31020" xr:uid="{00000000-0005-0000-0000-00001CAD0000}"/>
    <cellStyle name="Output 2 2 7 2 35" xfId="31487" xr:uid="{00000000-0005-0000-0000-00001DAD0000}"/>
    <cellStyle name="Output 2 2 7 2 36" xfId="31827" xr:uid="{00000000-0005-0000-0000-00001EAD0000}"/>
    <cellStyle name="Output 2 2 7 2 37" xfId="32049" xr:uid="{00000000-0005-0000-0000-00001FAD0000}"/>
    <cellStyle name="Output 2 2 7 2 38" xfId="32390" xr:uid="{00000000-0005-0000-0000-000020AD0000}"/>
    <cellStyle name="Output 2 2 7 2 39" xfId="32731" xr:uid="{00000000-0005-0000-0000-000021AD0000}"/>
    <cellStyle name="Output 2 2 7 2 4" xfId="2377" xr:uid="{00000000-0005-0000-0000-000022AD0000}"/>
    <cellStyle name="Output 2 2 7 2 4 2" xfId="6629" xr:uid="{00000000-0005-0000-0000-000023AD0000}"/>
    <cellStyle name="Output 2 2 7 2 4 3" xfId="10878" xr:uid="{00000000-0005-0000-0000-000024AD0000}"/>
    <cellStyle name="Output 2 2 7 2 4 4" xfId="15127" xr:uid="{00000000-0005-0000-0000-000025AD0000}"/>
    <cellStyle name="Output 2 2 7 2 4 5" xfId="18751" xr:uid="{00000000-0005-0000-0000-000026AD0000}"/>
    <cellStyle name="Output 2 2 7 2 4 6" xfId="53795" xr:uid="{00000000-0005-0000-0000-000027AD0000}"/>
    <cellStyle name="Output 2 2 7 2 40" xfId="33338" xr:uid="{00000000-0005-0000-0000-000028AD0000}"/>
    <cellStyle name="Output 2 2 7 2 41" xfId="33641" xr:uid="{00000000-0005-0000-0000-000029AD0000}"/>
    <cellStyle name="Output 2 2 7 2 42" xfId="33961" xr:uid="{00000000-0005-0000-0000-00002AAD0000}"/>
    <cellStyle name="Output 2 2 7 2 43" xfId="34434" xr:uid="{00000000-0005-0000-0000-00002BAD0000}"/>
    <cellStyle name="Output 2 2 7 2 44" xfId="34780" xr:uid="{00000000-0005-0000-0000-00002CAD0000}"/>
    <cellStyle name="Output 2 2 7 2 45" xfId="35126" xr:uid="{00000000-0005-0000-0000-00002DAD0000}"/>
    <cellStyle name="Output 2 2 7 2 46" xfId="35473" xr:uid="{00000000-0005-0000-0000-00002EAD0000}"/>
    <cellStyle name="Output 2 2 7 2 47" xfId="35820" xr:uid="{00000000-0005-0000-0000-00002FAD0000}"/>
    <cellStyle name="Output 2 2 7 2 48" xfId="36166" xr:uid="{00000000-0005-0000-0000-000030AD0000}"/>
    <cellStyle name="Output 2 2 7 2 49" xfId="36512" xr:uid="{00000000-0005-0000-0000-000031AD0000}"/>
    <cellStyle name="Output 2 2 7 2 5" xfId="2526" xr:uid="{00000000-0005-0000-0000-000032AD0000}"/>
    <cellStyle name="Output 2 2 7 2 5 2" xfId="6778" xr:uid="{00000000-0005-0000-0000-000033AD0000}"/>
    <cellStyle name="Output 2 2 7 2 5 3" xfId="11027" xr:uid="{00000000-0005-0000-0000-000034AD0000}"/>
    <cellStyle name="Output 2 2 7 2 5 4" xfId="15276" xr:uid="{00000000-0005-0000-0000-000035AD0000}"/>
    <cellStyle name="Output 2 2 7 2 5 5" xfId="20045" xr:uid="{00000000-0005-0000-0000-000036AD0000}"/>
    <cellStyle name="Output 2 2 7 2 5 6" xfId="53901" xr:uid="{00000000-0005-0000-0000-000037AD0000}"/>
    <cellStyle name="Output 2 2 7 2 50" xfId="36858" xr:uid="{00000000-0005-0000-0000-000038AD0000}"/>
    <cellStyle name="Output 2 2 7 2 51" xfId="37204" xr:uid="{00000000-0005-0000-0000-000039AD0000}"/>
    <cellStyle name="Output 2 2 7 2 52" xfId="37550" xr:uid="{00000000-0005-0000-0000-00003AAD0000}"/>
    <cellStyle name="Output 2 2 7 2 53" xfId="37825" xr:uid="{00000000-0005-0000-0000-00003BAD0000}"/>
    <cellStyle name="Output 2 2 7 2 54" xfId="38172" xr:uid="{00000000-0005-0000-0000-00003CAD0000}"/>
    <cellStyle name="Output 2 2 7 2 55" xfId="38518" xr:uid="{00000000-0005-0000-0000-00003DAD0000}"/>
    <cellStyle name="Output 2 2 7 2 56" xfId="38864" xr:uid="{00000000-0005-0000-0000-00003EAD0000}"/>
    <cellStyle name="Output 2 2 7 2 57" xfId="39210" xr:uid="{00000000-0005-0000-0000-00003FAD0000}"/>
    <cellStyle name="Output 2 2 7 2 58" xfId="39461" xr:uid="{00000000-0005-0000-0000-000040AD0000}"/>
    <cellStyle name="Output 2 2 7 2 59" xfId="39790" xr:uid="{00000000-0005-0000-0000-000041AD0000}"/>
    <cellStyle name="Output 2 2 7 2 6" xfId="2676" xr:uid="{00000000-0005-0000-0000-000042AD0000}"/>
    <cellStyle name="Output 2 2 7 2 6 2" xfId="6928" xr:uid="{00000000-0005-0000-0000-000043AD0000}"/>
    <cellStyle name="Output 2 2 7 2 6 3" xfId="11177" xr:uid="{00000000-0005-0000-0000-000044AD0000}"/>
    <cellStyle name="Output 2 2 7 2 6 4" xfId="15426" xr:uid="{00000000-0005-0000-0000-000045AD0000}"/>
    <cellStyle name="Output 2 2 7 2 6 5" xfId="20391" xr:uid="{00000000-0005-0000-0000-000046AD0000}"/>
    <cellStyle name="Output 2 2 7 2 6 6" xfId="54051" xr:uid="{00000000-0005-0000-0000-000047AD0000}"/>
    <cellStyle name="Output 2 2 7 2 60" xfId="40038" xr:uid="{00000000-0005-0000-0000-000048AD0000}"/>
    <cellStyle name="Output 2 2 7 2 61" xfId="40379" xr:uid="{00000000-0005-0000-0000-000049AD0000}"/>
    <cellStyle name="Output 2 2 7 2 62" xfId="40811" xr:uid="{00000000-0005-0000-0000-00004AAD0000}"/>
    <cellStyle name="Output 2 2 7 2 63" xfId="40924" xr:uid="{00000000-0005-0000-0000-00004BAD0000}"/>
    <cellStyle name="Output 2 2 7 2 64" xfId="41190" xr:uid="{00000000-0005-0000-0000-00004CAD0000}"/>
    <cellStyle name="Output 2 2 7 2 65" xfId="41946" xr:uid="{00000000-0005-0000-0000-00004DAD0000}"/>
    <cellStyle name="Output 2 2 7 2 66" xfId="42292" xr:uid="{00000000-0005-0000-0000-00004EAD0000}"/>
    <cellStyle name="Output 2 2 7 2 67" xfId="42609" xr:uid="{00000000-0005-0000-0000-00004FAD0000}"/>
    <cellStyle name="Output 2 2 7 2 68" xfId="42873" xr:uid="{00000000-0005-0000-0000-000050AD0000}"/>
    <cellStyle name="Output 2 2 7 2 69" xfId="43214" xr:uid="{00000000-0005-0000-0000-000051AD0000}"/>
    <cellStyle name="Output 2 2 7 2 7" xfId="2831" xr:uid="{00000000-0005-0000-0000-000052AD0000}"/>
    <cellStyle name="Output 2 2 7 2 7 2" xfId="7083" xr:uid="{00000000-0005-0000-0000-000053AD0000}"/>
    <cellStyle name="Output 2 2 7 2 7 3" xfId="11332" xr:uid="{00000000-0005-0000-0000-000054AD0000}"/>
    <cellStyle name="Output 2 2 7 2 7 4" xfId="15581" xr:uid="{00000000-0005-0000-0000-000055AD0000}"/>
    <cellStyle name="Output 2 2 7 2 7 5" xfId="19703" xr:uid="{00000000-0005-0000-0000-000056AD0000}"/>
    <cellStyle name="Output 2 2 7 2 7 6" xfId="53188" xr:uid="{00000000-0005-0000-0000-000057AD0000}"/>
    <cellStyle name="Output 2 2 7 2 70" xfId="43555" xr:uid="{00000000-0005-0000-0000-000058AD0000}"/>
    <cellStyle name="Output 2 2 7 2 71" xfId="44086" xr:uid="{00000000-0005-0000-0000-000059AD0000}"/>
    <cellStyle name="Output 2 2 7 2 72" xfId="43914" xr:uid="{00000000-0005-0000-0000-00005AAD0000}"/>
    <cellStyle name="Output 2 2 7 2 73" xfId="44754" xr:uid="{00000000-0005-0000-0000-00005BAD0000}"/>
    <cellStyle name="Output 2 2 7 2 74" xfId="44994" xr:uid="{00000000-0005-0000-0000-00005CAD0000}"/>
    <cellStyle name="Output 2 2 7 2 75" xfId="45721" xr:uid="{00000000-0005-0000-0000-00005DAD0000}"/>
    <cellStyle name="Output 2 2 7 2 76" xfId="46133" xr:uid="{00000000-0005-0000-0000-00005EAD0000}"/>
    <cellStyle name="Output 2 2 7 2 77" xfId="46465" xr:uid="{00000000-0005-0000-0000-00005FAD0000}"/>
    <cellStyle name="Output 2 2 7 2 78" xfId="45489" xr:uid="{00000000-0005-0000-0000-000060AD0000}"/>
    <cellStyle name="Output 2 2 7 2 79" xfId="46956" xr:uid="{00000000-0005-0000-0000-000061AD0000}"/>
    <cellStyle name="Output 2 2 7 2 8" xfId="2981" xr:uid="{00000000-0005-0000-0000-000062AD0000}"/>
    <cellStyle name="Output 2 2 7 2 8 2" xfId="7233" xr:uid="{00000000-0005-0000-0000-000063AD0000}"/>
    <cellStyle name="Output 2 2 7 2 8 3" xfId="11482" xr:uid="{00000000-0005-0000-0000-000064AD0000}"/>
    <cellStyle name="Output 2 2 7 2 8 4" xfId="15731" xr:uid="{00000000-0005-0000-0000-000065AD0000}"/>
    <cellStyle name="Output 2 2 7 2 8 5" xfId="21084" xr:uid="{00000000-0005-0000-0000-000066AD0000}"/>
    <cellStyle name="Output 2 2 7 2 8 6" xfId="54272" xr:uid="{00000000-0005-0000-0000-000067AD0000}"/>
    <cellStyle name="Output 2 2 7 2 80" xfId="47301" xr:uid="{00000000-0005-0000-0000-000068AD0000}"/>
    <cellStyle name="Output 2 2 7 2 81" xfId="47612" xr:uid="{00000000-0005-0000-0000-000069AD0000}"/>
    <cellStyle name="Output 2 2 7 2 82" xfId="45479" xr:uid="{00000000-0005-0000-0000-00006AAD0000}"/>
    <cellStyle name="Output 2 2 7 2 83" xfId="48062" xr:uid="{00000000-0005-0000-0000-00006BAD0000}"/>
    <cellStyle name="Output 2 2 7 2 84" xfId="48696" xr:uid="{00000000-0005-0000-0000-00006CAD0000}"/>
    <cellStyle name="Output 2 2 7 2 85" xfId="48915" xr:uid="{00000000-0005-0000-0000-00006DAD0000}"/>
    <cellStyle name="Output 2 2 7 2 86" xfId="49278" xr:uid="{00000000-0005-0000-0000-00006EAD0000}"/>
    <cellStyle name="Output 2 2 7 2 87" xfId="49706" xr:uid="{00000000-0005-0000-0000-00006FAD0000}"/>
    <cellStyle name="Output 2 2 7 2 88" xfId="49928" xr:uid="{00000000-0005-0000-0000-000070AD0000}"/>
    <cellStyle name="Output 2 2 7 2 89" xfId="50078" xr:uid="{00000000-0005-0000-0000-000071AD0000}"/>
    <cellStyle name="Output 2 2 7 2 9" xfId="3131" xr:uid="{00000000-0005-0000-0000-000072AD0000}"/>
    <cellStyle name="Output 2 2 7 2 9 2" xfId="7383" xr:uid="{00000000-0005-0000-0000-000073AD0000}"/>
    <cellStyle name="Output 2 2 7 2 9 3" xfId="11632" xr:uid="{00000000-0005-0000-0000-000074AD0000}"/>
    <cellStyle name="Output 2 2 7 2 9 4" xfId="15881" xr:uid="{00000000-0005-0000-0000-000075AD0000}"/>
    <cellStyle name="Output 2 2 7 2 9 5" xfId="21334" xr:uid="{00000000-0005-0000-0000-000076AD0000}"/>
    <cellStyle name="Output 2 2 7 2 9 6" xfId="54422" xr:uid="{00000000-0005-0000-0000-000077AD0000}"/>
    <cellStyle name="Output 2 2 7 2 90" xfId="50227" xr:uid="{00000000-0005-0000-0000-000078AD0000}"/>
    <cellStyle name="Output 2 2 7 2 91" xfId="50377" xr:uid="{00000000-0005-0000-0000-000079AD0000}"/>
    <cellStyle name="Output 2 2 7 2 92" xfId="50526" xr:uid="{00000000-0005-0000-0000-00007AAD0000}"/>
    <cellStyle name="Output 2 2 7 2 93" xfId="50675" xr:uid="{00000000-0005-0000-0000-00007BAD0000}"/>
    <cellStyle name="Output 2 2 7 2 94" xfId="50825" xr:uid="{00000000-0005-0000-0000-00007CAD0000}"/>
    <cellStyle name="Output 2 2 7 2 95" xfId="50974" xr:uid="{00000000-0005-0000-0000-00007DAD0000}"/>
    <cellStyle name="Output 2 2 7 2 96" xfId="51139" xr:uid="{00000000-0005-0000-0000-00007EAD0000}"/>
    <cellStyle name="Output 2 2 7 2 97" xfId="51295" xr:uid="{00000000-0005-0000-0000-00007FAD0000}"/>
    <cellStyle name="Output 2 2 7 2 98" xfId="51445" xr:uid="{00000000-0005-0000-0000-000080AD0000}"/>
    <cellStyle name="Output 2 2 7 2 99" xfId="51595" xr:uid="{00000000-0005-0000-0000-000081AD0000}"/>
    <cellStyle name="Output 2 2 7 20" xfId="3226" xr:uid="{00000000-0005-0000-0000-000082AD0000}"/>
    <cellStyle name="Output 2 2 7 20 2" xfId="7478" xr:uid="{00000000-0005-0000-0000-000083AD0000}"/>
    <cellStyle name="Output 2 2 7 20 3" xfId="11727" xr:uid="{00000000-0005-0000-0000-000084AD0000}"/>
    <cellStyle name="Output 2 2 7 20 4" xfId="15976" xr:uid="{00000000-0005-0000-0000-000085AD0000}"/>
    <cellStyle name="Output 2 2 7 20 5" xfId="21631" xr:uid="{00000000-0005-0000-0000-000086AD0000}"/>
    <cellStyle name="Output 2 2 7 20 6" xfId="55798" xr:uid="{00000000-0005-0000-0000-000087AD0000}"/>
    <cellStyle name="Output 2 2 7 21" xfId="3375" xr:uid="{00000000-0005-0000-0000-000088AD0000}"/>
    <cellStyle name="Output 2 2 7 21 2" xfId="7627" xr:uid="{00000000-0005-0000-0000-000089AD0000}"/>
    <cellStyle name="Output 2 2 7 21 3" xfId="11876" xr:uid="{00000000-0005-0000-0000-00008AAD0000}"/>
    <cellStyle name="Output 2 2 7 21 4" xfId="16125" xr:uid="{00000000-0005-0000-0000-00008BAD0000}"/>
    <cellStyle name="Output 2 2 7 21 5" xfId="23830" xr:uid="{00000000-0005-0000-0000-00008CAD0000}"/>
    <cellStyle name="Output 2 2 7 21 6" xfId="55950" xr:uid="{00000000-0005-0000-0000-00008DAD0000}"/>
    <cellStyle name="Output 2 2 7 22" xfId="3525" xr:uid="{00000000-0005-0000-0000-00008EAD0000}"/>
    <cellStyle name="Output 2 2 7 22 2" xfId="7777" xr:uid="{00000000-0005-0000-0000-00008FAD0000}"/>
    <cellStyle name="Output 2 2 7 22 3" xfId="12026" xr:uid="{00000000-0005-0000-0000-000090AD0000}"/>
    <cellStyle name="Output 2 2 7 22 4" xfId="16275" xr:uid="{00000000-0005-0000-0000-000091AD0000}"/>
    <cellStyle name="Output 2 2 7 22 5" xfId="24180" xr:uid="{00000000-0005-0000-0000-000092AD0000}"/>
    <cellStyle name="Output 2 2 7 22 6" xfId="56102" xr:uid="{00000000-0005-0000-0000-000093AD0000}"/>
    <cellStyle name="Output 2 2 7 23" xfId="3675" xr:uid="{00000000-0005-0000-0000-000094AD0000}"/>
    <cellStyle name="Output 2 2 7 23 2" xfId="7927" xr:uid="{00000000-0005-0000-0000-000095AD0000}"/>
    <cellStyle name="Output 2 2 7 23 3" xfId="12176" xr:uid="{00000000-0005-0000-0000-000096AD0000}"/>
    <cellStyle name="Output 2 2 7 23 4" xfId="16425" xr:uid="{00000000-0005-0000-0000-000097AD0000}"/>
    <cellStyle name="Output 2 2 7 23 5" xfId="24526" xr:uid="{00000000-0005-0000-0000-000098AD0000}"/>
    <cellStyle name="Output 2 2 7 23 6" xfId="56251" xr:uid="{00000000-0005-0000-0000-000099AD0000}"/>
    <cellStyle name="Output 2 2 7 24" xfId="3824" xr:uid="{00000000-0005-0000-0000-00009AAD0000}"/>
    <cellStyle name="Output 2 2 7 24 2" xfId="8076" xr:uid="{00000000-0005-0000-0000-00009BAD0000}"/>
    <cellStyle name="Output 2 2 7 24 3" xfId="12325" xr:uid="{00000000-0005-0000-0000-00009CAD0000}"/>
    <cellStyle name="Output 2 2 7 24 4" xfId="16574" xr:uid="{00000000-0005-0000-0000-00009DAD0000}"/>
    <cellStyle name="Output 2 2 7 24 5" xfId="21322" xr:uid="{00000000-0005-0000-0000-00009EAD0000}"/>
    <cellStyle name="Output 2 2 7 24 6" xfId="56407" xr:uid="{00000000-0005-0000-0000-00009FAD0000}"/>
    <cellStyle name="Output 2 2 7 25" xfId="3973" xr:uid="{00000000-0005-0000-0000-0000A0AD0000}"/>
    <cellStyle name="Output 2 2 7 25 2" xfId="8225" xr:uid="{00000000-0005-0000-0000-0000A1AD0000}"/>
    <cellStyle name="Output 2 2 7 25 3" xfId="12474" xr:uid="{00000000-0005-0000-0000-0000A2AD0000}"/>
    <cellStyle name="Output 2 2 7 25 4" xfId="16723" xr:uid="{00000000-0005-0000-0000-0000A3AD0000}"/>
    <cellStyle name="Output 2 2 7 25 5" xfId="21670" xr:uid="{00000000-0005-0000-0000-0000A4AD0000}"/>
    <cellStyle name="Output 2 2 7 25 6" xfId="56557" xr:uid="{00000000-0005-0000-0000-0000A5AD0000}"/>
    <cellStyle name="Output 2 2 7 26" xfId="4173" xr:uid="{00000000-0005-0000-0000-0000A6AD0000}"/>
    <cellStyle name="Output 2 2 7 26 2" xfId="8425" xr:uid="{00000000-0005-0000-0000-0000A7AD0000}"/>
    <cellStyle name="Output 2 2 7 26 3" xfId="12674" xr:uid="{00000000-0005-0000-0000-0000A8AD0000}"/>
    <cellStyle name="Output 2 2 7 26 4" xfId="16923" xr:uid="{00000000-0005-0000-0000-0000A9AD0000}"/>
    <cellStyle name="Output 2 2 7 26 5" xfId="25487" xr:uid="{00000000-0005-0000-0000-0000AAAD0000}"/>
    <cellStyle name="Output 2 2 7 26 6" xfId="56604" xr:uid="{00000000-0005-0000-0000-0000ABAD0000}"/>
    <cellStyle name="Output 2 2 7 27" xfId="4324" xr:uid="{00000000-0005-0000-0000-0000ACAD0000}"/>
    <cellStyle name="Output 2 2 7 27 2" xfId="8576" xr:uid="{00000000-0005-0000-0000-0000ADAD0000}"/>
    <cellStyle name="Output 2 2 7 27 3" xfId="12825" xr:uid="{00000000-0005-0000-0000-0000AEAD0000}"/>
    <cellStyle name="Output 2 2 7 27 4" xfId="17074" xr:uid="{00000000-0005-0000-0000-0000AFAD0000}"/>
    <cellStyle name="Output 2 2 7 27 5" xfId="25833" xr:uid="{00000000-0005-0000-0000-0000B0AD0000}"/>
    <cellStyle name="Output 2 2 7 27 6" xfId="56658" xr:uid="{00000000-0005-0000-0000-0000B1AD0000}"/>
    <cellStyle name="Output 2 2 7 28" xfId="4119" xr:uid="{00000000-0005-0000-0000-0000B2AD0000}"/>
    <cellStyle name="Output 2 2 7 28 2" xfId="8371" xr:uid="{00000000-0005-0000-0000-0000B3AD0000}"/>
    <cellStyle name="Output 2 2 7 28 3" xfId="12620" xr:uid="{00000000-0005-0000-0000-0000B4AD0000}"/>
    <cellStyle name="Output 2 2 7 28 4" xfId="16869" xr:uid="{00000000-0005-0000-0000-0000B5AD0000}"/>
    <cellStyle name="Output 2 2 7 28 5" xfId="26179" xr:uid="{00000000-0005-0000-0000-0000B6AD0000}"/>
    <cellStyle name="Output 2 2 7 28 6" xfId="56817" xr:uid="{00000000-0005-0000-0000-0000B7AD0000}"/>
    <cellStyle name="Output 2 2 7 29" xfId="4696" xr:uid="{00000000-0005-0000-0000-0000B8AD0000}"/>
    <cellStyle name="Output 2 2 7 29 2" xfId="8948" xr:uid="{00000000-0005-0000-0000-0000B9AD0000}"/>
    <cellStyle name="Output 2 2 7 29 3" xfId="13197" xr:uid="{00000000-0005-0000-0000-0000BAAD0000}"/>
    <cellStyle name="Output 2 2 7 29 4" xfId="17446" xr:uid="{00000000-0005-0000-0000-0000BBAD0000}"/>
    <cellStyle name="Output 2 2 7 29 5" xfId="26524" xr:uid="{00000000-0005-0000-0000-0000BCAD0000}"/>
    <cellStyle name="Output 2 2 7 29 6" xfId="56967" xr:uid="{00000000-0005-0000-0000-0000BDAD0000}"/>
    <cellStyle name="Output 2 2 7 3" xfId="1668" xr:uid="{00000000-0005-0000-0000-0000BEAD0000}"/>
    <cellStyle name="Output 2 2 7 3 10" xfId="3328" xr:uid="{00000000-0005-0000-0000-0000BFAD0000}"/>
    <cellStyle name="Output 2 2 7 3 10 2" xfId="7580" xr:uid="{00000000-0005-0000-0000-0000C0AD0000}"/>
    <cellStyle name="Output 2 2 7 3 10 3" xfId="11829" xr:uid="{00000000-0005-0000-0000-0000C1AD0000}"/>
    <cellStyle name="Output 2 2 7 3 10 4" xfId="16078" xr:uid="{00000000-0005-0000-0000-0000C2AD0000}"/>
    <cellStyle name="Output 2 2 7 3 10 5" xfId="21822" xr:uid="{00000000-0005-0000-0000-0000C3AD0000}"/>
    <cellStyle name="Output 2 2 7 3 10 6" xfId="54620" xr:uid="{00000000-0005-0000-0000-0000C4AD0000}"/>
    <cellStyle name="Output 2 2 7 3 100" xfId="51793" xr:uid="{00000000-0005-0000-0000-0000C5AD0000}"/>
    <cellStyle name="Output 2 2 7 3 101" xfId="51948" xr:uid="{00000000-0005-0000-0000-0000C6AD0000}"/>
    <cellStyle name="Output 2 2 7 3 102" xfId="52103" xr:uid="{00000000-0005-0000-0000-0000C7AD0000}"/>
    <cellStyle name="Output 2 2 7 3 103" xfId="52253" xr:uid="{00000000-0005-0000-0000-0000C8AD0000}"/>
    <cellStyle name="Output 2 2 7 3 104" xfId="52506" xr:uid="{00000000-0005-0000-0000-0000C9AD0000}"/>
    <cellStyle name="Output 2 2 7 3 105" xfId="52656" xr:uid="{00000000-0005-0000-0000-0000CAAD0000}"/>
    <cellStyle name="Output 2 2 7 3 106" xfId="52805" xr:uid="{00000000-0005-0000-0000-0000CBAD0000}"/>
    <cellStyle name="Output 2 2 7 3 107" xfId="52955" xr:uid="{00000000-0005-0000-0000-0000CCAD0000}"/>
    <cellStyle name="Output 2 2 7 3 108" xfId="53417" xr:uid="{00000000-0005-0000-0000-0000CDAD0000}"/>
    <cellStyle name="Output 2 2 7 3 11" xfId="3477" xr:uid="{00000000-0005-0000-0000-0000CEAD0000}"/>
    <cellStyle name="Output 2 2 7 3 11 2" xfId="7729" xr:uid="{00000000-0005-0000-0000-0000CFAD0000}"/>
    <cellStyle name="Output 2 2 7 3 11 3" xfId="11978" xr:uid="{00000000-0005-0000-0000-0000D0AD0000}"/>
    <cellStyle name="Output 2 2 7 3 11 4" xfId="16227" xr:uid="{00000000-0005-0000-0000-0000D1AD0000}"/>
    <cellStyle name="Output 2 2 7 3 11 5" xfId="22267" xr:uid="{00000000-0005-0000-0000-0000D2AD0000}"/>
    <cellStyle name="Output 2 2 7 3 11 6" xfId="54769" xr:uid="{00000000-0005-0000-0000-0000D3AD0000}"/>
    <cellStyle name="Output 2 2 7 3 12" xfId="3627" xr:uid="{00000000-0005-0000-0000-0000D4AD0000}"/>
    <cellStyle name="Output 2 2 7 3 12 2" xfId="7879" xr:uid="{00000000-0005-0000-0000-0000D5AD0000}"/>
    <cellStyle name="Output 2 2 7 3 12 3" xfId="12128" xr:uid="{00000000-0005-0000-0000-0000D6AD0000}"/>
    <cellStyle name="Output 2 2 7 3 12 4" xfId="16377" xr:uid="{00000000-0005-0000-0000-0000D7AD0000}"/>
    <cellStyle name="Output 2 2 7 3 12 5" xfId="22613" xr:uid="{00000000-0005-0000-0000-0000D8AD0000}"/>
    <cellStyle name="Output 2 2 7 3 12 6" xfId="54924" xr:uid="{00000000-0005-0000-0000-0000D9AD0000}"/>
    <cellStyle name="Output 2 2 7 3 13" xfId="3777" xr:uid="{00000000-0005-0000-0000-0000DAAD0000}"/>
    <cellStyle name="Output 2 2 7 3 13 2" xfId="8029" xr:uid="{00000000-0005-0000-0000-0000DBAD0000}"/>
    <cellStyle name="Output 2 2 7 3 13 3" xfId="12278" xr:uid="{00000000-0005-0000-0000-0000DCAD0000}"/>
    <cellStyle name="Output 2 2 7 3 13 4" xfId="16527" xr:uid="{00000000-0005-0000-0000-0000DDAD0000}"/>
    <cellStyle name="Output 2 2 7 3 13 5" xfId="22959" xr:uid="{00000000-0005-0000-0000-0000DEAD0000}"/>
    <cellStyle name="Output 2 2 7 3 13 6" xfId="55079" xr:uid="{00000000-0005-0000-0000-0000DFAD0000}"/>
    <cellStyle name="Output 2 2 7 3 14" xfId="3926" xr:uid="{00000000-0005-0000-0000-0000E0AD0000}"/>
    <cellStyle name="Output 2 2 7 3 14 2" xfId="8178" xr:uid="{00000000-0005-0000-0000-0000E1AD0000}"/>
    <cellStyle name="Output 2 2 7 3 14 3" xfId="12427" xr:uid="{00000000-0005-0000-0000-0000E2AD0000}"/>
    <cellStyle name="Output 2 2 7 3 14 4" xfId="16676" xr:uid="{00000000-0005-0000-0000-0000E3AD0000}"/>
    <cellStyle name="Output 2 2 7 3 14 5" xfId="23306" xr:uid="{00000000-0005-0000-0000-0000E4AD0000}"/>
    <cellStyle name="Output 2 2 7 3 14 6" xfId="55230" xr:uid="{00000000-0005-0000-0000-0000E5AD0000}"/>
    <cellStyle name="Output 2 2 7 3 15" xfId="4075" xr:uid="{00000000-0005-0000-0000-0000E6AD0000}"/>
    <cellStyle name="Output 2 2 7 3 15 2" xfId="8327" xr:uid="{00000000-0005-0000-0000-0000E7AD0000}"/>
    <cellStyle name="Output 2 2 7 3 15 3" xfId="12576" xr:uid="{00000000-0005-0000-0000-0000E8AD0000}"/>
    <cellStyle name="Output 2 2 7 3 15 4" xfId="16825" xr:uid="{00000000-0005-0000-0000-0000E9AD0000}"/>
    <cellStyle name="Output 2 2 7 3 15 5" xfId="23581" xr:uid="{00000000-0005-0000-0000-0000EAAD0000}"/>
    <cellStyle name="Output 2 2 7 3 15 6" xfId="55379" xr:uid="{00000000-0005-0000-0000-0000EBAD0000}"/>
    <cellStyle name="Output 2 2 7 3 16" xfId="4275" xr:uid="{00000000-0005-0000-0000-0000ECAD0000}"/>
    <cellStyle name="Output 2 2 7 3 16 2" xfId="8527" xr:uid="{00000000-0005-0000-0000-0000EDAD0000}"/>
    <cellStyle name="Output 2 2 7 3 16 3" xfId="12776" xr:uid="{00000000-0005-0000-0000-0000EEAD0000}"/>
    <cellStyle name="Output 2 2 7 3 16 4" xfId="17025" xr:uid="{00000000-0005-0000-0000-0000EFAD0000}"/>
    <cellStyle name="Output 2 2 7 3 16 5" xfId="23927" xr:uid="{00000000-0005-0000-0000-0000F0AD0000}"/>
    <cellStyle name="Output 2 2 7 3 16 6" xfId="55529" xr:uid="{00000000-0005-0000-0000-0000F1AD0000}"/>
    <cellStyle name="Output 2 2 7 3 17" xfId="4426" xr:uid="{00000000-0005-0000-0000-0000F2AD0000}"/>
    <cellStyle name="Output 2 2 7 3 17 2" xfId="8678" xr:uid="{00000000-0005-0000-0000-0000F3AD0000}"/>
    <cellStyle name="Output 2 2 7 3 17 3" xfId="12927" xr:uid="{00000000-0005-0000-0000-0000F4AD0000}"/>
    <cellStyle name="Output 2 2 7 3 17 4" xfId="17176" xr:uid="{00000000-0005-0000-0000-0000F5AD0000}"/>
    <cellStyle name="Output 2 2 7 3 17 5" xfId="24277" xr:uid="{00000000-0005-0000-0000-0000F6AD0000}"/>
    <cellStyle name="Output 2 2 7 3 17 6" xfId="55678" xr:uid="{00000000-0005-0000-0000-0000F7AD0000}"/>
    <cellStyle name="Output 2 2 7 3 18" xfId="4529" xr:uid="{00000000-0005-0000-0000-0000F8AD0000}"/>
    <cellStyle name="Output 2 2 7 3 18 2" xfId="8781" xr:uid="{00000000-0005-0000-0000-0000F9AD0000}"/>
    <cellStyle name="Output 2 2 7 3 18 3" xfId="13030" xr:uid="{00000000-0005-0000-0000-0000FAAD0000}"/>
    <cellStyle name="Output 2 2 7 3 18 4" xfId="17279" xr:uid="{00000000-0005-0000-0000-0000FBAD0000}"/>
    <cellStyle name="Output 2 2 7 3 18 5" xfId="24623" xr:uid="{00000000-0005-0000-0000-0000FCAD0000}"/>
    <cellStyle name="Output 2 2 7 3 18 6" xfId="55900" xr:uid="{00000000-0005-0000-0000-0000FDAD0000}"/>
    <cellStyle name="Output 2 2 7 3 19" xfId="4643" xr:uid="{00000000-0005-0000-0000-0000FEAD0000}"/>
    <cellStyle name="Output 2 2 7 3 19 2" xfId="8895" xr:uid="{00000000-0005-0000-0000-0000FFAD0000}"/>
    <cellStyle name="Output 2 2 7 3 19 3" xfId="13144" xr:uid="{00000000-0005-0000-0000-000000AE0000}"/>
    <cellStyle name="Output 2 2 7 3 19 4" xfId="17393" xr:uid="{00000000-0005-0000-0000-000001AE0000}"/>
    <cellStyle name="Output 2 2 7 3 19 5" xfId="24898" xr:uid="{00000000-0005-0000-0000-000002AE0000}"/>
    <cellStyle name="Output 2 2 7 3 19 6" xfId="56052" xr:uid="{00000000-0005-0000-0000-000003AE0000}"/>
    <cellStyle name="Output 2 2 7 3 2" xfId="2123" xr:uid="{00000000-0005-0000-0000-000004AE0000}"/>
    <cellStyle name="Output 2 2 7 3 2 2" xfId="6375" xr:uid="{00000000-0005-0000-0000-000005AE0000}"/>
    <cellStyle name="Output 2 2 7 3 2 3" xfId="10624" xr:uid="{00000000-0005-0000-0000-000006AE0000}"/>
    <cellStyle name="Output 2 2 7 3 2 4" xfId="14873" xr:uid="{00000000-0005-0000-0000-000007AE0000}"/>
    <cellStyle name="Output 2 2 7 3 2 5" xfId="19304" xr:uid="{00000000-0005-0000-0000-000008AE0000}"/>
    <cellStyle name="Output 2 2 7 3 2 6" xfId="53572" xr:uid="{00000000-0005-0000-0000-000009AE0000}"/>
    <cellStyle name="Output 2 2 7 3 20" xfId="4798" xr:uid="{00000000-0005-0000-0000-00000AAE0000}"/>
    <cellStyle name="Output 2 2 7 3 20 2" xfId="9050" xr:uid="{00000000-0005-0000-0000-00000BAE0000}"/>
    <cellStyle name="Output 2 2 7 3 20 3" xfId="13299" xr:uid="{00000000-0005-0000-0000-00000CAE0000}"/>
    <cellStyle name="Output 2 2 7 3 20 4" xfId="17548" xr:uid="{00000000-0005-0000-0000-00000DAE0000}"/>
    <cellStyle name="Output 2 2 7 3 20 5" xfId="25403" xr:uid="{00000000-0005-0000-0000-00000EAE0000}"/>
    <cellStyle name="Output 2 2 7 3 20 6" xfId="56204" xr:uid="{00000000-0005-0000-0000-00000FAE0000}"/>
    <cellStyle name="Output 2 2 7 3 21" xfId="4948" xr:uid="{00000000-0005-0000-0000-000010AE0000}"/>
    <cellStyle name="Output 2 2 7 3 21 2" xfId="9200" xr:uid="{00000000-0005-0000-0000-000011AE0000}"/>
    <cellStyle name="Output 2 2 7 3 21 3" xfId="13449" xr:uid="{00000000-0005-0000-0000-000012AE0000}"/>
    <cellStyle name="Output 2 2 7 3 21 4" xfId="17698" xr:uid="{00000000-0005-0000-0000-000013AE0000}"/>
    <cellStyle name="Output 2 2 7 3 21 5" xfId="25584" xr:uid="{00000000-0005-0000-0000-000014AE0000}"/>
    <cellStyle name="Output 2 2 7 3 21 6" xfId="56353" xr:uid="{00000000-0005-0000-0000-000015AE0000}"/>
    <cellStyle name="Output 2 2 7 3 22" xfId="5140" xr:uid="{00000000-0005-0000-0000-000016AE0000}"/>
    <cellStyle name="Output 2 2 7 3 22 2" xfId="9392" xr:uid="{00000000-0005-0000-0000-000017AE0000}"/>
    <cellStyle name="Output 2 2 7 3 22 3" xfId="13641" xr:uid="{00000000-0005-0000-0000-000018AE0000}"/>
    <cellStyle name="Output 2 2 7 3 22 4" xfId="17890" xr:uid="{00000000-0005-0000-0000-000019AE0000}"/>
    <cellStyle name="Output 2 2 7 3 22 5" xfId="25930" xr:uid="{00000000-0005-0000-0000-00001AAE0000}"/>
    <cellStyle name="Output 2 2 7 3 22 6" xfId="56509" xr:uid="{00000000-0005-0000-0000-00001BAE0000}"/>
    <cellStyle name="Output 2 2 7 3 23" xfId="5250" xr:uid="{00000000-0005-0000-0000-00001CAE0000}"/>
    <cellStyle name="Output 2 2 7 3 23 2" xfId="9502" xr:uid="{00000000-0005-0000-0000-00001DAE0000}"/>
    <cellStyle name="Output 2 2 7 3 23 3" xfId="13751" xr:uid="{00000000-0005-0000-0000-00001EAE0000}"/>
    <cellStyle name="Output 2 2 7 3 23 4" xfId="18000" xr:uid="{00000000-0005-0000-0000-00001FAE0000}"/>
    <cellStyle name="Output 2 2 7 3 23 5" xfId="26276" xr:uid="{00000000-0005-0000-0000-000020AE0000}"/>
    <cellStyle name="Output 2 2 7 3 23 6" xfId="56760" xr:uid="{00000000-0005-0000-0000-000021AE0000}"/>
    <cellStyle name="Output 2 2 7 3 24" xfId="5362" xr:uid="{00000000-0005-0000-0000-000022AE0000}"/>
    <cellStyle name="Output 2 2 7 3 24 2" xfId="9614" xr:uid="{00000000-0005-0000-0000-000023AE0000}"/>
    <cellStyle name="Output 2 2 7 3 24 3" xfId="13863" xr:uid="{00000000-0005-0000-0000-000024AE0000}"/>
    <cellStyle name="Output 2 2 7 3 24 4" xfId="18112" xr:uid="{00000000-0005-0000-0000-000025AE0000}"/>
    <cellStyle name="Output 2 2 7 3 24 5" xfId="26621" xr:uid="{00000000-0005-0000-0000-000026AE0000}"/>
    <cellStyle name="Output 2 2 7 3 24 6" xfId="56919" xr:uid="{00000000-0005-0000-0000-000027AE0000}"/>
    <cellStyle name="Output 2 2 7 3 25" xfId="5513" xr:uid="{00000000-0005-0000-0000-000028AE0000}"/>
    <cellStyle name="Output 2 2 7 3 25 2" xfId="9765" xr:uid="{00000000-0005-0000-0000-000029AE0000}"/>
    <cellStyle name="Output 2 2 7 3 25 3" xfId="14014" xr:uid="{00000000-0005-0000-0000-00002AAE0000}"/>
    <cellStyle name="Output 2 2 7 3 25 4" xfId="18263" xr:uid="{00000000-0005-0000-0000-00002BAE0000}"/>
    <cellStyle name="Output 2 2 7 3 25 5" xfId="26821" xr:uid="{00000000-0005-0000-0000-00002CAE0000}"/>
    <cellStyle name="Output 2 2 7 3 25 6" xfId="57069" xr:uid="{00000000-0005-0000-0000-00002DAE0000}"/>
    <cellStyle name="Output 2 2 7 3 26" xfId="5668" xr:uid="{00000000-0005-0000-0000-00002EAE0000}"/>
    <cellStyle name="Output 2 2 7 3 26 2" xfId="9920" xr:uid="{00000000-0005-0000-0000-00002FAE0000}"/>
    <cellStyle name="Output 2 2 7 3 26 3" xfId="14169" xr:uid="{00000000-0005-0000-0000-000030AE0000}"/>
    <cellStyle name="Output 2 2 7 3 26 4" xfId="18418" xr:uid="{00000000-0005-0000-0000-000031AE0000}"/>
    <cellStyle name="Output 2 2 7 3 26 5" xfId="27163" xr:uid="{00000000-0005-0000-0000-000032AE0000}"/>
    <cellStyle name="Output 2 2 7 3 26 6" xfId="57187" xr:uid="{00000000-0005-0000-0000-000033AE0000}"/>
    <cellStyle name="Output 2 2 7 3 27" xfId="5920" xr:uid="{00000000-0005-0000-0000-000034AE0000}"/>
    <cellStyle name="Output 2 2 7 3 27 2" xfId="27329" xr:uid="{00000000-0005-0000-0000-000035AE0000}"/>
    <cellStyle name="Output 2 2 7 3 27 3" xfId="57337" xr:uid="{00000000-0005-0000-0000-000036AE0000}"/>
    <cellStyle name="Output 2 2 7 3 28" xfId="10169" xr:uid="{00000000-0005-0000-0000-000037AE0000}"/>
    <cellStyle name="Output 2 2 7 3 28 2" xfId="27672" xr:uid="{00000000-0005-0000-0000-000038AE0000}"/>
    <cellStyle name="Output 2 2 7 3 28 3" xfId="57486" xr:uid="{00000000-0005-0000-0000-000039AE0000}"/>
    <cellStyle name="Output 2 2 7 3 29" xfId="14419" xr:uid="{00000000-0005-0000-0000-00003AAE0000}"/>
    <cellStyle name="Output 2 2 7 3 29 2" xfId="28013" xr:uid="{00000000-0005-0000-0000-00003BAE0000}"/>
    <cellStyle name="Output 2 2 7 3 29 3" xfId="57636" xr:uid="{00000000-0005-0000-0000-00003CAE0000}"/>
    <cellStyle name="Output 2 2 7 3 3" xfId="2275" xr:uid="{00000000-0005-0000-0000-00003DAE0000}"/>
    <cellStyle name="Output 2 2 7 3 3 2" xfId="6527" xr:uid="{00000000-0005-0000-0000-00003EAE0000}"/>
    <cellStyle name="Output 2 2 7 3 3 3" xfId="10776" xr:uid="{00000000-0005-0000-0000-00003FAE0000}"/>
    <cellStyle name="Output 2 2 7 3 3 4" xfId="15025" xr:uid="{00000000-0005-0000-0000-000040AE0000}"/>
    <cellStyle name="Output 2 2 7 3 3 5" xfId="19650" xr:uid="{00000000-0005-0000-0000-000041AE0000}"/>
    <cellStyle name="Output 2 2 7 3 3 6" xfId="53721" xr:uid="{00000000-0005-0000-0000-000042AE0000}"/>
    <cellStyle name="Output 2 2 7 3 30" xfId="18678" xr:uid="{00000000-0005-0000-0000-000043AE0000}"/>
    <cellStyle name="Output 2 2 7 3 30 2" xfId="28354" xr:uid="{00000000-0005-0000-0000-000044AE0000}"/>
    <cellStyle name="Output 2 2 7 3 31" xfId="28695" xr:uid="{00000000-0005-0000-0000-000045AE0000}"/>
    <cellStyle name="Output 2 2 7 3 32" xfId="29036" xr:uid="{00000000-0005-0000-0000-000046AE0000}"/>
    <cellStyle name="Output 2 2 7 3 33" xfId="29371" xr:uid="{00000000-0005-0000-0000-000047AE0000}"/>
    <cellStyle name="Output 2 2 7 3 34" xfId="30962" xr:uid="{00000000-0005-0000-0000-000048AE0000}"/>
    <cellStyle name="Output 2 2 7 3 35" xfId="31534" xr:uid="{00000000-0005-0000-0000-000049AE0000}"/>
    <cellStyle name="Output 2 2 7 3 36" xfId="31874" xr:uid="{00000000-0005-0000-0000-00004AAE0000}"/>
    <cellStyle name="Output 2 2 7 3 37" xfId="32096" xr:uid="{00000000-0005-0000-0000-00004BAE0000}"/>
    <cellStyle name="Output 2 2 7 3 38" xfId="32437" xr:uid="{00000000-0005-0000-0000-00004CAE0000}"/>
    <cellStyle name="Output 2 2 7 3 39" xfId="32778" xr:uid="{00000000-0005-0000-0000-00004DAE0000}"/>
    <cellStyle name="Output 2 2 7 3 4" xfId="2425" xr:uid="{00000000-0005-0000-0000-00004EAE0000}"/>
    <cellStyle name="Output 2 2 7 3 4 2" xfId="6677" xr:uid="{00000000-0005-0000-0000-00004FAE0000}"/>
    <cellStyle name="Output 2 2 7 3 4 3" xfId="10926" xr:uid="{00000000-0005-0000-0000-000050AE0000}"/>
    <cellStyle name="Output 2 2 7 3 4 4" xfId="15175" xr:uid="{00000000-0005-0000-0000-000051AE0000}"/>
    <cellStyle name="Output 2 2 7 3 4 5" xfId="19670" xr:uid="{00000000-0005-0000-0000-000052AE0000}"/>
    <cellStyle name="Output 2 2 7 3 4 6" xfId="53843" xr:uid="{00000000-0005-0000-0000-000053AE0000}"/>
    <cellStyle name="Output 2 2 7 3 40" xfId="33334" xr:uid="{00000000-0005-0000-0000-000054AE0000}"/>
    <cellStyle name="Output 2 2 7 3 41" xfId="33688" xr:uid="{00000000-0005-0000-0000-000055AE0000}"/>
    <cellStyle name="Output 2 2 7 3 42" xfId="34300" xr:uid="{00000000-0005-0000-0000-000056AE0000}"/>
    <cellStyle name="Output 2 2 7 3 43" xfId="34481" xr:uid="{00000000-0005-0000-0000-000057AE0000}"/>
    <cellStyle name="Output 2 2 7 3 44" xfId="34827" xr:uid="{00000000-0005-0000-0000-000058AE0000}"/>
    <cellStyle name="Output 2 2 7 3 45" xfId="35173" xr:uid="{00000000-0005-0000-0000-000059AE0000}"/>
    <cellStyle name="Output 2 2 7 3 46" xfId="35520" xr:uid="{00000000-0005-0000-0000-00005AAE0000}"/>
    <cellStyle name="Output 2 2 7 3 47" xfId="35867" xr:uid="{00000000-0005-0000-0000-00005BAE0000}"/>
    <cellStyle name="Output 2 2 7 3 48" xfId="36213" xr:uid="{00000000-0005-0000-0000-00005CAE0000}"/>
    <cellStyle name="Output 2 2 7 3 49" xfId="36559" xr:uid="{00000000-0005-0000-0000-00005DAE0000}"/>
    <cellStyle name="Output 2 2 7 3 5" xfId="2574" xr:uid="{00000000-0005-0000-0000-00005EAE0000}"/>
    <cellStyle name="Output 2 2 7 3 5 2" xfId="6826" xr:uid="{00000000-0005-0000-0000-00005FAE0000}"/>
    <cellStyle name="Output 2 2 7 3 5 3" xfId="11075" xr:uid="{00000000-0005-0000-0000-000060AE0000}"/>
    <cellStyle name="Output 2 2 7 3 5 4" xfId="15324" xr:uid="{00000000-0005-0000-0000-000061AE0000}"/>
    <cellStyle name="Output 2 2 7 3 5 5" xfId="20092" xr:uid="{00000000-0005-0000-0000-000062AE0000}"/>
    <cellStyle name="Output 2 2 7 3 5 6" xfId="53949" xr:uid="{00000000-0005-0000-0000-000063AE0000}"/>
    <cellStyle name="Output 2 2 7 3 50" xfId="36905" xr:uid="{00000000-0005-0000-0000-000064AE0000}"/>
    <cellStyle name="Output 2 2 7 3 51" xfId="37251" xr:uid="{00000000-0005-0000-0000-000065AE0000}"/>
    <cellStyle name="Output 2 2 7 3 52" xfId="37597" xr:uid="{00000000-0005-0000-0000-000066AE0000}"/>
    <cellStyle name="Output 2 2 7 3 53" xfId="37872" xr:uid="{00000000-0005-0000-0000-000067AE0000}"/>
    <cellStyle name="Output 2 2 7 3 54" xfId="38219" xr:uid="{00000000-0005-0000-0000-000068AE0000}"/>
    <cellStyle name="Output 2 2 7 3 55" xfId="38565" xr:uid="{00000000-0005-0000-0000-000069AE0000}"/>
    <cellStyle name="Output 2 2 7 3 56" xfId="38911" xr:uid="{00000000-0005-0000-0000-00006AAE0000}"/>
    <cellStyle name="Output 2 2 7 3 57" xfId="39257" xr:uid="{00000000-0005-0000-0000-00006BAE0000}"/>
    <cellStyle name="Output 2 2 7 3 58" xfId="39757" xr:uid="{00000000-0005-0000-0000-00006CAE0000}"/>
    <cellStyle name="Output 2 2 7 3 59" xfId="39919" xr:uid="{00000000-0005-0000-0000-00006DAE0000}"/>
    <cellStyle name="Output 2 2 7 3 6" xfId="2724" xr:uid="{00000000-0005-0000-0000-00006EAE0000}"/>
    <cellStyle name="Output 2 2 7 3 6 2" xfId="6976" xr:uid="{00000000-0005-0000-0000-00006FAE0000}"/>
    <cellStyle name="Output 2 2 7 3 6 3" xfId="11225" xr:uid="{00000000-0005-0000-0000-000070AE0000}"/>
    <cellStyle name="Output 2 2 7 3 6 4" xfId="15474" xr:uid="{00000000-0005-0000-0000-000071AE0000}"/>
    <cellStyle name="Output 2 2 7 3 6 5" xfId="20438" xr:uid="{00000000-0005-0000-0000-000072AE0000}"/>
    <cellStyle name="Output 2 2 7 3 6 6" xfId="54099" xr:uid="{00000000-0005-0000-0000-000073AE0000}"/>
    <cellStyle name="Output 2 2 7 3 60" xfId="40085" xr:uid="{00000000-0005-0000-0000-000074AE0000}"/>
    <cellStyle name="Output 2 2 7 3 61" xfId="40426" xr:uid="{00000000-0005-0000-0000-000075AE0000}"/>
    <cellStyle name="Output 2 2 7 3 62" xfId="40817" xr:uid="{00000000-0005-0000-0000-000076AE0000}"/>
    <cellStyle name="Output 2 2 7 3 63" xfId="41027" xr:uid="{00000000-0005-0000-0000-000077AE0000}"/>
    <cellStyle name="Output 2 2 7 3 64" xfId="41558" xr:uid="{00000000-0005-0000-0000-000078AE0000}"/>
    <cellStyle name="Output 2 2 7 3 65" xfId="41993" xr:uid="{00000000-0005-0000-0000-000079AE0000}"/>
    <cellStyle name="Output 2 2 7 3 66" xfId="42339" xr:uid="{00000000-0005-0000-0000-00007AAE0000}"/>
    <cellStyle name="Output 2 2 7 3 67" xfId="41696" xr:uid="{00000000-0005-0000-0000-00007BAE0000}"/>
    <cellStyle name="Output 2 2 7 3 68" xfId="42920" xr:uid="{00000000-0005-0000-0000-00007CAE0000}"/>
    <cellStyle name="Output 2 2 7 3 69" xfId="43261" xr:uid="{00000000-0005-0000-0000-00007DAE0000}"/>
    <cellStyle name="Output 2 2 7 3 7" xfId="2879" xr:uid="{00000000-0005-0000-0000-00007EAE0000}"/>
    <cellStyle name="Output 2 2 7 3 7 2" xfId="7131" xr:uid="{00000000-0005-0000-0000-00007FAE0000}"/>
    <cellStyle name="Output 2 2 7 3 7 3" xfId="11380" xr:uid="{00000000-0005-0000-0000-000080AE0000}"/>
    <cellStyle name="Output 2 2 7 3 7 4" xfId="15629" xr:uid="{00000000-0005-0000-0000-000081AE0000}"/>
    <cellStyle name="Output 2 2 7 3 7 5" xfId="19730" xr:uid="{00000000-0005-0000-0000-000082AE0000}"/>
    <cellStyle name="Output 2 2 7 3 7 6" xfId="54217" xr:uid="{00000000-0005-0000-0000-000083AE0000}"/>
    <cellStyle name="Output 2 2 7 3 70" xfId="43602" xr:uid="{00000000-0005-0000-0000-000084AE0000}"/>
    <cellStyle name="Output 2 2 7 3 71" xfId="44133" xr:uid="{00000000-0005-0000-0000-000085AE0000}"/>
    <cellStyle name="Output 2 2 7 3 72" xfId="44388" xr:uid="{00000000-0005-0000-0000-000086AE0000}"/>
    <cellStyle name="Output 2 2 7 3 73" xfId="44801" xr:uid="{00000000-0005-0000-0000-000087AE0000}"/>
    <cellStyle name="Output 2 2 7 3 74" xfId="43800" xr:uid="{00000000-0005-0000-0000-000088AE0000}"/>
    <cellStyle name="Output 2 2 7 3 75" xfId="45609" xr:uid="{00000000-0005-0000-0000-000089AE0000}"/>
    <cellStyle name="Output 2 2 7 3 76" xfId="46180" xr:uid="{00000000-0005-0000-0000-00008AAE0000}"/>
    <cellStyle name="Output 2 2 7 3 77" xfId="46501" xr:uid="{00000000-0005-0000-0000-00008BAE0000}"/>
    <cellStyle name="Output 2 2 7 3 78" xfId="45626" xr:uid="{00000000-0005-0000-0000-00008CAE0000}"/>
    <cellStyle name="Output 2 2 7 3 79" xfId="47003" xr:uid="{00000000-0005-0000-0000-00008DAE0000}"/>
    <cellStyle name="Output 2 2 7 3 8" xfId="3029" xr:uid="{00000000-0005-0000-0000-00008EAE0000}"/>
    <cellStyle name="Output 2 2 7 3 8 2" xfId="7281" xr:uid="{00000000-0005-0000-0000-00008FAE0000}"/>
    <cellStyle name="Output 2 2 7 3 8 3" xfId="11530" xr:uid="{00000000-0005-0000-0000-000090AE0000}"/>
    <cellStyle name="Output 2 2 7 3 8 4" xfId="15779" xr:uid="{00000000-0005-0000-0000-000091AE0000}"/>
    <cellStyle name="Output 2 2 7 3 8 5" xfId="21131" xr:uid="{00000000-0005-0000-0000-000092AE0000}"/>
    <cellStyle name="Output 2 2 7 3 8 6" xfId="54320" xr:uid="{00000000-0005-0000-0000-000093AE0000}"/>
    <cellStyle name="Output 2 2 7 3 80" xfId="47348" xr:uid="{00000000-0005-0000-0000-000094AE0000}"/>
    <cellStyle name="Output 2 2 7 3 81" xfId="47643" xr:uid="{00000000-0005-0000-0000-000095AE0000}"/>
    <cellStyle name="Output 2 2 7 3 82" xfId="45446" xr:uid="{00000000-0005-0000-0000-000096AE0000}"/>
    <cellStyle name="Output 2 2 7 3 83" xfId="48109" xr:uid="{00000000-0005-0000-0000-000097AE0000}"/>
    <cellStyle name="Output 2 2 7 3 84" xfId="48693" xr:uid="{00000000-0005-0000-0000-000098AE0000}"/>
    <cellStyle name="Output 2 2 7 3 85" xfId="48962" xr:uid="{00000000-0005-0000-0000-000099AE0000}"/>
    <cellStyle name="Output 2 2 7 3 86" xfId="49416" xr:uid="{00000000-0005-0000-0000-00009AAE0000}"/>
    <cellStyle name="Output 2 2 7 3 87" xfId="49826" xr:uid="{00000000-0005-0000-0000-00009BAE0000}"/>
    <cellStyle name="Output 2 2 7 3 88" xfId="49976" xr:uid="{00000000-0005-0000-0000-00009CAE0000}"/>
    <cellStyle name="Output 2 2 7 3 89" xfId="50126" xr:uid="{00000000-0005-0000-0000-00009DAE0000}"/>
    <cellStyle name="Output 2 2 7 3 9" xfId="3179" xr:uid="{00000000-0005-0000-0000-00009EAE0000}"/>
    <cellStyle name="Output 2 2 7 3 9 2" xfId="7431" xr:uid="{00000000-0005-0000-0000-00009FAE0000}"/>
    <cellStyle name="Output 2 2 7 3 9 3" xfId="11680" xr:uid="{00000000-0005-0000-0000-0000A0AE0000}"/>
    <cellStyle name="Output 2 2 7 3 9 4" xfId="15929" xr:uid="{00000000-0005-0000-0000-0000A1AE0000}"/>
    <cellStyle name="Output 2 2 7 3 9 5" xfId="21639" xr:uid="{00000000-0005-0000-0000-0000A2AE0000}"/>
    <cellStyle name="Output 2 2 7 3 9 6" xfId="54470" xr:uid="{00000000-0005-0000-0000-0000A3AE0000}"/>
    <cellStyle name="Output 2 2 7 3 90" xfId="50275" xr:uid="{00000000-0005-0000-0000-0000A4AE0000}"/>
    <cellStyle name="Output 2 2 7 3 91" xfId="50425" xr:uid="{00000000-0005-0000-0000-0000A5AE0000}"/>
    <cellStyle name="Output 2 2 7 3 92" xfId="50574" xr:uid="{00000000-0005-0000-0000-0000A6AE0000}"/>
    <cellStyle name="Output 2 2 7 3 93" xfId="50723" xr:uid="{00000000-0005-0000-0000-0000A7AE0000}"/>
    <cellStyle name="Output 2 2 7 3 94" xfId="50873" xr:uid="{00000000-0005-0000-0000-0000A8AE0000}"/>
    <cellStyle name="Output 2 2 7 3 95" xfId="51022" xr:uid="{00000000-0005-0000-0000-0000A9AE0000}"/>
    <cellStyle name="Output 2 2 7 3 96" xfId="51187" xr:uid="{00000000-0005-0000-0000-0000AAAE0000}"/>
    <cellStyle name="Output 2 2 7 3 97" xfId="51343" xr:uid="{00000000-0005-0000-0000-0000ABAE0000}"/>
    <cellStyle name="Output 2 2 7 3 98" xfId="51493" xr:uid="{00000000-0005-0000-0000-0000ACAE0000}"/>
    <cellStyle name="Output 2 2 7 3 99" xfId="51643" xr:uid="{00000000-0005-0000-0000-0000ADAE0000}"/>
    <cellStyle name="Output 2 2 7 30" xfId="4846" xr:uid="{00000000-0005-0000-0000-0000AEAE0000}"/>
    <cellStyle name="Output 2 2 7 30 2" xfId="9098" xr:uid="{00000000-0005-0000-0000-0000AFAE0000}"/>
    <cellStyle name="Output 2 2 7 30 3" xfId="13347" xr:uid="{00000000-0005-0000-0000-0000B0AE0000}"/>
    <cellStyle name="Output 2 2 7 30 4" xfId="17596" xr:uid="{00000000-0005-0000-0000-0000B1AE0000}"/>
    <cellStyle name="Output 2 2 7 30 5" xfId="25325" xr:uid="{00000000-0005-0000-0000-0000B2AE0000}"/>
    <cellStyle name="Output 2 2 7 30 6" xfId="57118" xr:uid="{00000000-0005-0000-0000-0000B3AE0000}"/>
    <cellStyle name="Output 2 2 7 31" xfId="5038" xr:uid="{00000000-0005-0000-0000-0000B4AE0000}"/>
    <cellStyle name="Output 2 2 7 31 2" xfId="9290" xr:uid="{00000000-0005-0000-0000-0000B5AE0000}"/>
    <cellStyle name="Output 2 2 7 31 3" xfId="13539" xr:uid="{00000000-0005-0000-0000-0000B6AE0000}"/>
    <cellStyle name="Output 2 2 7 31 4" xfId="17788" xr:uid="{00000000-0005-0000-0000-0000B7AE0000}"/>
    <cellStyle name="Output 2 2 7 31 5" xfId="25244" xr:uid="{00000000-0005-0000-0000-0000B8AE0000}"/>
    <cellStyle name="Output 2 2 7 31 6" xfId="57147" xr:uid="{00000000-0005-0000-0000-0000B9AE0000}"/>
    <cellStyle name="Output 2 2 7 32" xfId="4980" xr:uid="{00000000-0005-0000-0000-0000BAAE0000}"/>
    <cellStyle name="Output 2 2 7 32 2" xfId="9232" xr:uid="{00000000-0005-0000-0000-0000BBAE0000}"/>
    <cellStyle name="Output 2 2 7 32 3" xfId="13481" xr:uid="{00000000-0005-0000-0000-0000BCAE0000}"/>
    <cellStyle name="Output 2 2 7 32 4" xfId="17730" xr:uid="{00000000-0005-0000-0000-0000BDAE0000}"/>
    <cellStyle name="Output 2 2 7 32 5" xfId="27232" xr:uid="{00000000-0005-0000-0000-0000BEAE0000}"/>
    <cellStyle name="Output 2 2 7 32 6" xfId="57235" xr:uid="{00000000-0005-0000-0000-0000BFAE0000}"/>
    <cellStyle name="Output 2 2 7 33" xfId="5411" xr:uid="{00000000-0005-0000-0000-0000C0AE0000}"/>
    <cellStyle name="Output 2 2 7 33 2" xfId="9663" xr:uid="{00000000-0005-0000-0000-0000C1AE0000}"/>
    <cellStyle name="Output 2 2 7 33 3" xfId="13912" xr:uid="{00000000-0005-0000-0000-0000C2AE0000}"/>
    <cellStyle name="Output 2 2 7 33 4" xfId="18161" xr:uid="{00000000-0005-0000-0000-0000C3AE0000}"/>
    <cellStyle name="Output 2 2 7 33 5" xfId="27575" xr:uid="{00000000-0005-0000-0000-0000C4AE0000}"/>
    <cellStyle name="Output 2 2 7 33 6" xfId="57384" xr:uid="{00000000-0005-0000-0000-0000C5AE0000}"/>
    <cellStyle name="Output 2 2 7 34" xfId="5566" xr:uid="{00000000-0005-0000-0000-0000C6AE0000}"/>
    <cellStyle name="Output 2 2 7 34 2" xfId="9818" xr:uid="{00000000-0005-0000-0000-0000C7AE0000}"/>
    <cellStyle name="Output 2 2 7 34 3" xfId="14067" xr:uid="{00000000-0005-0000-0000-0000C8AE0000}"/>
    <cellStyle name="Output 2 2 7 34 4" xfId="18316" xr:uid="{00000000-0005-0000-0000-0000C9AE0000}"/>
    <cellStyle name="Output 2 2 7 34 5" xfId="27916" xr:uid="{00000000-0005-0000-0000-0000CAAE0000}"/>
    <cellStyle name="Output 2 2 7 34 6" xfId="57534" xr:uid="{00000000-0005-0000-0000-0000CBAE0000}"/>
    <cellStyle name="Output 2 2 7 35" xfId="1466" xr:uid="{00000000-0005-0000-0000-0000CCAE0000}"/>
    <cellStyle name="Output 2 2 7 35 2" xfId="28257" xr:uid="{00000000-0005-0000-0000-0000CDAE0000}"/>
    <cellStyle name="Output 2 2 7 36" xfId="5718" xr:uid="{00000000-0005-0000-0000-0000CEAE0000}"/>
    <cellStyle name="Output 2 2 7 36 2" xfId="28598" xr:uid="{00000000-0005-0000-0000-0000CFAE0000}"/>
    <cellStyle name="Output 2 2 7 37" xfId="9967" xr:uid="{00000000-0005-0000-0000-0000D0AE0000}"/>
    <cellStyle name="Output 2 2 7 37 2" xfId="28939" xr:uid="{00000000-0005-0000-0000-0000D1AE0000}"/>
    <cellStyle name="Output 2 2 7 38" xfId="14217" xr:uid="{00000000-0005-0000-0000-0000D2AE0000}"/>
    <cellStyle name="Output 2 2 7 38 2" xfId="29513" xr:uid="{00000000-0005-0000-0000-0000D3AE0000}"/>
    <cellStyle name="Output 2 2 7 39" xfId="18473" xr:uid="{00000000-0005-0000-0000-0000D4AE0000}"/>
    <cellStyle name="Output 2 2 7 39 2" xfId="31061" xr:uid="{00000000-0005-0000-0000-0000D5AE0000}"/>
    <cellStyle name="Output 2 2 7 4" xfId="1715" xr:uid="{00000000-0005-0000-0000-0000D6AE0000}"/>
    <cellStyle name="Output 2 2 7 4 10" xfId="21661" xr:uid="{00000000-0005-0000-0000-0000D7AE0000}"/>
    <cellStyle name="Output 2 2 7 4 11" xfId="22319" xr:uid="{00000000-0005-0000-0000-0000D8AE0000}"/>
    <cellStyle name="Output 2 2 7 4 12" xfId="22665" xr:uid="{00000000-0005-0000-0000-0000D9AE0000}"/>
    <cellStyle name="Output 2 2 7 4 13" xfId="23011" xr:uid="{00000000-0005-0000-0000-0000DAAE0000}"/>
    <cellStyle name="Output 2 2 7 4 14" xfId="23358" xr:uid="{00000000-0005-0000-0000-0000DBAE0000}"/>
    <cellStyle name="Output 2 2 7 4 15" xfId="23633" xr:uid="{00000000-0005-0000-0000-0000DCAE0000}"/>
    <cellStyle name="Output 2 2 7 4 16" xfId="23979" xr:uid="{00000000-0005-0000-0000-0000DDAE0000}"/>
    <cellStyle name="Output 2 2 7 4 17" xfId="24329" xr:uid="{00000000-0005-0000-0000-0000DEAE0000}"/>
    <cellStyle name="Output 2 2 7 4 18" xfId="24675" xr:uid="{00000000-0005-0000-0000-0000DFAE0000}"/>
    <cellStyle name="Output 2 2 7 4 19" xfId="24950" xr:uid="{00000000-0005-0000-0000-0000E0AE0000}"/>
    <cellStyle name="Output 2 2 7 4 2" xfId="5967" xr:uid="{00000000-0005-0000-0000-0000E1AE0000}"/>
    <cellStyle name="Output 2 2 7 4 2 2" xfId="19356" xr:uid="{00000000-0005-0000-0000-0000E2AE0000}"/>
    <cellStyle name="Output 2 2 7 4 20" xfId="21738" xr:uid="{00000000-0005-0000-0000-0000E3AE0000}"/>
    <cellStyle name="Output 2 2 7 4 21" xfId="25636" xr:uid="{00000000-0005-0000-0000-0000E4AE0000}"/>
    <cellStyle name="Output 2 2 7 4 22" xfId="25982" xr:uid="{00000000-0005-0000-0000-0000E5AE0000}"/>
    <cellStyle name="Output 2 2 7 4 23" xfId="26328" xr:uid="{00000000-0005-0000-0000-0000E6AE0000}"/>
    <cellStyle name="Output 2 2 7 4 24" xfId="26673" xr:uid="{00000000-0005-0000-0000-0000E7AE0000}"/>
    <cellStyle name="Output 2 2 7 4 25" xfId="26873" xr:uid="{00000000-0005-0000-0000-0000E8AE0000}"/>
    <cellStyle name="Output 2 2 7 4 26" xfId="25269" xr:uid="{00000000-0005-0000-0000-0000E9AE0000}"/>
    <cellStyle name="Output 2 2 7 4 27" xfId="27381" xr:uid="{00000000-0005-0000-0000-0000EAAE0000}"/>
    <cellStyle name="Output 2 2 7 4 28" xfId="27724" xr:uid="{00000000-0005-0000-0000-0000EBAE0000}"/>
    <cellStyle name="Output 2 2 7 4 29" xfId="28065" xr:uid="{00000000-0005-0000-0000-0000ECAE0000}"/>
    <cellStyle name="Output 2 2 7 4 3" xfId="10216" xr:uid="{00000000-0005-0000-0000-0000EDAE0000}"/>
    <cellStyle name="Output 2 2 7 4 3 2" xfId="19702" xr:uid="{00000000-0005-0000-0000-0000EEAE0000}"/>
    <cellStyle name="Output 2 2 7 4 30" xfId="28406" xr:uid="{00000000-0005-0000-0000-0000EFAE0000}"/>
    <cellStyle name="Output 2 2 7 4 31" xfId="28747" xr:uid="{00000000-0005-0000-0000-0000F0AE0000}"/>
    <cellStyle name="Output 2 2 7 4 32" xfId="29088" xr:uid="{00000000-0005-0000-0000-0000F1AE0000}"/>
    <cellStyle name="Output 2 2 7 4 33" xfId="29614" xr:uid="{00000000-0005-0000-0000-0000F2AE0000}"/>
    <cellStyle name="Output 2 2 7 4 34" xfId="30987" xr:uid="{00000000-0005-0000-0000-0000F3AE0000}"/>
    <cellStyle name="Output 2 2 7 4 35" xfId="31586" xr:uid="{00000000-0005-0000-0000-0000F4AE0000}"/>
    <cellStyle name="Output 2 2 7 4 36" xfId="31926" xr:uid="{00000000-0005-0000-0000-0000F5AE0000}"/>
    <cellStyle name="Output 2 2 7 4 37" xfId="32148" xr:uid="{00000000-0005-0000-0000-0000F6AE0000}"/>
    <cellStyle name="Output 2 2 7 4 38" xfId="32489" xr:uid="{00000000-0005-0000-0000-0000F7AE0000}"/>
    <cellStyle name="Output 2 2 7 4 39" xfId="32830" xr:uid="{00000000-0005-0000-0000-0000F8AE0000}"/>
    <cellStyle name="Output 2 2 7 4 4" xfId="14466" xr:uid="{00000000-0005-0000-0000-0000F9AE0000}"/>
    <cellStyle name="Output 2 2 7 4 4 2" xfId="18823" xr:uid="{00000000-0005-0000-0000-0000FAAE0000}"/>
    <cellStyle name="Output 2 2 7 4 40" xfId="33136" xr:uid="{00000000-0005-0000-0000-0000FBAE0000}"/>
    <cellStyle name="Output 2 2 7 4 41" xfId="33740" xr:uid="{00000000-0005-0000-0000-0000FCAE0000}"/>
    <cellStyle name="Output 2 2 7 4 42" xfId="34092" xr:uid="{00000000-0005-0000-0000-0000FDAE0000}"/>
    <cellStyle name="Output 2 2 7 4 43" xfId="34533" xr:uid="{00000000-0005-0000-0000-0000FEAE0000}"/>
    <cellStyle name="Output 2 2 7 4 44" xfId="34879" xr:uid="{00000000-0005-0000-0000-0000FFAE0000}"/>
    <cellStyle name="Output 2 2 7 4 45" xfId="35225" xr:uid="{00000000-0005-0000-0000-000000AF0000}"/>
    <cellStyle name="Output 2 2 7 4 46" xfId="35572" xr:uid="{00000000-0005-0000-0000-000001AF0000}"/>
    <cellStyle name="Output 2 2 7 4 47" xfId="35919" xr:uid="{00000000-0005-0000-0000-000002AF0000}"/>
    <cellStyle name="Output 2 2 7 4 48" xfId="36265" xr:uid="{00000000-0005-0000-0000-000003AF0000}"/>
    <cellStyle name="Output 2 2 7 4 49" xfId="36611" xr:uid="{00000000-0005-0000-0000-000004AF0000}"/>
    <cellStyle name="Output 2 2 7 4 5" xfId="18576" xr:uid="{00000000-0005-0000-0000-000005AF0000}"/>
    <cellStyle name="Output 2 2 7 4 5 2" xfId="20144" xr:uid="{00000000-0005-0000-0000-000006AF0000}"/>
    <cellStyle name="Output 2 2 7 4 50" xfId="36957" xr:uid="{00000000-0005-0000-0000-000007AF0000}"/>
    <cellStyle name="Output 2 2 7 4 51" xfId="37303" xr:uid="{00000000-0005-0000-0000-000008AF0000}"/>
    <cellStyle name="Output 2 2 7 4 52" xfId="37649" xr:uid="{00000000-0005-0000-0000-000009AF0000}"/>
    <cellStyle name="Output 2 2 7 4 53" xfId="37924" xr:uid="{00000000-0005-0000-0000-00000AAF0000}"/>
    <cellStyle name="Output 2 2 7 4 54" xfId="38271" xr:uid="{00000000-0005-0000-0000-00000BAF0000}"/>
    <cellStyle name="Output 2 2 7 4 55" xfId="38617" xr:uid="{00000000-0005-0000-0000-00000CAF0000}"/>
    <cellStyle name="Output 2 2 7 4 56" xfId="38963" xr:uid="{00000000-0005-0000-0000-00000DAF0000}"/>
    <cellStyle name="Output 2 2 7 4 57" xfId="39309" xr:uid="{00000000-0005-0000-0000-00000EAF0000}"/>
    <cellStyle name="Output 2 2 7 4 58" xfId="37093" xr:uid="{00000000-0005-0000-0000-00000FAF0000}"/>
    <cellStyle name="Output 2 2 7 4 59" xfId="34245" xr:uid="{00000000-0005-0000-0000-000010AF0000}"/>
    <cellStyle name="Output 2 2 7 4 6" xfId="20490" xr:uid="{00000000-0005-0000-0000-000011AF0000}"/>
    <cellStyle name="Output 2 2 7 4 60" xfId="40137" xr:uid="{00000000-0005-0000-0000-000012AF0000}"/>
    <cellStyle name="Output 2 2 7 4 61" xfId="40478" xr:uid="{00000000-0005-0000-0000-000013AF0000}"/>
    <cellStyle name="Output 2 2 7 4 62" xfId="41086" xr:uid="{00000000-0005-0000-0000-000014AF0000}"/>
    <cellStyle name="Output 2 2 7 4 63" xfId="41331" xr:uid="{00000000-0005-0000-0000-000015AF0000}"/>
    <cellStyle name="Output 2 2 7 4 64" xfId="41214" xr:uid="{00000000-0005-0000-0000-000016AF0000}"/>
    <cellStyle name="Output 2 2 7 4 65" xfId="42045" xr:uid="{00000000-0005-0000-0000-000017AF0000}"/>
    <cellStyle name="Output 2 2 7 4 66" xfId="42391" xr:uid="{00000000-0005-0000-0000-000018AF0000}"/>
    <cellStyle name="Output 2 2 7 4 67" xfId="42553" xr:uid="{00000000-0005-0000-0000-000019AF0000}"/>
    <cellStyle name="Output 2 2 7 4 68" xfId="42972" xr:uid="{00000000-0005-0000-0000-00001AAF0000}"/>
    <cellStyle name="Output 2 2 7 4 69" xfId="43313" xr:uid="{00000000-0005-0000-0000-00001BAF0000}"/>
    <cellStyle name="Output 2 2 7 4 7" xfId="20895" xr:uid="{00000000-0005-0000-0000-00001CAF0000}"/>
    <cellStyle name="Output 2 2 7 4 70" xfId="43654" xr:uid="{00000000-0005-0000-0000-00001DAF0000}"/>
    <cellStyle name="Output 2 2 7 4 71" xfId="44185" xr:uid="{00000000-0005-0000-0000-00001EAF0000}"/>
    <cellStyle name="Output 2 2 7 4 72" xfId="43982" xr:uid="{00000000-0005-0000-0000-00001FAF0000}"/>
    <cellStyle name="Output 2 2 7 4 73" xfId="44853" xr:uid="{00000000-0005-0000-0000-000020AF0000}"/>
    <cellStyle name="Output 2 2 7 4 74" xfId="45299" xr:uid="{00000000-0005-0000-0000-000021AF0000}"/>
    <cellStyle name="Output 2 2 7 4 75" xfId="45699" xr:uid="{00000000-0005-0000-0000-000022AF0000}"/>
    <cellStyle name="Output 2 2 7 4 76" xfId="46232" xr:uid="{00000000-0005-0000-0000-000023AF0000}"/>
    <cellStyle name="Output 2 2 7 4 77" xfId="46544" xr:uid="{00000000-0005-0000-0000-000024AF0000}"/>
    <cellStyle name="Output 2 2 7 4 78" xfId="46710" xr:uid="{00000000-0005-0000-0000-000025AF0000}"/>
    <cellStyle name="Output 2 2 7 4 79" xfId="47055" xr:uid="{00000000-0005-0000-0000-000026AF0000}"/>
    <cellStyle name="Output 2 2 7 4 8" xfId="21183" xr:uid="{00000000-0005-0000-0000-000027AF0000}"/>
    <cellStyle name="Output 2 2 7 4 80" xfId="47400" xr:uid="{00000000-0005-0000-0000-000028AF0000}"/>
    <cellStyle name="Output 2 2 7 4 81" xfId="47677" xr:uid="{00000000-0005-0000-0000-000029AF0000}"/>
    <cellStyle name="Output 2 2 7 4 82" xfId="47824" xr:uid="{00000000-0005-0000-0000-00002AAF0000}"/>
    <cellStyle name="Output 2 2 7 4 83" xfId="48161" xr:uid="{00000000-0005-0000-0000-00002BAF0000}"/>
    <cellStyle name="Output 2 2 7 4 84" xfId="48339" xr:uid="{00000000-0005-0000-0000-00002CAF0000}"/>
    <cellStyle name="Output 2 2 7 4 85" xfId="49014" xr:uid="{00000000-0005-0000-0000-00002DAF0000}"/>
    <cellStyle name="Output 2 2 7 4 86" xfId="48581" xr:uid="{00000000-0005-0000-0000-00002EAF0000}"/>
    <cellStyle name="Output 2 2 7 4 87" xfId="49423" xr:uid="{00000000-0005-0000-0000-00002FAF0000}"/>
    <cellStyle name="Output 2 2 7 4 88" xfId="53012" xr:uid="{00000000-0005-0000-0000-000030AF0000}"/>
    <cellStyle name="Output 2 2 7 4 89" xfId="53315" xr:uid="{00000000-0005-0000-0000-000031AF0000}"/>
    <cellStyle name="Output 2 2 7 4 9" xfId="19619" xr:uid="{00000000-0005-0000-0000-000032AF0000}"/>
    <cellStyle name="Output 2 2 7 40" xfId="31437" xr:uid="{00000000-0005-0000-0000-000033AF0000}"/>
    <cellStyle name="Output 2 2 7 41" xfId="31777" xr:uid="{00000000-0005-0000-0000-000034AF0000}"/>
    <cellStyle name="Output 2 2 7 42" xfId="31160" xr:uid="{00000000-0005-0000-0000-000035AF0000}"/>
    <cellStyle name="Output 2 2 7 43" xfId="32340" xr:uid="{00000000-0005-0000-0000-000036AF0000}"/>
    <cellStyle name="Output 2 2 7 44" xfId="32681" xr:uid="{00000000-0005-0000-0000-000037AF0000}"/>
    <cellStyle name="Output 2 2 7 45" xfId="33512" xr:uid="{00000000-0005-0000-0000-000038AF0000}"/>
    <cellStyle name="Output 2 2 7 46" xfId="33591" xr:uid="{00000000-0005-0000-0000-000039AF0000}"/>
    <cellStyle name="Output 2 2 7 47" xfId="33997" xr:uid="{00000000-0005-0000-0000-00003AAF0000}"/>
    <cellStyle name="Output 2 2 7 48" xfId="34384" xr:uid="{00000000-0005-0000-0000-00003BAF0000}"/>
    <cellStyle name="Output 2 2 7 49" xfId="34730" xr:uid="{00000000-0005-0000-0000-00003CAF0000}"/>
    <cellStyle name="Output 2 2 7 5" xfId="1762" xr:uid="{00000000-0005-0000-0000-00003DAF0000}"/>
    <cellStyle name="Output 2 2 7 5 10" xfId="22026" xr:uid="{00000000-0005-0000-0000-00003EAF0000}"/>
    <cellStyle name="Output 2 2 7 5 11" xfId="22372" xr:uid="{00000000-0005-0000-0000-00003FAF0000}"/>
    <cellStyle name="Output 2 2 7 5 12" xfId="22718" xr:uid="{00000000-0005-0000-0000-000040AF0000}"/>
    <cellStyle name="Output 2 2 7 5 13" xfId="23064" xr:uid="{00000000-0005-0000-0000-000041AF0000}"/>
    <cellStyle name="Output 2 2 7 5 14" xfId="23411" xr:uid="{00000000-0005-0000-0000-000042AF0000}"/>
    <cellStyle name="Output 2 2 7 5 15" xfId="23686" xr:uid="{00000000-0005-0000-0000-000043AF0000}"/>
    <cellStyle name="Output 2 2 7 5 16" xfId="24032" xr:uid="{00000000-0005-0000-0000-000044AF0000}"/>
    <cellStyle name="Output 2 2 7 5 17" xfId="24382" xr:uid="{00000000-0005-0000-0000-000045AF0000}"/>
    <cellStyle name="Output 2 2 7 5 18" xfId="24728" xr:uid="{00000000-0005-0000-0000-000046AF0000}"/>
    <cellStyle name="Output 2 2 7 5 19" xfId="25003" xr:uid="{00000000-0005-0000-0000-000047AF0000}"/>
    <cellStyle name="Output 2 2 7 5 2" xfId="6014" xr:uid="{00000000-0005-0000-0000-000048AF0000}"/>
    <cellStyle name="Output 2 2 7 5 2 2" xfId="19409" xr:uid="{00000000-0005-0000-0000-000049AF0000}"/>
    <cellStyle name="Output 2 2 7 5 20" xfId="25352" xr:uid="{00000000-0005-0000-0000-00004AAF0000}"/>
    <cellStyle name="Output 2 2 7 5 21" xfId="25689" xr:uid="{00000000-0005-0000-0000-00004BAF0000}"/>
    <cellStyle name="Output 2 2 7 5 22" xfId="26035" xr:uid="{00000000-0005-0000-0000-00004CAF0000}"/>
    <cellStyle name="Output 2 2 7 5 23" xfId="26381" xr:uid="{00000000-0005-0000-0000-00004DAF0000}"/>
    <cellStyle name="Output 2 2 7 5 24" xfId="26725" xr:uid="{00000000-0005-0000-0000-00004EAF0000}"/>
    <cellStyle name="Output 2 2 7 5 25" xfId="26926" xr:uid="{00000000-0005-0000-0000-00004FAF0000}"/>
    <cellStyle name="Output 2 2 7 5 26" xfId="27135" xr:uid="{00000000-0005-0000-0000-000050AF0000}"/>
    <cellStyle name="Output 2 2 7 5 27" xfId="27434" xr:uid="{00000000-0005-0000-0000-000051AF0000}"/>
    <cellStyle name="Output 2 2 7 5 28" xfId="27777" xr:uid="{00000000-0005-0000-0000-000052AF0000}"/>
    <cellStyle name="Output 2 2 7 5 29" xfId="28118" xr:uid="{00000000-0005-0000-0000-000053AF0000}"/>
    <cellStyle name="Output 2 2 7 5 3" xfId="10263" xr:uid="{00000000-0005-0000-0000-000054AF0000}"/>
    <cellStyle name="Output 2 2 7 5 3 2" xfId="19755" xr:uid="{00000000-0005-0000-0000-000055AF0000}"/>
    <cellStyle name="Output 2 2 7 5 30" xfId="28459" xr:uid="{00000000-0005-0000-0000-000056AF0000}"/>
    <cellStyle name="Output 2 2 7 5 31" xfId="28800" xr:uid="{00000000-0005-0000-0000-000057AF0000}"/>
    <cellStyle name="Output 2 2 7 5 32" xfId="29141" xr:uid="{00000000-0005-0000-0000-000058AF0000}"/>
    <cellStyle name="Output 2 2 7 5 33" xfId="29647" xr:uid="{00000000-0005-0000-0000-000059AF0000}"/>
    <cellStyle name="Output 2 2 7 5 34" xfId="31226" xr:uid="{00000000-0005-0000-0000-00005AAF0000}"/>
    <cellStyle name="Output 2 2 7 5 35" xfId="31639" xr:uid="{00000000-0005-0000-0000-00005BAF0000}"/>
    <cellStyle name="Output 2 2 7 5 36" xfId="31979" xr:uid="{00000000-0005-0000-0000-00005CAF0000}"/>
    <cellStyle name="Output 2 2 7 5 37" xfId="32201" xr:uid="{00000000-0005-0000-0000-00005DAF0000}"/>
    <cellStyle name="Output 2 2 7 5 38" xfId="32542" xr:uid="{00000000-0005-0000-0000-00005EAF0000}"/>
    <cellStyle name="Output 2 2 7 5 39" xfId="32883" xr:uid="{00000000-0005-0000-0000-00005FAF0000}"/>
    <cellStyle name="Output 2 2 7 5 4" xfId="14513" xr:uid="{00000000-0005-0000-0000-000060AF0000}"/>
    <cellStyle name="Output 2 2 7 5 4 2" xfId="19851" xr:uid="{00000000-0005-0000-0000-000061AF0000}"/>
    <cellStyle name="Output 2 2 7 5 40" xfId="33375" xr:uid="{00000000-0005-0000-0000-000062AF0000}"/>
    <cellStyle name="Output 2 2 7 5 41" xfId="33793" xr:uid="{00000000-0005-0000-0000-000063AF0000}"/>
    <cellStyle name="Output 2 2 7 5 42" xfId="34248" xr:uid="{00000000-0005-0000-0000-000064AF0000}"/>
    <cellStyle name="Output 2 2 7 5 43" xfId="34586" xr:uid="{00000000-0005-0000-0000-000065AF0000}"/>
    <cellStyle name="Output 2 2 7 5 44" xfId="34932" xr:uid="{00000000-0005-0000-0000-000066AF0000}"/>
    <cellStyle name="Output 2 2 7 5 45" xfId="35278" xr:uid="{00000000-0005-0000-0000-000067AF0000}"/>
    <cellStyle name="Output 2 2 7 5 46" xfId="35625" xr:uid="{00000000-0005-0000-0000-000068AF0000}"/>
    <cellStyle name="Output 2 2 7 5 47" xfId="35972" xr:uid="{00000000-0005-0000-0000-000069AF0000}"/>
    <cellStyle name="Output 2 2 7 5 48" xfId="36318" xr:uid="{00000000-0005-0000-0000-00006AAF0000}"/>
    <cellStyle name="Output 2 2 7 5 49" xfId="36664" xr:uid="{00000000-0005-0000-0000-00006BAF0000}"/>
    <cellStyle name="Output 2 2 7 5 5" xfId="20197" xr:uid="{00000000-0005-0000-0000-00006CAF0000}"/>
    <cellStyle name="Output 2 2 7 5 50" xfId="37010" xr:uid="{00000000-0005-0000-0000-00006DAF0000}"/>
    <cellStyle name="Output 2 2 7 5 51" xfId="37356" xr:uid="{00000000-0005-0000-0000-00006EAF0000}"/>
    <cellStyle name="Output 2 2 7 5 52" xfId="37702" xr:uid="{00000000-0005-0000-0000-00006FAF0000}"/>
    <cellStyle name="Output 2 2 7 5 53" xfId="37977" xr:uid="{00000000-0005-0000-0000-000070AF0000}"/>
    <cellStyle name="Output 2 2 7 5 54" xfId="38324" xr:uid="{00000000-0005-0000-0000-000071AF0000}"/>
    <cellStyle name="Output 2 2 7 5 55" xfId="38670" xr:uid="{00000000-0005-0000-0000-000072AF0000}"/>
    <cellStyle name="Output 2 2 7 5 56" xfId="39016" xr:uid="{00000000-0005-0000-0000-000073AF0000}"/>
    <cellStyle name="Output 2 2 7 5 57" xfId="39362" xr:uid="{00000000-0005-0000-0000-000074AF0000}"/>
    <cellStyle name="Output 2 2 7 5 58" xfId="39708" xr:uid="{00000000-0005-0000-0000-000075AF0000}"/>
    <cellStyle name="Output 2 2 7 5 59" xfId="39892" xr:uid="{00000000-0005-0000-0000-000076AF0000}"/>
    <cellStyle name="Output 2 2 7 5 6" xfId="20543" xr:uid="{00000000-0005-0000-0000-000077AF0000}"/>
    <cellStyle name="Output 2 2 7 5 60" xfId="40190" xr:uid="{00000000-0005-0000-0000-000078AF0000}"/>
    <cellStyle name="Output 2 2 7 5 61" xfId="40531" xr:uid="{00000000-0005-0000-0000-000079AF0000}"/>
    <cellStyle name="Output 2 2 7 5 62" xfId="41122" xr:uid="{00000000-0005-0000-0000-00007AAF0000}"/>
    <cellStyle name="Output 2 2 7 5 63" xfId="40615" xr:uid="{00000000-0005-0000-0000-00007BAF0000}"/>
    <cellStyle name="Output 2 2 7 5 64" xfId="41752" xr:uid="{00000000-0005-0000-0000-00007CAF0000}"/>
    <cellStyle name="Output 2 2 7 5 65" xfId="42098" xr:uid="{00000000-0005-0000-0000-00007DAF0000}"/>
    <cellStyle name="Output 2 2 7 5 66" xfId="42444" xr:uid="{00000000-0005-0000-0000-00007EAF0000}"/>
    <cellStyle name="Output 2 2 7 5 67" xfId="41688" xr:uid="{00000000-0005-0000-0000-00007FAF0000}"/>
    <cellStyle name="Output 2 2 7 5 68" xfId="43025" xr:uid="{00000000-0005-0000-0000-000080AF0000}"/>
    <cellStyle name="Output 2 2 7 5 69" xfId="43366" xr:uid="{00000000-0005-0000-0000-000081AF0000}"/>
    <cellStyle name="Output 2 2 7 5 7" xfId="19502" xr:uid="{00000000-0005-0000-0000-000082AF0000}"/>
    <cellStyle name="Output 2 2 7 5 70" xfId="43707" xr:uid="{00000000-0005-0000-0000-000083AF0000}"/>
    <cellStyle name="Output 2 2 7 5 71" xfId="44238" xr:uid="{00000000-0005-0000-0000-000084AF0000}"/>
    <cellStyle name="Output 2 2 7 5 72" xfId="44563" xr:uid="{00000000-0005-0000-0000-000085AF0000}"/>
    <cellStyle name="Output 2 2 7 5 73" xfId="44906" xr:uid="{00000000-0005-0000-0000-000086AF0000}"/>
    <cellStyle name="Output 2 2 7 5 74" xfId="45327" xr:uid="{00000000-0005-0000-0000-000087AF0000}"/>
    <cellStyle name="Output 2 2 7 5 75" xfId="45941" xr:uid="{00000000-0005-0000-0000-000088AF0000}"/>
    <cellStyle name="Output 2 2 7 5 76" xfId="46285" xr:uid="{00000000-0005-0000-0000-000089AF0000}"/>
    <cellStyle name="Output 2 2 7 5 77" xfId="46591" xr:uid="{00000000-0005-0000-0000-00008AAF0000}"/>
    <cellStyle name="Output 2 2 7 5 78" xfId="46763" xr:uid="{00000000-0005-0000-0000-00008BAF0000}"/>
    <cellStyle name="Output 2 2 7 5 79" xfId="47108" xr:uid="{00000000-0005-0000-0000-00008CAF0000}"/>
    <cellStyle name="Output 2 2 7 5 8" xfId="21236" xr:uid="{00000000-0005-0000-0000-00008DAF0000}"/>
    <cellStyle name="Output 2 2 7 5 80" xfId="47453" xr:uid="{00000000-0005-0000-0000-00008EAF0000}"/>
    <cellStyle name="Output 2 2 7 5 81" xfId="47713" xr:uid="{00000000-0005-0000-0000-00008FAF0000}"/>
    <cellStyle name="Output 2 2 7 5 82" xfId="47877" xr:uid="{00000000-0005-0000-0000-000090AF0000}"/>
    <cellStyle name="Output 2 2 7 5 83" xfId="48214" xr:uid="{00000000-0005-0000-0000-000091AF0000}"/>
    <cellStyle name="Output 2 2 7 5 84" xfId="48579" xr:uid="{00000000-0005-0000-0000-000092AF0000}"/>
    <cellStyle name="Output 2 2 7 5 85" xfId="49067" xr:uid="{00000000-0005-0000-0000-000093AF0000}"/>
    <cellStyle name="Output 2 2 7 5 86" xfId="49611" xr:uid="{00000000-0005-0000-0000-000094AF0000}"/>
    <cellStyle name="Output 2 2 7 5 87" xfId="49802" xr:uid="{00000000-0005-0000-0000-000095AF0000}"/>
    <cellStyle name="Output 2 2 7 5 88" xfId="53077" xr:uid="{00000000-0005-0000-0000-000096AF0000}"/>
    <cellStyle name="Output 2 2 7 5 89" xfId="19054" xr:uid="{00000000-0005-0000-0000-000097AF0000}"/>
    <cellStyle name="Output 2 2 7 5 9" xfId="21587" xr:uid="{00000000-0005-0000-0000-000098AF0000}"/>
    <cellStyle name="Output 2 2 7 5 90" xfId="53470" xr:uid="{00000000-0005-0000-0000-000099AF0000}"/>
    <cellStyle name="Output 2 2 7 50" xfId="35076" xr:uid="{00000000-0005-0000-0000-00009AAF0000}"/>
    <cellStyle name="Output 2 2 7 51" xfId="35423" xr:uid="{00000000-0005-0000-0000-00009BAF0000}"/>
    <cellStyle name="Output 2 2 7 52" xfId="35770" xr:uid="{00000000-0005-0000-0000-00009CAF0000}"/>
    <cellStyle name="Output 2 2 7 53" xfId="36116" xr:uid="{00000000-0005-0000-0000-00009DAF0000}"/>
    <cellStyle name="Output 2 2 7 54" xfId="36462" xr:uid="{00000000-0005-0000-0000-00009EAF0000}"/>
    <cellStyle name="Output 2 2 7 55" xfId="36808" xr:uid="{00000000-0005-0000-0000-00009FAF0000}"/>
    <cellStyle name="Output 2 2 7 56" xfId="37154" xr:uid="{00000000-0005-0000-0000-0000A0AF0000}"/>
    <cellStyle name="Output 2 2 7 57" xfId="37500" xr:uid="{00000000-0005-0000-0000-0000A1AF0000}"/>
    <cellStyle name="Output 2 2 7 58" xfId="33007" xr:uid="{00000000-0005-0000-0000-0000A2AF0000}"/>
    <cellStyle name="Output 2 2 7 59" xfId="38122" xr:uid="{00000000-0005-0000-0000-0000A3AF0000}"/>
    <cellStyle name="Output 2 2 7 6" xfId="1810" xr:uid="{00000000-0005-0000-0000-0000A4AF0000}"/>
    <cellStyle name="Output 2 2 7 6 2" xfId="6062" xr:uid="{00000000-0005-0000-0000-0000A5AF0000}"/>
    <cellStyle name="Output 2 2 7 6 3" xfId="10311" xr:uid="{00000000-0005-0000-0000-0000A6AF0000}"/>
    <cellStyle name="Output 2 2 7 6 4" xfId="14561" xr:uid="{00000000-0005-0000-0000-0000A7AF0000}"/>
    <cellStyle name="Output 2 2 7 6 5" xfId="18997" xr:uid="{00000000-0005-0000-0000-0000A8AF0000}"/>
    <cellStyle name="Output 2 2 7 6 6" xfId="53619" xr:uid="{00000000-0005-0000-0000-0000A9AF0000}"/>
    <cellStyle name="Output 2 2 7 60" xfId="38468" xr:uid="{00000000-0005-0000-0000-0000AAAF0000}"/>
    <cellStyle name="Output 2 2 7 61" xfId="38814" xr:uid="{00000000-0005-0000-0000-0000ABAF0000}"/>
    <cellStyle name="Output 2 2 7 62" xfId="39160" xr:uid="{00000000-0005-0000-0000-0000ACAF0000}"/>
    <cellStyle name="Output 2 2 7 63" xfId="34153" xr:uid="{00000000-0005-0000-0000-0000ADAF0000}"/>
    <cellStyle name="Output 2 2 7 64" xfId="39542" xr:uid="{00000000-0005-0000-0000-0000AEAF0000}"/>
    <cellStyle name="Output 2 2 7 65" xfId="39988" xr:uid="{00000000-0005-0000-0000-0000AFAF0000}"/>
    <cellStyle name="Output 2 2 7 66" xfId="40329" xr:uid="{00000000-0005-0000-0000-0000B0AF0000}"/>
    <cellStyle name="Output 2 2 7 67" xfId="40973" xr:uid="{00000000-0005-0000-0000-0000B1AF0000}"/>
    <cellStyle name="Output 2 2 7 68" xfId="41218" xr:uid="{00000000-0005-0000-0000-0000B2AF0000}"/>
    <cellStyle name="Output 2 2 7 69" xfId="41483" xr:uid="{00000000-0005-0000-0000-0000B3AF0000}"/>
    <cellStyle name="Output 2 2 7 7" xfId="1857" xr:uid="{00000000-0005-0000-0000-0000B4AF0000}"/>
    <cellStyle name="Output 2 2 7 7 2" xfId="6109" xr:uid="{00000000-0005-0000-0000-0000B5AF0000}"/>
    <cellStyle name="Output 2 2 7 7 3" xfId="10358" xr:uid="{00000000-0005-0000-0000-0000B6AF0000}"/>
    <cellStyle name="Output 2 2 7 7 4" xfId="14608" xr:uid="{00000000-0005-0000-0000-0000B7AF0000}"/>
    <cellStyle name="Output 2 2 7 7 5" xfId="19207" xr:uid="{00000000-0005-0000-0000-0000B8AF0000}"/>
    <cellStyle name="Output 2 2 7 7 6" xfId="53221" xr:uid="{00000000-0005-0000-0000-0000B9AF0000}"/>
    <cellStyle name="Output 2 2 7 70" xfId="41896" xr:uid="{00000000-0005-0000-0000-0000BAAF0000}"/>
    <cellStyle name="Output 2 2 7 71" xfId="42242" xr:uid="{00000000-0005-0000-0000-0000BBAF0000}"/>
    <cellStyle name="Output 2 2 7 72" xfId="41644" xr:uid="{00000000-0005-0000-0000-0000BCAF0000}"/>
    <cellStyle name="Output 2 2 7 73" xfId="42823" xr:uid="{00000000-0005-0000-0000-0000BDAF0000}"/>
    <cellStyle name="Output 2 2 7 74" xfId="43164" xr:uid="{00000000-0005-0000-0000-0000BEAF0000}"/>
    <cellStyle name="Output 2 2 7 75" xfId="43505" xr:uid="{00000000-0005-0000-0000-0000BFAF0000}"/>
    <cellStyle name="Output 2 2 7 76" xfId="44036" xr:uid="{00000000-0005-0000-0000-0000C0AF0000}"/>
    <cellStyle name="Output 2 2 7 77" xfId="44322" xr:uid="{00000000-0005-0000-0000-0000C1AF0000}"/>
    <cellStyle name="Output 2 2 7 78" xfId="44704" xr:uid="{00000000-0005-0000-0000-0000C2AF0000}"/>
    <cellStyle name="Output 2 2 7 79" xfId="43935" xr:uid="{00000000-0005-0000-0000-0000C3AF0000}"/>
    <cellStyle name="Output 2 2 7 8" xfId="1904" xr:uid="{00000000-0005-0000-0000-0000C4AF0000}"/>
    <cellStyle name="Output 2 2 7 8 2" xfId="6156" xr:uid="{00000000-0005-0000-0000-0000C5AF0000}"/>
    <cellStyle name="Output 2 2 7 8 3" xfId="10405" xr:uid="{00000000-0005-0000-0000-0000C6AF0000}"/>
    <cellStyle name="Output 2 2 7 8 4" xfId="14655" xr:uid="{00000000-0005-0000-0000-0000C7AF0000}"/>
    <cellStyle name="Output 2 2 7 8 5" xfId="19553" xr:uid="{00000000-0005-0000-0000-0000C8AF0000}"/>
    <cellStyle name="Output 2 2 7 8 6" xfId="53997" xr:uid="{00000000-0005-0000-0000-0000C9AF0000}"/>
    <cellStyle name="Output 2 2 7 80" xfId="45521" xr:uid="{00000000-0005-0000-0000-0000CAAF0000}"/>
    <cellStyle name="Output 2 2 7 81" xfId="46083" xr:uid="{00000000-0005-0000-0000-0000CBAF0000}"/>
    <cellStyle name="Output 2 2 7 82" xfId="46422" xr:uid="{00000000-0005-0000-0000-0000CCAF0000}"/>
    <cellStyle name="Output 2 2 7 83" xfId="46406" xr:uid="{00000000-0005-0000-0000-0000CDAF0000}"/>
    <cellStyle name="Output 2 2 7 84" xfId="46906" xr:uid="{00000000-0005-0000-0000-0000CEAF0000}"/>
    <cellStyle name="Output 2 2 7 85" xfId="47251" xr:uid="{00000000-0005-0000-0000-0000CFAF0000}"/>
    <cellStyle name="Output 2 2 7 86" xfId="47580" xr:uid="{00000000-0005-0000-0000-0000D0AF0000}"/>
    <cellStyle name="Output 2 2 7 87" xfId="47566" xr:uid="{00000000-0005-0000-0000-0000D1AF0000}"/>
    <cellStyle name="Output 2 2 7 88" xfId="48012" xr:uid="{00000000-0005-0000-0000-0000D2AF0000}"/>
    <cellStyle name="Output 2 2 7 89" xfId="48390" xr:uid="{00000000-0005-0000-0000-0000D3AF0000}"/>
    <cellStyle name="Output 2 2 7 9" xfId="1566" xr:uid="{00000000-0005-0000-0000-0000D4AF0000}"/>
    <cellStyle name="Output 2 2 7 9 2" xfId="5818" xr:uid="{00000000-0005-0000-0000-0000D5AF0000}"/>
    <cellStyle name="Output 2 2 7 9 3" xfId="10067" xr:uid="{00000000-0005-0000-0000-0000D6AF0000}"/>
    <cellStyle name="Output 2 2 7 9 4" xfId="14317" xr:uid="{00000000-0005-0000-0000-0000D7AF0000}"/>
    <cellStyle name="Output 2 2 7 9 5" xfId="19709" xr:uid="{00000000-0005-0000-0000-0000D8AF0000}"/>
    <cellStyle name="Output 2 2 7 9 6" xfId="54146" xr:uid="{00000000-0005-0000-0000-0000D9AF0000}"/>
    <cellStyle name="Output 2 2 7 90" xfId="48865" xr:uid="{00000000-0005-0000-0000-0000DAAF0000}"/>
    <cellStyle name="Output 2 2 7 91" xfId="48669" xr:uid="{00000000-0005-0000-0000-0000DBAF0000}"/>
    <cellStyle name="Output 2 2 7 92" xfId="48623" xr:uid="{00000000-0005-0000-0000-0000DCAF0000}"/>
    <cellStyle name="Output 2 2 7 93" xfId="49874" xr:uid="{00000000-0005-0000-0000-0000DDAF0000}"/>
    <cellStyle name="Output 2 2 7 94" xfId="50024" xr:uid="{00000000-0005-0000-0000-0000DEAF0000}"/>
    <cellStyle name="Output 2 2 7 95" xfId="50173" xr:uid="{00000000-0005-0000-0000-0000DFAF0000}"/>
    <cellStyle name="Output 2 2 7 96" xfId="50323" xr:uid="{00000000-0005-0000-0000-0000E0AF0000}"/>
    <cellStyle name="Output 2 2 7 97" xfId="50472" xr:uid="{00000000-0005-0000-0000-0000E1AF0000}"/>
    <cellStyle name="Output 2 2 7 98" xfId="50621" xr:uid="{00000000-0005-0000-0000-0000E2AF0000}"/>
    <cellStyle name="Output 2 2 7 99" xfId="50771" xr:uid="{00000000-0005-0000-0000-0000E3AF0000}"/>
    <cellStyle name="Output 2 2 70" xfId="30666" xr:uid="{00000000-0005-0000-0000-0000E4AF0000}"/>
    <cellStyle name="Output 2 2 71" xfId="30673" xr:uid="{00000000-0005-0000-0000-0000E5AF0000}"/>
    <cellStyle name="Output 2 2 72" xfId="30608" xr:uid="{00000000-0005-0000-0000-0000E6AF0000}"/>
    <cellStyle name="Output 2 2 73" xfId="30690" xr:uid="{00000000-0005-0000-0000-0000E7AF0000}"/>
    <cellStyle name="Output 2 2 74" xfId="30591" xr:uid="{00000000-0005-0000-0000-0000E8AF0000}"/>
    <cellStyle name="Output 2 2 75" xfId="30702" xr:uid="{00000000-0005-0000-0000-0000E9AF0000}"/>
    <cellStyle name="Output 2 2 76" xfId="30708" xr:uid="{00000000-0005-0000-0000-0000EAAF0000}"/>
    <cellStyle name="Output 2 2 77" xfId="30715" xr:uid="{00000000-0005-0000-0000-0000EBAF0000}"/>
    <cellStyle name="Output 2 2 78" xfId="30720" xr:uid="{00000000-0005-0000-0000-0000ECAF0000}"/>
    <cellStyle name="Output 2 2 79" xfId="30698" xr:uid="{00000000-0005-0000-0000-0000EDAF0000}"/>
    <cellStyle name="Output 2 2 8" xfId="1003" xr:uid="{00000000-0005-0000-0000-0000EEAF0000}"/>
    <cellStyle name="Output 2 2 8 10" xfId="1932" xr:uid="{00000000-0005-0000-0000-0000EFAF0000}"/>
    <cellStyle name="Output 2 2 8 10 2" xfId="6184" xr:uid="{00000000-0005-0000-0000-0000F0AF0000}"/>
    <cellStyle name="Output 2 2 8 10 3" xfId="10433" xr:uid="{00000000-0005-0000-0000-0000F1AF0000}"/>
    <cellStyle name="Output 2 2 8 10 4" xfId="14683" xr:uid="{00000000-0005-0000-0000-0000F2AF0000}"/>
    <cellStyle name="Output 2 2 8 10 5" xfId="19975" xr:uid="{00000000-0005-0000-0000-0000F3AF0000}"/>
    <cellStyle name="Output 2 2 8 10 6" xfId="54178" xr:uid="{00000000-0005-0000-0000-0000F4AF0000}"/>
    <cellStyle name="Output 2 2 8 100" xfId="50900" xr:uid="{00000000-0005-0000-0000-0000F5AF0000}"/>
    <cellStyle name="Output 2 2 8 101" xfId="51065" xr:uid="{00000000-0005-0000-0000-0000F6AF0000}"/>
    <cellStyle name="Output 2 2 8 102" xfId="51221" xr:uid="{00000000-0005-0000-0000-0000F7AF0000}"/>
    <cellStyle name="Output 2 2 8 103" xfId="51371" xr:uid="{00000000-0005-0000-0000-0000F8AF0000}"/>
    <cellStyle name="Output 2 2 8 104" xfId="51521" xr:uid="{00000000-0005-0000-0000-0000F9AF0000}"/>
    <cellStyle name="Output 2 2 8 105" xfId="51671" xr:uid="{00000000-0005-0000-0000-0000FAAF0000}"/>
    <cellStyle name="Output 2 2 8 106" xfId="51826" xr:uid="{00000000-0005-0000-0000-0000FBAF0000}"/>
    <cellStyle name="Output 2 2 8 107" xfId="51981" xr:uid="{00000000-0005-0000-0000-0000FCAF0000}"/>
    <cellStyle name="Output 2 2 8 108" xfId="52131" xr:uid="{00000000-0005-0000-0000-0000FDAF0000}"/>
    <cellStyle name="Output 2 2 8 109" xfId="52281" xr:uid="{00000000-0005-0000-0000-0000FEAF0000}"/>
    <cellStyle name="Output 2 2 8 11" xfId="1500" xr:uid="{00000000-0005-0000-0000-0000FFAF0000}"/>
    <cellStyle name="Output 2 2 8 11 2" xfId="5752" xr:uid="{00000000-0005-0000-0000-000000B00000}"/>
    <cellStyle name="Output 2 2 8 11 3" xfId="10001" xr:uid="{00000000-0005-0000-0000-000001B00000}"/>
    <cellStyle name="Output 2 2 8 11 4" xfId="14251" xr:uid="{00000000-0005-0000-0000-000002B00000}"/>
    <cellStyle name="Output 2 2 8 11 5" xfId="20321" xr:uid="{00000000-0005-0000-0000-000003B00000}"/>
    <cellStyle name="Output 2 2 8 11 6" xfId="54348" xr:uid="{00000000-0005-0000-0000-000004B00000}"/>
    <cellStyle name="Output 2 2 8 110" xfId="52329" xr:uid="{00000000-0005-0000-0000-000005B00000}"/>
    <cellStyle name="Output 2 2 8 111" xfId="52384" xr:uid="{00000000-0005-0000-0000-000006B00000}"/>
    <cellStyle name="Output 2 2 8 112" xfId="52534" xr:uid="{00000000-0005-0000-0000-000007B00000}"/>
    <cellStyle name="Output 2 2 8 113" xfId="52683" xr:uid="{00000000-0005-0000-0000-000008B00000}"/>
    <cellStyle name="Output 2 2 8 114" xfId="52833" xr:uid="{00000000-0005-0000-0000-000009B00000}"/>
    <cellStyle name="Output 2 2 8 115" xfId="18706" xr:uid="{00000000-0005-0000-0000-00000AB00000}"/>
    <cellStyle name="Output 2 2 8 116" xfId="53125" xr:uid="{00000000-0005-0000-0000-00000BB00000}"/>
    <cellStyle name="Output 2 2 8 12" xfId="2001" xr:uid="{00000000-0005-0000-0000-00000CB00000}"/>
    <cellStyle name="Output 2 2 8 12 2" xfId="6253" xr:uid="{00000000-0005-0000-0000-00000DB00000}"/>
    <cellStyle name="Output 2 2 8 12 3" xfId="10502" xr:uid="{00000000-0005-0000-0000-00000EB00000}"/>
    <cellStyle name="Output 2 2 8 12 4" xfId="14751" xr:uid="{00000000-0005-0000-0000-00000FB00000}"/>
    <cellStyle name="Output 2 2 8 12 5" xfId="20763" xr:uid="{00000000-0005-0000-0000-000010B00000}"/>
    <cellStyle name="Output 2 2 8 12 6" xfId="54498" xr:uid="{00000000-0005-0000-0000-000011B00000}"/>
    <cellStyle name="Output 2 2 8 13" xfId="2153" xr:uid="{00000000-0005-0000-0000-000012B00000}"/>
    <cellStyle name="Output 2 2 8 13 2" xfId="6405" xr:uid="{00000000-0005-0000-0000-000013B00000}"/>
    <cellStyle name="Output 2 2 8 13 3" xfId="10654" xr:uid="{00000000-0005-0000-0000-000014B00000}"/>
    <cellStyle name="Output 2 2 8 13 4" xfId="14903" xr:uid="{00000000-0005-0000-0000-000015B00000}"/>
    <cellStyle name="Output 2 2 8 13 5" xfId="21014" xr:uid="{00000000-0005-0000-0000-000016B00000}"/>
    <cellStyle name="Output 2 2 8 13 6" xfId="54647" xr:uid="{00000000-0005-0000-0000-000017B00000}"/>
    <cellStyle name="Output 2 2 8 14" xfId="2303" xr:uid="{00000000-0005-0000-0000-000018B00000}"/>
    <cellStyle name="Output 2 2 8 14 2" xfId="6555" xr:uid="{00000000-0005-0000-0000-000019B00000}"/>
    <cellStyle name="Output 2 2 8 14 3" xfId="10804" xr:uid="{00000000-0005-0000-0000-00001AB00000}"/>
    <cellStyle name="Output 2 2 8 14 4" xfId="15053" xr:uid="{00000000-0005-0000-0000-00001BB00000}"/>
    <cellStyle name="Output 2 2 8 14 5" xfId="18797" xr:uid="{00000000-0005-0000-0000-00001CB00000}"/>
    <cellStyle name="Output 2 2 8 14 6" xfId="54802" xr:uid="{00000000-0005-0000-0000-00001DB00000}"/>
    <cellStyle name="Output 2 2 8 15" xfId="2452" xr:uid="{00000000-0005-0000-0000-00001EB00000}"/>
    <cellStyle name="Output 2 2 8 15 2" xfId="6704" xr:uid="{00000000-0005-0000-0000-00001FB00000}"/>
    <cellStyle name="Output 2 2 8 15 3" xfId="10953" xr:uid="{00000000-0005-0000-0000-000020B00000}"/>
    <cellStyle name="Output 2 2 8 15 4" xfId="15202" xr:uid="{00000000-0005-0000-0000-000021B00000}"/>
    <cellStyle name="Output 2 2 8 15 5" xfId="21785" xr:uid="{00000000-0005-0000-0000-000022B00000}"/>
    <cellStyle name="Output 2 2 8 15 6" xfId="54957" xr:uid="{00000000-0005-0000-0000-000023B00000}"/>
    <cellStyle name="Output 2 2 8 16" xfId="2602" xr:uid="{00000000-0005-0000-0000-000024B00000}"/>
    <cellStyle name="Output 2 2 8 16 2" xfId="6854" xr:uid="{00000000-0005-0000-0000-000025B00000}"/>
    <cellStyle name="Output 2 2 8 16 3" xfId="11103" xr:uid="{00000000-0005-0000-0000-000026B00000}"/>
    <cellStyle name="Output 2 2 8 16 4" xfId="15352" xr:uid="{00000000-0005-0000-0000-000027B00000}"/>
    <cellStyle name="Output 2 2 8 16 5" xfId="22150" xr:uid="{00000000-0005-0000-0000-000028B00000}"/>
    <cellStyle name="Output 2 2 8 16 6" xfId="55108" xr:uid="{00000000-0005-0000-0000-000029B00000}"/>
    <cellStyle name="Output 2 2 8 17" xfId="2757" xr:uid="{00000000-0005-0000-0000-00002AB00000}"/>
    <cellStyle name="Output 2 2 8 17 2" xfId="7009" xr:uid="{00000000-0005-0000-0000-00002BB00000}"/>
    <cellStyle name="Output 2 2 8 17 3" xfId="11258" xr:uid="{00000000-0005-0000-0000-00002CB00000}"/>
    <cellStyle name="Output 2 2 8 17 4" xfId="15507" xr:uid="{00000000-0005-0000-0000-00002DB00000}"/>
    <cellStyle name="Output 2 2 8 17 5" xfId="22496" xr:uid="{00000000-0005-0000-0000-00002EB00000}"/>
    <cellStyle name="Output 2 2 8 17 6" xfId="55257" xr:uid="{00000000-0005-0000-0000-00002FB00000}"/>
    <cellStyle name="Output 2 2 8 18" xfId="2907" xr:uid="{00000000-0005-0000-0000-000030B00000}"/>
    <cellStyle name="Output 2 2 8 18 2" xfId="7159" xr:uid="{00000000-0005-0000-0000-000031B00000}"/>
    <cellStyle name="Output 2 2 8 18 3" xfId="11408" xr:uid="{00000000-0005-0000-0000-000032B00000}"/>
    <cellStyle name="Output 2 2 8 18 4" xfId="15657" xr:uid="{00000000-0005-0000-0000-000033B00000}"/>
    <cellStyle name="Output 2 2 8 18 5" xfId="22842" xr:uid="{00000000-0005-0000-0000-000034B00000}"/>
    <cellStyle name="Output 2 2 8 18 6" xfId="55407" xr:uid="{00000000-0005-0000-0000-000035B00000}"/>
    <cellStyle name="Output 2 2 8 19" xfId="3057" xr:uid="{00000000-0005-0000-0000-000036B00000}"/>
    <cellStyle name="Output 2 2 8 19 2" xfId="7309" xr:uid="{00000000-0005-0000-0000-000037B00000}"/>
    <cellStyle name="Output 2 2 8 19 3" xfId="11558" xr:uid="{00000000-0005-0000-0000-000038B00000}"/>
    <cellStyle name="Output 2 2 8 19 4" xfId="15807" xr:uid="{00000000-0005-0000-0000-000039B00000}"/>
    <cellStyle name="Output 2 2 8 19 5" xfId="23189" xr:uid="{00000000-0005-0000-0000-00003AB00000}"/>
    <cellStyle name="Output 2 2 8 19 6" xfId="55556" xr:uid="{00000000-0005-0000-0000-00003BB00000}"/>
    <cellStyle name="Output 2 2 8 2" xfId="1004" xr:uid="{00000000-0005-0000-0000-00003CB00000}"/>
    <cellStyle name="Output 2 2 8 2 10" xfId="3260" xr:uid="{00000000-0005-0000-0000-00003DB00000}"/>
    <cellStyle name="Output 2 2 8 2 10 2" xfId="7512" xr:uid="{00000000-0005-0000-0000-00003EB00000}"/>
    <cellStyle name="Output 2 2 8 2 10 3" xfId="11761" xr:uid="{00000000-0005-0000-0000-00003FB00000}"/>
    <cellStyle name="Output 2 2 8 2 10 4" xfId="16010" xr:uid="{00000000-0005-0000-0000-000040B00000}"/>
    <cellStyle name="Output 2 2 8 2 10 5" xfId="21624" xr:uid="{00000000-0005-0000-0000-000041B00000}"/>
    <cellStyle name="Output 2 2 8 2 10 6" xfId="54552" xr:uid="{00000000-0005-0000-0000-000042B00000}"/>
    <cellStyle name="Output 2 2 8 2 100" xfId="51725" xr:uid="{00000000-0005-0000-0000-000043B00000}"/>
    <cellStyle name="Output 2 2 8 2 101" xfId="51880" xr:uid="{00000000-0005-0000-0000-000044B00000}"/>
    <cellStyle name="Output 2 2 8 2 102" xfId="52035" xr:uid="{00000000-0005-0000-0000-000045B00000}"/>
    <cellStyle name="Output 2 2 8 2 103" xfId="52185" xr:uid="{00000000-0005-0000-0000-000046B00000}"/>
    <cellStyle name="Output 2 2 8 2 104" xfId="52438" xr:uid="{00000000-0005-0000-0000-000047B00000}"/>
    <cellStyle name="Output 2 2 8 2 105" xfId="52588" xr:uid="{00000000-0005-0000-0000-000048B00000}"/>
    <cellStyle name="Output 2 2 8 2 106" xfId="52737" xr:uid="{00000000-0005-0000-0000-000049B00000}"/>
    <cellStyle name="Output 2 2 8 2 107" xfId="52887" xr:uid="{00000000-0005-0000-0000-00004AB00000}"/>
    <cellStyle name="Output 2 2 8 2 108" xfId="53349" xr:uid="{00000000-0005-0000-0000-00004BB00000}"/>
    <cellStyle name="Output 2 2 8 2 11" xfId="3409" xr:uid="{00000000-0005-0000-0000-00004CB00000}"/>
    <cellStyle name="Output 2 2 8 2 11 2" xfId="7661" xr:uid="{00000000-0005-0000-0000-00004DB00000}"/>
    <cellStyle name="Output 2 2 8 2 11 3" xfId="11910" xr:uid="{00000000-0005-0000-0000-00004EB00000}"/>
    <cellStyle name="Output 2 2 8 2 11 4" xfId="16159" xr:uid="{00000000-0005-0000-0000-00004FB00000}"/>
    <cellStyle name="Output 2 2 8 2 11 5" xfId="22200" xr:uid="{00000000-0005-0000-0000-000050B00000}"/>
    <cellStyle name="Output 2 2 8 2 11 6" xfId="54701" xr:uid="{00000000-0005-0000-0000-000051B00000}"/>
    <cellStyle name="Output 2 2 8 2 12" xfId="3559" xr:uid="{00000000-0005-0000-0000-000052B00000}"/>
    <cellStyle name="Output 2 2 8 2 12 2" xfId="7811" xr:uid="{00000000-0005-0000-0000-000053B00000}"/>
    <cellStyle name="Output 2 2 8 2 12 3" xfId="12060" xr:uid="{00000000-0005-0000-0000-000054B00000}"/>
    <cellStyle name="Output 2 2 8 2 12 4" xfId="16309" xr:uid="{00000000-0005-0000-0000-000055B00000}"/>
    <cellStyle name="Output 2 2 8 2 12 5" xfId="22546" xr:uid="{00000000-0005-0000-0000-000056B00000}"/>
    <cellStyle name="Output 2 2 8 2 12 6" xfId="54856" xr:uid="{00000000-0005-0000-0000-000057B00000}"/>
    <cellStyle name="Output 2 2 8 2 13" xfId="3709" xr:uid="{00000000-0005-0000-0000-000058B00000}"/>
    <cellStyle name="Output 2 2 8 2 13 2" xfId="7961" xr:uid="{00000000-0005-0000-0000-000059B00000}"/>
    <cellStyle name="Output 2 2 8 2 13 3" xfId="12210" xr:uid="{00000000-0005-0000-0000-00005AB00000}"/>
    <cellStyle name="Output 2 2 8 2 13 4" xfId="16459" xr:uid="{00000000-0005-0000-0000-00005BB00000}"/>
    <cellStyle name="Output 2 2 8 2 13 5" xfId="22892" xr:uid="{00000000-0005-0000-0000-00005CB00000}"/>
    <cellStyle name="Output 2 2 8 2 13 6" xfId="55011" xr:uid="{00000000-0005-0000-0000-00005DB00000}"/>
    <cellStyle name="Output 2 2 8 2 14" xfId="3858" xr:uid="{00000000-0005-0000-0000-00005EB00000}"/>
    <cellStyle name="Output 2 2 8 2 14 2" xfId="8110" xr:uid="{00000000-0005-0000-0000-00005FB00000}"/>
    <cellStyle name="Output 2 2 8 2 14 3" xfId="12359" xr:uid="{00000000-0005-0000-0000-000060B00000}"/>
    <cellStyle name="Output 2 2 8 2 14 4" xfId="16608" xr:uid="{00000000-0005-0000-0000-000061B00000}"/>
    <cellStyle name="Output 2 2 8 2 14 5" xfId="23239" xr:uid="{00000000-0005-0000-0000-000062B00000}"/>
    <cellStyle name="Output 2 2 8 2 14 6" xfId="55162" xr:uid="{00000000-0005-0000-0000-000063B00000}"/>
    <cellStyle name="Output 2 2 8 2 15" xfId="4007" xr:uid="{00000000-0005-0000-0000-000064B00000}"/>
    <cellStyle name="Output 2 2 8 2 15 2" xfId="8259" xr:uid="{00000000-0005-0000-0000-000065B00000}"/>
    <cellStyle name="Output 2 2 8 2 15 3" xfId="12508" xr:uid="{00000000-0005-0000-0000-000066B00000}"/>
    <cellStyle name="Output 2 2 8 2 15 4" xfId="16757" xr:uid="{00000000-0005-0000-0000-000067B00000}"/>
    <cellStyle name="Output 2 2 8 2 15 5" xfId="23514" xr:uid="{00000000-0005-0000-0000-000068B00000}"/>
    <cellStyle name="Output 2 2 8 2 15 6" xfId="55311" xr:uid="{00000000-0005-0000-0000-000069B00000}"/>
    <cellStyle name="Output 2 2 8 2 16" xfId="4207" xr:uid="{00000000-0005-0000-0000-00006AB00000}"/>
    <cellStyle name="Output 2 2 8 2 16 2" xfId="8459" xr:uid="{00000000-0005-0000-0000-00006BB00000}"/>
    <cellStyle name="Output 2 2 8 2 16 3" xfId="12708" xr:uid="{00000000-0005-0000-0000-00006CB00000}"/>
    <cellStyle name="Output 2 2 8 2 16 4" xfId="16957" xr:uid="{00000000-0005-0000-0000-00006DB00000}"/>
    <cellStyle name="Output 2 2 8 2 16 5" xfId="23860" xr:uid="{00000000-0005-0000-0000-00006EB00000}"/>
    <cellStyle name="Output 2 2 8 2 16 6" xfId="55461" xr:uid="{00000000-0005-0000-0000-00006FB00000}"/>
    <cellStyle name="Output 2 2 8 2 17" xfId="4358" xr:uid="{00000000-0005-0000-0000-000070B00000}"/>
    <cellStyle name="Output 2 2 8 2 17 2" xfId="8610" xr:uid="{00000000-0005-0000-0000-000071B00000}"/>
    <cellStyle name="Output 2 2 8 2 17 3" xfId="12859" xr:uid="{00000000-0005-0000-0000-000072B00000}"/>
    <cellStyle name="Output 2 2 8 2 17 4" xfId="17108" xr:uid="{00000000-0005-0000-0000-000073B00000}"/>
    <cellStyle name="Output 2 2 8 2 17 5" xfId="24210" xr:uid="{00000000-0005-0000-0000-000074B00000}"/>
    <cellStyle name="Output 2 2 8 2 17 6" xfId="55610" xr:uid="{00000000-0005-0000-0000-000075B00000}"/>
    <cellStyle name="Output 2 2 8 2 18" xfId="4461" xr:uid="{00000000-0005-0000-0000-000076B00000}"/>
    <cellStyle name="Output 2 2 8 2 18 2" xfId="8713" xr:uid="{00000000-0005-0000-0000-000077B00000}"/>
    <cellStyle name="Output 2 2 8 2 18 3" xfId="12962" xr:uid="{00000000-0005-0000-0000-000078B00000}"/>
    <cellStyle name="Output 2 2 8 2 18 4" xfId="17211" xr:uid="{00000000-0005-0000-0000-000079B00000}"/>
    <cellStyle name="Output 2 2 8 2 18 5" xfId="24556" xr:uid="{00000000-0005-0000-0000-00007AB00000}"/>
    <cellStyle name="Output 2 2 8 2 18 6" xfId="55832" xr:uid="{00000000-0005-0000-0000-00007BB00000}"/>
    <cellStyle name="Output 2 2 8 2 19" xfId="4575" xr:uid="{00000000-0005-0000-0000-00007CB00000}"/>
    <cellStyle name="Output 2 2 8 2 19 2" xfId="8827" xr:uid="{00000000-0005-0000-0000-00007DB00000}"/>
    <cellStyle name="Output 2 2 8 2 19 3" xfId="13076" xr:uid="{00000000-0005-0000-0000-00007EB00000}"/>
    <cellStyle name="Output 2 2 8 2 19 4" xfId="17325" xr:uid="{00000000-0005-0000-0000-00007FB00000}"/>
    <cellStyle name="Output 2 2 8 2 19 5" xfId="24831" xr:uid="{00000000-0005-0000-0000-000080B00000}"/>
    <cellStyle name="Output 2 2 8 2 19 6" xfId="55984" xr:uid="{00000000-0005-0000-0000-000081B00000}"/>
    <cellStyle name="Output 2 2 8 2 2" xfId="2055" xr:uid="{00000000-0005-0000-0000-000082B00000}"/>
    <cellStyle name="Output 2 2 8 2 2 2" xfId="6307" xr:uid="{00000000-0005-0000-0000-000083B00000}"/>
    <cellStyle name="Output 2 2 8 2 2 3" xfId="10556" xr:uid="{00000000-0005-0000-0000-000084B00000}"/>
    <cellStyle name="Output 2 2 8 2 2 4" xfId="14805" xr:uid="{00000000-0005-0000-0000-000085B00000}"/>
    <cellStyle name="Output 2 2 8 2 2 5" xfId="18610" xr:uid="{00000000-0005-0000-0000-000086B00000}"/>
    <cellStyle name="Output 2 2 8 2 2 6" xfId="19237" xr:uid="{00000000-0005-0000-0000-000087B00000}"/>
    <cellStyle name="Output 2 2 8 2 2 7" xfId="53504" xr:uid="{00000000-0005-0000-0000-000088B00000}"/>
    <cellStyle name="Output 2 2 8 2 20" xfId="4730" xr:uid="{00000000-0005-0000-0000-000089B00000}"/>
    <cellStyle name="Output 2 2 8 2 20 2" xfId="8982" xr:uid="{00000000-0005-0000-0000-00008AB00000}"/>
    <cellStyle name="Output 2 2 8 2 20 3" xfId="13231" xr:uid="{00000000-0005-0000-0000-00008BB00000}"/>
    <cellStyle name="Output 2 2 8 2 20 4" xfId="17480" xr:uid="{00000000-0005-0000-0000-00008CB00000}"/>
    <cellStyle name="Output 2 2 8 2 20 5" xfId="23477" xr:uid="{00000000-0005-0000-0000-00008DB00000}"/>
    <cellStyle name="Output 2 2 8 2 20 6" xfId="56136" xr:uid="{00000000-0005-0000-0000-00008EB00000}"/>
    <cellStyle name="Output 2 2 8 2 21" xfId="4880" xr:uid="{00000000-0005-0000-0000-00008FB00000}"/>
    <cellStyle name="Output 2 2 8 2 21 2" xfId="9132" xr:uid="{00000000-0005-0000-0000-000090B00000}"/>
    <cellStyle name="Output 2 2 8 2 21 3" xfId="13381" xr:uid="{00000000-0005-0000-0000-000091B00000}"/>
    <cellStyle name="Output 2 2 8 2 21 4" xfId="17630" xr:uid="{00000000-0005-0000-0000-000092B00000}"/>
    <cellStyle name="Output 2 2 8 2 21 5" xfId="25517" xr:uid="{00000000-0005-0000-0000-000093B00000}"/>
    <cellStyle name="Output 2 2 8 2 21 6" xfId="56285" xr:uid="{00000000-0005-0000-0000-000094B00000}"/>
    <cellStyle name="Output 2 2 8 2 22" xfId="5072" xr:uid="{00000000-0005-0000-0000-000095B00000}"/>
    <cellStyle name="Output 2 2 8 2 22 2" xfId="9324" xr:uid="{00000000-0005-0000-0000-000096B00000}"/>
    <cellStyle name="Output 2 2 8 2 22 3" xfId="13573" xr:uid="{00000000-0005-0000-0000-000097B00000}"/>
    <cellStyle name="Output 2 2 8 2 22 4" xfId="17822" xr:uid="{00000000-0005-0000-0000-000098B00000}"/>
    <cellStyle name="Output 2 2 8 2 22 5" xfId="25863" xr:uid="{00000000-0005-0000-0000-000099B00000}"/>
    <cellStyle name="Output 2 2 8 2 22 6" xfId="56441" xr:uid="{00000000-0005-0000-0000-00009AB00000}"/>
    <cellStyle name="Output 2 2 8 2 23" xfId="5182" xr:uid="{00000000-0005-0000-0000-00009BB00000}"/>
    <cellStyle name="Output 2 2 8 2 23 2" xfId="9434" xr:uid="{00000000-0005-0000-0000-00009CB00000}"/>
    <cellStyle name="Output 2 2 8 2 23 3" xfId="13683" xr:uid="{00000000-0005-0000-0000-00009DB00000}"/>
    <cellStyle name="Output 2 2 8 2 23 4" xfId="17932" xr:uid="{00000000-0005-0000-0000-00009EB00000}"/>
    <cellStyle name="Output 2 2 8 2 23 5" xfId="26209" xr:uid="{00000000-0005-0000-0000-00009FB00000}"/>
    <cellStyle name="Output 2 2 8 2 23 6" xfId="56692" xr:uid="{00000000-0005-0000-0000-0000A0B00000}"/>
    <cellStyle name="Output 2 2 8 2 24" xfId="5294" xr:uid="{00000000-0005-0000-0000-0000A1B00000}"/>
    <cellStyle name="Output 2 2 8 2 24 2" xfId="9546" xr:uid="{00000000-0005-0000-0000-0000A2B00000}"/>
    <cellStyle name="Output 2 2 8 2 24 3" xfId="13795" xr:uid="{00000000-0005-0000-0000-0000A3B00000}"/>
    <cellStyle name="Output 2 2 8 2 24 4" xfId="18044" xr:uid="{00000000-0005-0000-0000-0000A4B00000}"/>
    <cellStyle name="Output 2 2 8 2 24 5" xfId="26554" xr:uid="{00000000-0005-0000-0000-0000A5B00000}"/>
    <cellStyle name="Output 2 2 8 2 24 6" xfId="56851" xr:uid="{00000000-0005-0000-0000-0000A6B00000}"/>
    <cellStyle name="Output 2 2 8 2 25" xfId="5445" xr:uid="{00000000-0005-0000-0000-0000A7B00000}"/>
    <cellStyle name="Output 2 2 8 2 25 2" xfId="9697" xr:uid="{00000000-0005-0000-0000-0000A8B00000}"/>
    <cellStyle name="Output 2 2 8 2 25 3" xfId="13946" xr:uid="{00000000-0005-0000-0000-0000A9B00000}"/>
    <cellStyle name="Output 2 2 8 2 25 4" xfId="18195" xr:uid="{00000000-0005-0000-0000-0000AAB00000}"/>
    <cellStyle name="Output 2 2 8 2 25 5" xfId="25221" xr:uid="{00000000-0005-0000-0000-0000ABB00000}"/>
    <cellStyle name="Output 2 2 8 2 25 6" xfId="57001" xr:uid="{00000000-0005-0000-0000-0000ACB00000}"/>
    <cellStyle name="Output 2 2 8 2 26" xfId="5600" xr:uid="{00000000-0005-0000-0000-0000ADB00000}"/>
    <cellStyle name="Output 2 2 8 2 26 2" xfId="9852" xr:uid="{00000000-0005-0000-0000-0000AEB00000}"/>
    <cellStyle name="Output 2 2 8 2 26 3" xfId="14101" xr:uid="{00000000-0005-0000-0000-0000AFB00000}"/>
    <cellStyle name="Output 2 2 8 2 26 4" xfId="18350" xr:uid="{00000000-0005-0000-0000-0000B0B00000}"/>
    <cellStyle name="Output 2 2 8 2 26 5" xfId="23435" xr:uid="{00000000-0005-0000-0000-0000B1B00000}"/>
    <cellStyle name="Output 2 2 8 2 26 6" xfId="55707" xr:uid="{00000000-0005-0000-0000-0000B2B00000}"/>
    <cellStyle name="Output 2 2 8 2 27" xfId="1600" xr:uid="{00000000-0005-0000-0000-0000B3B00000}"/>
    <cellStyle name="Output 2 2 8 2 27 2" xfId="27262" xr:uid="{00000000-0005-0000-0000-0000B4B00000}"/>
    <cellStyle name="Output 2 2 8 2 27 3" xfId="57269" xr:uid="{00000000-0005-0000-0000-0000B5B00000}"/>
    <cellStyle name="Output 2 2 8 2 28" xfId="5852" xr:uid="{00000000-0005-0000-0000-0000B6B00000}"/>
    <cellStyle name="Output 2 2 8 2 28 2" xfId="27605" xr:uid="{00000000-0005-0000-0000-0000B7B00000}"/>
    <cellStyle name="Output 2 2 8 2 28 3" xfId="57418" xr:uid="{00000000-0005-0000-0000-0000B8B00000}"/>
    <cellStyle name="Output 2 2 8 2 29" xfId="10101" xr:uid="{00000000-0005-0000-0000-0000B9B00000}"/>
    <cellStyle name="Output 2 2 8 2 29 2" xfId="27946" xr:uid="{00000000-0005-0000-0000-0000BAB00000}"/>
    <cellStyle name="Output 2 2 8 2 29 3" xfId="57568" xr:uid="{00000000-0005-0000-0000-0000BBB00000}"/>
    <cellStyle name="Output 2 2 8 2 3" xfId="2207" xr:uid="{00000000-0005-0000-0000-0000BCB00000}"/>
    <cellStyle name="Output 2 2 8 2 3 2" xfId="6459" xr:uid="{00000000-0005-0000-0000-0000BDB00000}"/>
    <cellStyle name="Output 2 2 8 2 3 3" xfId="10708" xr:uid="{00000000-0005-0000-0000-0000BEB00000}"/>
    <cellStyle name="Output 2 2 8 2 3 4" xfId="14957" xr:uid="{00000000-0005-0000-0000-0000BFB00000}"/>
    <cellStyle name="Output 2 2 8 2 3 5" xfId="19583" xr:uid="{00000000-0005-0000-0000-0000C0B00000}"/>
    <cellStyle name="Output 2 2 8 2 3 6" xfId="53653" xr:uid="{00000000-0005-0000-0000-0000C1B00000}"/>
    <cellStyle name="Output 2 2 8 2 30" xfId="14351" xr:uid="{00000000-0005-0000-0000-0000C2B00000}"/>
    <cellStyle name="Output 2 2 8 2 30 2" xfId="28287" xr:uid="{00000000-0005-0000-0000-0000C3B00000}"/>
    <cellStyle name="Output 2 2 8 2 31" xfId="18502" xr:uid="{00000000-0005-0000-0000-0000C4B00000}"/>
    <cellStyle name="Output 2 2 8 2 31 2" xfId="28628" xr:uid="{00000000-0005-0000-0000-0000C5B00000}"/>
    <cellStyle name="Output 2 2 8 2 32" xfId="28969" xr:uid="{00000000-0005-0000-0000-0000C6B00000}"/>
    <cellStyle name="Output 2 2 8 2 33" xfId="29534" xr:uid="{00000000-0005-0000-0000-0000C7B00000}"/>
    <cellStyle name="Output 2 2 8 2 34" xfId="31058" xr:uid="{00000000-0005-0000-0000-0000C8B00000}"/>
    <cellStyle name="Output 2 2 8 2 35" xfId="31467" xr:uid="{00000000-0005-0000-0000-0000C9B00000}"/>
    <cellStyle name="Output 2 2 8 2 36" xfId="31807" xr:uid="{00000000-0005-0000-0000-0000CAB00000}"/>
    <cellStyle name="Output 2 2 8 2 37" xfId="32029" xr:uid="{00000000-0005-0000-0000-0000CBB00000}"/>
    <cellStyle name="Output 2 2 8 2 38" xfId="32370" xr:uid="{00000000-0005-0000-0000-0000CCB00000}"/>
    <cellStyle name="Output 2 2 8 2 39" xfId="32711" xr:uid="{00000000-0005-0000-0000-0000CDB00000}"/>
    <cellStyle name="Output 2 2 8 2 4" xfId="2357" xr:uid="{00000000-0005-0000-0000-0000CEB00000}"/>
    <cellStyle name="Output 2 2 8 2 4 2" xfId="6609" xr:uid="{00000000-0005-0000-0000-0000CFB00000}"/>
    <cellStyle name="Output 2 2 8 2 4 3" xfId="10858" xr:uid="{00000000-0005-0000-0000-0000D0B00000}"/>
    <cellStyle name="Output 2 2 8 2 4 4" xfId="15107" xr:uid="{00000000-0005-0000-0000-0000D1B00000}"/>
    <cellStyle name="Output 2 2 8 2 4 5" xfId="18760" xr:uid="{00000000-0005-0000-0000-0000D2B00000}"/>
    <cellStyle name="Output 2 2 8 2 4 6" xfId="53775" xr:uid="{00000000-0005-0000-0000-0000D3B00000}"/>
    <cellStyle name="Output 2 2 8 2 40" xfId="33271" xr:uid="{00000000-0005-0000-0000-0000D4B00000}"/>
    <cellStyle name="Output 2 2 8 2 41" xfId="33621" xr:uid="{00000000-0005-0000-0000-0000D5B00000}"/>
    <cellStyle name="Output 2 2 8 2 42" xfId="33901" xr:uid="{00000000-0005-0000-0000-0000D6B00000}"/>
    <cellStyle name="Output 2 2 8 2 43" xfId="34414" xr:uid="{00000000-0005-0000-0000-0000D7B00000}"/>
    <cellStyle name="Output 2 2 8 2 44" xfId="34760" xr:uid="{00000000-0005-0000-0000-0000D8B00000}"/>
    <cellStyle name="Output 2 2 8 2 45" xfId="35106" xr:uid="{00000000-0005-0000-0000-0000D9B00000}"/>
    <cellStyle name="Output 2 2 8 2 46" xfId="35453" xr:uid="{00000000-0005-0000-0000-0000DAB00000}"/>
    <cellStyle name="Output 2 2 8 2 47" xfId="35800" xr:uid="{00000000-0005-0000-0000-0000DBB00000}"/>
    <cellStyle name="Output 2 2 8 2 48" xfId="36146" xr:uid="{00000000-0005-0000-0000-0000DCB00000}"/>
    <cellStyle name="Output 2 2 8 2 49" xfId="36492" xr:uid="{00000000-0005-0000-0000-0000DDB00000}"/>
    <cellStyle name="Output 2 2 8 2 5" xfId="2506" xr:uid="{00000000-0005-0000-0000-0000DEB00000}"/>
    <cellStyle name="Output 2 2 8 2 5 2" xfId="6758" xr:uid="{00000000-0005-0000-0000-0000DFB00000}"/>
    <cellStyle name="Output 2 2 8 2 5 3" xfId="11007" xr:uid="{00000000-0005-0000-0000-0000E0B00000}"/>
    <cellStyle name="Output 2 2 8 2 5 4" xfId="15256" xr:uid="{00000000-0005-0000-0000-0000E1B00000}"/>
    <cellStyle name="Output 2 2 8 2 5 5" xfId="20025" xr:uid="{00000000-0005-0000-0000-0000E2B00000}"/>
    <cellStyle name="Output 2 2 8 2 5 6" xfId="53881" xr:uid="{00000000-0005-0000-0000-0000E3B00000}"/>
    <cellStyle name="Output 2 2 8 2 50" xfId="36838" xr:uid="{00000000-0005-0000-0000-0000E4B00000}"/>
    <cellStyle name="Output 2 2 8 2 51" xfId="37184" xr:uid="{00000000-0005-0000-0000-0000E5B00000}"/>
    <cellStyle name="Output 2 2 8 2 52" xfId="37530" xr:uid="{00000000-0005-0000-0000-0000E6B00000}"/>
    <cellStyle name="Output 2 2 8 2 53" xfId="37805" xr:uid="{00000000-0005-0000-0000-0000E7B00000}"/>
    <cellStyle name="Output 2 2 8 2 54" xfId="38152" xr:uid="{00000000-0005-0000-0000-0000E8B00000}"/>
    <cellStyle name="Output 2 2 8 2 55" xfId="38498" xr:uid="{00000000-0005-0000-0000-0000E9B00000}"/>
    <cellStyle name="Output 2 2 8 2 56" xfId="38844" xr:uid="{00000000-0005-0000-0000-0000EAB00000}"/>
    <cellStyle name="Output 2 2 8 2 57" xfId="39190" xr:uid="{00000000-0005-0000-0000-0000EBB00000}"/>
    <cellStyle name="Output 2 2 8 2 58" xfId="34226" xr:uid="{00000000-0005-0000-0000-0000ECB00000}"/>
    <cellStyle name="Output 2 2 8 2 59" xfId="39766" xr:uid="{00000000-0005-0000-0000-0000EDB00000}"/>
    <cellStyle name="Output 2 2 8 2 6" xfId="2656" xr:uid="{00000000-0005-0000-0000-0000EEB00000}"/>
    <cellStyle name="Output 2 2 8 2 6 2" xfId="6908" xr:uid="{00000000-0005-0000-0000-0000EFB00000}"/>
    <cellStyle name="Output 2 2 8 2 6 3" xfId="11157" xr:uid="{00000000-0005-0000-0000-0000F0B00000}"/>
    <cellStyle name="Output 2 2 8 2 6 4" xfId="15406" xr:uid="{00000000-0005-0000-0000-0000F1B00000}"/>
    <cellStyle name="Output 2 2 8 2 6 5" xfId="20371" xr:uid="{00000000-0005-0000-0000-0000F2B00000}"/>
    <cellStyle name="Output 2 2 8 2 6 6" xfId="54031" xr:uid="{00000000-0005-0000-0000-0000F3B00000}"/>
    <cellStyle name="Output 2 2 8 2 60" xfId="40018" xr:uid="{00000000-0005-0000-0000-0000F4B00000}"/>
    <cellStyle name="Output 2 2 8 2 61" xfId="40359" xr:uid="{00000000-0005-0000-0000-0000F5B00000}"/>
    <cellStyle name="Output 2 2 8 2 62" xfId="41000" xr:uid="{00000000-0005-0000-0000-0000F6B00000}"/>
    <cellStyle name="Output 2 2 8 2 63" xfId="41245" xr:uid="{00000000-0005-0000-0000-0000F7B00000}"/>
    <cellStyle name="Output 2 2 8 2 64" xfId="40711" xr:uid="{00000000-0005-0000-0000-0000F8B00000}"/>
    <cellStyle name="Output 2 2 8 2 65" xfId="41926" xr:uid="{00000000-0005-0000-0000-0000F9B00000}"/>
    <cellStyle name="Output 2 2 8 2 66" xfId="42272" xr:uid="{00000000-0005-0000-0000-0000FAB00000}"/>
    <cellStyle name="Output 2 2 8 2 67" xfId="42619" xr:uid="{00000000-0005-0000-0000-0000FBB00000}"/>
    <cellStyle name="Output 2 2 8 2 68" xfId="42853" xr:uid="{00000000-0005-0000-0000-0000FCB00000}"/>
    <cellStyle name="Output 2 2 8 2 69" xfId="43194" xr:uid="{00000000-0005-0000-0000-0000FDB00000}"/>
    <cellStyle name="Output 2 2 8 2 7" xfId="2811" xr:uid="{00000000-0005-0000-0000-0000FEB00000}"/>
    <cellStyle name="Output 2 2 8 2 7 2" xfId="7063" xr:uid="{00000000-0005-0000-0000-0000FFB00000}"/>
    <cellStyle name="Output 2 2 8 2 7 3" xfId="11312" xr:uid="{00000000-0005-0000-0000-000000B10000}"/>
    <cellStyle name="Output 2 2 8 2 7 4" xfId="15561" xr:uid="{00000000-0005-0000-0000-000001B10000}"/>
    <cellStyle name="Output 2 2 8 2 7 5" xfId="20806" xr:uid="{00000000-0005-0000-0000-000002B10000}"/>
    <cellStyle name="Output 2 2 8 2 7 6" xfId="53265" xr:uid="{00000000-0005-0000-0000-000003B10000}"/>
    <cellStyle name="Output 2 2 8 2 70" xfId="43535" xr:uid="{00000000-0005-0000-0000-000004B10000}"/>
    <cellStyle name="Output 2 2 8 2 71" xfId="44066" xr:uid="{00000000-0005-0000-0000-000005B10000}"/>
    <cellStyle name="Output 2 2 8 2 72" xfId="43867" xr:uid="{00000000-0005-0000-0000-000006B10000}"/>
    <cellStyle name="Output 2 2 8 2 73" xfId="44734" xr:uid="{00000000-0005-0000-0000-000007B10000}"/>
    <cellStyle name="Output 2 2 8 2 74" xfId="45252" xr:uid="{00000000-0005-0000-0000-000008B10000}"/>
    <cellStyle name="Output 2 2 8 2 75" xfId="45744" xr:uid="{00000000-0005-0000-0000-000009B10000}"/>
    <cellStyle name="Output 2 2 8 2 76" xfId="46113" xr:uid="{00000000-0005-0000-0000-00000AB10000}"/>
    <cellStyle name="Output 2 2 8 2 77" xfId="46446" xr:uid="{00000000-0005-0000-0000-00000BB10000}"/>
    <cellStyle name="Output 2 2 8 2 78" xfId="46429" xr:uid="{00000000-0005-0000-0000-00000CB10000}"/>
    <cellStyle name="Output 2 2 8 2 79" xfId="46936" xr:uid="{00000000-0005-0000-0000-00000DB10000}"/>
    <cellStyle name="Output 2 2 8 2 8" xfId="2961" xr:uid="{00000000-0005-0000-0000-00000EB10000}"/>
    <cellStyle name="Output 2 2 8 2 8 2" xfId="7213" xr:uid="{00000000-0005-0000-0000-00000FB10000}"/>
    <cellStyle name="Output 2 2 8 2 8 3" xfId="11462" xr:uid="{00000000-0005-0000-0000-000010B10000}"/>
    <cellStyle name="Output 2 2 8 2 8 4" xfId="15711" xr:uid="{00000000-0005-0000-0000-000011B10000}"/>
    <cellStyle name="Output 2 2 8 2 8 5" xfId="21064" xr:uid="{00000000-0005-0000-0000-000012B10000}"/>
    <cellStyle name="Output 2 2 8 2 8 6" xfId="54252" xr:uid="{00000000-0005-0000-0000-000013B10000}"/>
    <cellStyle name="Output 2 2 8 2 80" xfId="47281" xr:uid="{00000000-0005-0000-0000-000014B10000}"/>
    <cellStyle name="Output 2 2 8 2 81" xfId="47596" xr:uid="{00000000-0005-0000-0000-000015B10000}"/>
    <cellStyle name="Output 2 2 8 2 82" xfId="47586" xr:uid="{00000000-0005-0000-0000-000016B10000}"/>
    <cellStyle name="Output 2 2 8 2 83" xfId="48042" xr:uid="{00000000-0005-0000-0000-000017B10000}"/>
    <cellStyle name="Output 2 2 8 2 84" xfId="48366" xr:uid="{00000000-0005-0000-0000-000018B10000}"/>
    <cellStyle name="Output 2 2 8 2 85" xfId="48895" xr:uid="{00000000-0005-0000-0000-000019B10000}"/>
    <cellStyle name="Output 2 2 8 2 86" xfId="48481" xr:uid="{00000000-0005-0000-0000-00001AB10000}"/>
    <cellStyle name="Output 2 2 8 2 87" xfId="49452" xr:uid="{00000000-0005-0000-0000-00001BB10000}"/>
    <cellStyle name="Output 2 2 8 2 88" xfId="49908" xr:uid="{00000000-0005-0000-0000-00001CB10000}"/>
    <cellStyle name="Output 2 2 8 2 89" xfId="50058" xr:uid="{00000000-0005-0000-0000-00001DB10000}"/>
    <cellStyle name="Output 2 2 8 2 9" xfId="3111" xr:uid="{00000000-0005-0000-0000-00001EB10000}"/>
    <cellStyle name="Output 2 2 8 2 9 2" xfId="7363" xr:uid="{00000000-0005-0000-0000-00001FB10000}"/>
    <cellStyle name="Output 2 2 8 2 9 3" xfId="11612" xr:uid="{00000000-0005-0000-0000-000020B10000}"/>
    <cellStyle name="Output 2 2 8 2 9 4" xfId="15861" xr:uid="{00000000-0005-0000-0000-000021B10000}"/>
    <cellStyle name="Output 2 2 8 2 9 5" xfId="19501" xr:uid="{00000000-0005-0000-0000-000022B10000}"/>
    <cellStyle name="Output 2 2 8 2 9 6" xfId="54402" xr:uid="{00000000-0005-0000-0000-000023B10000}"/>
    <cellStyle name="Output 2 2 8 2 90" xfId="50207" xr:uid="{00000000-0005-0000-0000-000024B10000}"/>
    <cellStyle name="Output 2 2 8 2 91" xfId="50357" xr:uid="{00000000-0005-0000-0000-000025B10000}"/>
    <cellStyle name="Output 2 2 8 2 92" xfId="50506" xr:uid="{00000000-0005-0000-0000-000026B10000}"/>
    <cellStyle name="Output 2 2 8 2 93" xfId="50655" xr:uid="{00000000-0005-0000-0000-000027B10000}"/>
    <cellStyle name="Output 2 2 8 2 94" xfId="50805" xr:uid="{00000000-0005-0000-0000-000028B10000}"/>
    <cellStyle name="Output 2 2 8 2 95" xfId="50954" xr:uid="{00000000-0005-0000-0000-000029B10000}"/>
    <cellStyle name="Output 2 2 8 2 96" xfId="51119" xr:uid="{00000000-0005-0000-0000-00002AB10000}"/>
    <cellStyle name="Output 2 2 8 2 97" xfId="51275" xr:uid="{00000000-0005-0000-0000-00002BB10000}"/>
    <cellStyle name="Output 2 2 8 2 98" xfId="51425" xr:uid="{00000000-0005-0000-0000-00002CB10000}"/>
    <cellStyle name="Output 2 2 8 2 99" xfId="51575" xr:uid="{00000000-0005-0000-0000-00002DB10000}"/>
    <cellStyle name="Output 2 2 8 20" xfId="3206" xr:uid="{00000000-0005-0000-0000-00002EB10000}"/>
    <cellStyle name="Output 2 2 8 20 2" xfId="7458" xr:uid="{00000000-0005-0000-0000-00002FB10000}"/>
    <cellStyle name="Output 2 2 8 20 3" xfId="11707" xr:uid="{00000000-0005-0000-0000-000030B10000}"/>
    <cellStyle name="Output 2 2 8 20 4" xfId="15956" xr:uid="{00000000-0005-0000-0000-000031B10000}"/>
    <cellStyle name="Output 2 2 8 20 5" xfId="21396" xr:uid="{00000000-0005-0000-0000-000032B10000}"/>
    <cellStyle name="Output 2 2 8 20 6" xfId="55778" xr:uid="{00000000-0005-0000-0000-000033B10000}"/>
    <cellStyle name="Output 2 2 8 21" xfId="3355" xr:uid="{00000000-0005-0000-0000-000034B10000}"/>
    <cellStyle name="Output 2 2 8 21 2" xfId="7607" xr:uid="{00000000-0005-0000-0000-000035B10000}"/>
    <cellStyle name="Output 2 2 8 21 3" xfId="11856" xr:uid="{00000000-0005-0000-0000-000036B10000}"/>
    <cellStyle name="Output 2 2 8 21 4" xfId="16105" xr:uid="{00000000-0005-0000-0000-000037B10000}"/>
    <cellStyle name="Output 2 2 8 21 5" xfId="23810" xr:uid="{00000000-0005-0000-0000-000038B10000}"/>
    <cellStyle name="Output 2 2 8 21 6" xfId="55930" xr:uid="{00000000-0005-0000-0000-000039B10000}"/>
    <cellStyle name="Output 2 2 8 22" xfId="3505" xr:uid="{00000000-0005-0000-0000-00003AB10000}"/>
    <cellStyle name="Output 2 2 8 22 2" xfId="7757" xr:uid="{00000000-0005-0000-0000-00003BB10000}"/>
    <cellStyle name="Output 2 2 8 22 3" xfId="12006" xr:uid="{00000000-0005-0000-0000-00003CB10000}"/>
    <cellStyle name="Output 2 2 8 22 4" xfId="16255" xr:uid="{00000000-0005-0000-0000-00003DB10000}"/>
    <cellStyle name="Output 2 2 8 22 5" xfId="24160" xr:uid="{00000000-0005-0000-0000-00003EB10000}"/>
    <cellStyle name="Output 2 2 8 22 6" xfId="56082" xr:uid="{00000000-0005-0000-0000-00003FB10000}"/>
    <cellStyle name="Output 2 2 8 23" xfId="3655" xr:uid="{00000000-0005-0000-0000-000040B10000}"/>
    <cellStyle name="Output 2 2 8 23 2" xfId="7907" xr:uid="{00000000-0005-0000-0000-000041B10000}"/>
    <cellStyle name="Output 2 2 8 23 3" xfId="12156" xr:uid="{00000000-0005-0000-0000-000042B10000}"/>
    <cellStyle name="Output 2 2 8 23 4" xfId="16405" xr:uid="{00000000-0005-0000-0000-000043B10000}"/>
    <cellStyle name="Output 2 2 8 23 5" xfId="24506" xr:uid="{00000000-0005-0000-0000-000044B10000}"/>
    <cellStyle name="Output 2 2 8 23 6" xfId="56231" xr:uid="{00000000-0005-0000-0000-000045B10000}"/>
    <cellStyle name="Output 2 2 8 24" xfId="3804" xr:uid="{00000000-0005-0000-0000-000046B10000}"/>
    <cellStyle name="Output 2 2 8 24 2" xfId="8056" xr:uid="{00000000-0005-0000-0000-000047B10000}"/>
    <cellStyle name="Output 2 2 8 24 3" xfId="12305" xr:uid="{00000000-0005-0000-0000-000048B10000}"/>
    <cellStyle name="Output 2 2 8 24 4" xfId="16554" xr:uid="{00000000-0005-0000-0000-000049B10000}"/>
    <cellStyle name="Output 2 2 8 24 5" xfId="21512" xr:uid="{00000000-0005-0000-0000-00004AB10000}"/>
    <cellStyle name="Output 2 2 8 24 6" xfId="56387" xr:uid="{00000000-0005-0000-0000-00004BB10000}"/>
    <cellStyle name="Output 2 2 8 25" xfId="3953" xr:uid="{00000000-0005-0000-0000-00004CB10000}"/>
    <cellStyle name="Output 2 2 8 25 2" xfId="8205" xr:uid="{00000000-0005-0000-0000-00004DB10000}"/>
    <cellStyle name="Output 2 2 8 25 3" xfId="12454" xr:uid="{00000000-0005-0000-0000-00004EB10000}"/>
    <cellStyle name="Output 2 2 8 25 4" xfId="16703" xr:uid="{00000000-0005-0000-0000-00004FB10000}"/>
    <cellStyle name="Output 2 2 8 25 5" xfId="21665" xr:uid="{00000000-0005-0000-0000-000050B10000}"/>
    <cellStyle name="Output 2 2 8 25 6" xfId="56537" xr:uid="{00000000-0005-0000-0000-000051B10000}"/>
    <cellStyle name="Output 2 2 8 26" xfId="4153" xr:uid="{00000000-0005-0000-0000-000052B10000}"/>
    <cellStyle name="Output 2 2 8 26 2" xfId="8405" xr:uid="{00000000-0005-0000-0000-000053B10000}"/>
    <cellStyle name="Output 2 2 8 26 3" xfId="12654" xr:uid="{00000000-0005-0000-0000-000054B10000}"/>
    <cellStyle name="Output 2 2 8 26 4" xfId="16903" xr:uid="{00000000-0005-0000-0000-000055B10000}"/>
    <cellStyle name="Output 2 2 8 26 5" xfId="25467" xr:uid="{00000000-0005-0000-0000-000056B10000}"/>
    <cellStyle name="Output 2 2 8 26 6" xfId="56584" xr:uid="{00000000-0005-0000-0000-000057B10000}"/>
    <cellStyle name="Output 2 2 8 27" xfId="4304" xr:uid="{00000000-0005-0000-0000-000058B10000}"/>
    <cellStyle name="Output 2 2 8 27 2" xfId="8556" xr:uid="{00000000-0005-0000-0000-000059B10000}"/>
    <cellStyle name="Output 2 2 8 27 3" xfId="12805" xr:uid="{00000000-0005-0000-0000-00005AB10000}"/>
    <cellStyle name="Output 2 2 8 27 4" xfId="17054" xr:uid="{00000000-0005-0000-0000-00005BB10000}"/>
    <cellStyle name="Output 2 2 8 27 5" xfId="25813" xr:uid="{00000000-0005-0000-0000-00005CB10000}"/>
    <cellStyle name="Output 2 2 8 27 6" xfId="56638" xr:uid="{00000000-0005-0000-0000-00005DB10000}"/>
    <cellStyle name="Output 2 2 8 28" xfId="4139" xr:uid="{00000000-0005-0000-0000-00005EB10000}"/>
    <cellStyle name="Output 2 2 8 28 2" xfId="8391" xr:uid="{00000000-0005-0000-0000-00005FB10000}"/>
    <cellStyle name="Output 2 2 8 28 3" xfId="12640" xr:uid="{00000000-0005-0000-0000-000060B10000}"/>
    <cellStyle name="Output 2 2 8 28 4" xfId="16889" xr:uid="{00000000-0005-0000-0000-000061B10000}"/>
    <cellStyle name="Output 2 2 8 28 5" xfId="26159" xr:uid="{00000000-0005-0000-0000-000062B10000}"/>
    <cellStyle name="Output 2 2 8 28 6" xfId="56797" xr:uid="{00000000-0005-0000-0000-000063B10000}"/>
    <cellStyle name="Output 2 2 8 29" xfId="4676" xr:uid="{00000000-0005-0000-0000-000064B10000}"/>
    <cellStyle name="Output 2 2 8 29 2" xfId="8928" xr:uid="{00000000-0005-0000-0000-000065B10000}"/>
    <cellStyle name="Output 2 2 8 29 3" xfId="13177" xr:uid="{00000000-0005-0000-0000-000066B10000}"/>
    <cellStyle name="Output 2 2 8 29 4" xfId="17426" xr:uid="{00000000-0005-0000-0000-000067B10000}"/>
    <cellStyle name="Output 2 2 8 29 5" xfId="26504" xr:uid="{00000000-0005-0000-0000-000068B10000}"/>
    <cellStyle name="Output 2 2 8 29 6" xfId="56947" xr:uid="{00000000-0005-0000-0000-000069B10000}"/>
    <cellStyle name="Output 2 2 8 3" xfId="1648" xr:uid="{00000000-0005-0000-0000-00006AB10000}"/>
    <cellStyle name="Output 2 2 8 3 10" xfId="3308" xr:uid="{00000000-0005-0000-0000-00006BB10000}"/>
    <cellStyle name="Output 2 2 8 3 10 2" xfId="7560" xr:uid="{00000000-0005-0000-0000-00006CB10000}"/>
    <cellStyle name="Output 2 2 8 3 10 3" xfId="11809" xr:uid="{00000000-0005-0000-0000-00006DB10000}"/>
    <cellStyle name="Output 2 2 8 3 10 4" xfId="16058" xr:uid="{00000000-0005-0000-0000-00006EB10000}"/>
    <cellStyle name="Output 2 2 8 3 10 5" xfId="21811" xr:uid="{00000000-0005-0000-0000-00006FB10000}"/>
    <cellStyle name="Output 2 2 8 3 10 6" xfId="54600" xr:uid="{00000000-0005-0000-0000-000070B10000}"/>
    <cellStyle name="Output 2 2 8 3 100" xfId="51773" xr:uid="{00000000-0005-0000-0000-000071B10000}"/>
    <cellStyle name="Output 2 2 8 3 101" xfId="51928" xr:uid="{00000000-0005-0000-0000-000072B10000}"/>
    <cellStyle name="Output 2 2 8 3 102" xfId="52083" xr:uid="{00000000-0005-0000-0000-000073B10000}"/>
    <cellStyle name="Output 2 2 8 3 103" xfId="52233" xr:uid="{00000000-0005-0000-0000-000074B10000}"/>
    <cellStyle name="Output 2 2 8 3 104" xfId="52486" xr:uid="{00000000-0005-0000-0000-000075B10000}"/>
    <cellStyle name="Output 2 2 8 3 105" xfId="52636" xr:uid="{00000000-0005-0000-0000-000076B10000}"/>
    <cellStyle name="Output 2 2 8 3 106" xfId="52785" xr:uid="{00000000-0005-0000-0000-000077B10000}"/>
    <cellStyle name="Output 2 2 8 3 107" xfId="52935" xr:uid="{00000000-0005-0000-0000-000078B10000}"/>
    <cellStyle name="Output 2 2 8 3 108" xfId="53397" xr:uid="{00000000-0005-0000-0000-000079B10000}"/>
    <cellStyle name="Output 2 2 8 3 11" xfId="3457" xr:uid="{00000000-0005-0000-0000-00007AB10000}"/>
    <cellStyle name="Output 2 2 8 3 11 2" xfId="7709" xr:uid="{00000000-0005-0000-0000-00007BB10000}"/>
    <cellStyle name="Output 2 2 8 3 11 3" xfId="11958" xr:uid="{00000000-0005-0000-0000-00007CB10000}"/>
    <cellStyle name="Output 2 2 8 3 11 4" xfId="16207" xr:uid="{00000000-0005-0000-0000-00007DB10000}"/>
    <cellStyle name="Output 2 2 8 3 11 5" xfId="22247" xr:uid="{00000000-0005-0000-0000-00007EB10000}"/>
    <cellStyle name="Output 2 2 8 3 11 6" xfId="54749" xr:uid="{00000000-0005-0000-0000-00007FB10000}"/>
    <cellStyle name="Output 2 2 8 3 12" xfId="3607" xr:uid="{00000000-0005-0000-0000-000080B10000}"/>
    <cellStyle name="Output 2 2 8 3 12 2" xfId="7859" xr:uid="{00000000-0005-0000-0000-000081B10000}"/>
    <cellStyle name="Output 2 2 8 3 12 3" xfId="12108" xr:uid="{00000000-0005-0000-0000-000082B10000}"/>
    <cellStyle name="Output 2 2 8 3 12 4" xfId="16357" xr:uid="{00000000-0005-0000-0000-000083B10000}"/>
    <cellStyle name="Output 2 2 8 3 12 5" xfId="22593" xr:uid="{00000000-0005-0000-0000-000084B10000}"/>
    <cellStyle name="Output 2 2 8 3 12 6" xfId="54904" xr:uid="{00000000-0005-0000-0000-000085B10000}"/>
    <cellStyle name="Output 2 2 8 3 13" xfId="3757" xr:uid="{00000000-0005-0000-0000-000086B10000}"/>
    <cellStyle name="Output 2 2 8 3 13 2" xfId="8009" xr:uid="{00000000-0005-0000-0000-000087B10000}"/>
    <cellStyle name="Output 2 2 8 3 13 3" xfId="12258" xr:uid="{00000000-0005-0000-0000-000088B10000}"/>
    <cellStyle name="Output 2 2 8 3 13 4" xfId="16507" xr:uid="{00000000-0005-0000-0000-000089B10000}"/>
    <cellStyle name="Output 2 2 8 3 13 5" xfId="22939" xr:uid="{00000000-0005-0000-0000-00008AB10000}"/>
    <cellStyle name="Output 2 2 8 3 13 6" xfId="55059" xr:uid="{00000000-0005-0000-0000-00008BB10000}"/>
    <cellStyle name="Output 2 2 8 3 14" xfId="3906" xr:uid="{00000000-0005-0000-0000-00008CB10000}"/>
    <cellStyle name="Output 2 2 8 3 14 2" xfId="8158" xr:uid="{00000000-0005-0000-0000-00008DB10000}"/>
    <cellStyle name="Output 2 2 8 3 14 3" xfId="12407" xr:uid="{00000000-0005-0000-0000-00008EB10000}"/>
    <cellStyle name="Output 2 2 8 3 14 4" xfId="16656" xr:uid="{00000000-0005-0000-0000-00008FB10000}"/>
    <cellStyle name="Output 2 2 8 3 14 5" xfId="23286" xr:uid="{00000000-0005-0000-0000-000090B10000}"/>
    <cellStyle name="Output 2 2 8 3 14 6" xfId="55210" xr:uid="{00000000-0005-0000-0000-000091B10000}"/>
    <cellStyle name="Output 2 2 8 3 15" xfId="4055" xr:uid="{00000000-0005-0000-0000-000092B10000}"/>
    <cellStyle name="Output 2 2 8 3 15 2" xfId="8307" xr:uid="{00000000-0005-0000-0000-000093B10000}"/>
    <cellStyle name="Output 2 2 8 3 15 3" xfId="12556" xr:uid="{00000000-0005-0000-0000-000094B10000}"/>
    <cellStyle name="Output 2 2 8 3 15 4" xfId="16805" xr:uid="{00000000-0005-0000-0000-000095B10000}"/>
    <cellStyle name="Output 2 2 8 3 15 5" xfId="23561" xr:uid="{00000000-0005-0000-0000-000096B10000}"/>
    <cellStyle name="Output 2 2 8 3 15 6" xfId="55359" xr:uid="{00000000-0005-0000-0000-000097B10000}"/>
    <cellStyle name="Output 2 2 8 3 16" xfId="4255" xr:uid="{00000000-0005-0000-0000-000098B10000}"/>
    <cellStyle name="Output 2 2 8 3 16 2" xfId="8507" xr:uid="{00000000-0005-0000-0000-000099B10000}"/>
    <cellStyle name="Output 2 2 8 3 16 3" xfId="12756" xr:uid="{00000000-0005-0000-0000-00009AB10000}"/>
    <cellStyle name="Output 2 2 8 3 16 4" xfId="17005" xr:uid="{00000000-0005-0000-0000-00009BB10000}"/>
    <cellStyle name="Output 2 2 8 3 16 5" xfId="23907" xr:uid="{00000000-0005-0000-0000-00009CB10000}"/>
    <cellStyle name="Output 2 2 8 3 16 6" xfId="55509" xr:uid="{00000000-0005-0000-0000-00009DB10000}"/>
    <cellStyle name="Output 2 2 8 3 17" xfId="4406" xr:uid="{00000000-0005-0000-0000-00009EB10000}"/>
    <cellStyle name="Output 2 2 8 3 17 2" xfId="8658" xr:uid="{00000000-0005-0000-0000-00009FB10000}"/>
    <cellStyle name="Output 2 2 8 3 17 3" xfId="12907" xr:uid="{00000000-0005-0000-0000-0000A0B10000}"/>
    <cellStyle name="Output 2 2 8 3 17 4" xfId="17156" xr:uid="{00000000-0005-0000-0000-0000A1B10000}"/>
    <cellStyle name="Output 2 2 8 3 17 5" xfId="24257" xr:uid="{00000000-0005-0000-0000-0000A2B10000}"/>
    <cellStyle name="Output 2 2 8 3 17 6" xfId="55658" xr:uid="{00000000-0005-0000-0000-0000A3B10000}"/>
    <cellStyle name="Output 2 2 8 3 18" xfId="4509" xr:uid="{00000000-0005-0000-0000-0000A4B10000}"/>
    <cellStyle name="Output 2 2 8 3 18 2" xfId="8761" xr:uid="{00000000-0005-0000-0000-0000A5B10000}"/>
    <cellStyle name="Output 2 2 8 3 18 3" xfId="13010" xr:uid="{00000000-0005-0000-0000-0000A6B10000}"/>
    <cellStyle name="Output 2 2 8 3 18 4" xfId="17259" xr:uid="{00000000-0005-0000-0000-0000A7B10000}"/>
    <cellStyle name="Output 2 2 8 3 18 5" xfId="24603" xr:uid="{00000000-0005-0000-0000-0000A8B10000}"/>
    <cellStyle name="Output 2 2 8 3 18 6" xfId="55880" xr:uid="{00000000-0005-0000-0000-0000A9B10000}"/>
    <cellStyle name="Output 2 2 8 3 19" xfId="4623" xr:uid="{00000000-0005-0000-0000-0000AAB10000}"/>
    <cellStyle name="Output 2 2 8 3 19 2" xfId="8875" xr:uid="{00000000-0005-0000-0000-0000ABB10000}"/>
    <cellStyle name="Output 2 2 8 3 19 3" xfId="13124" xr:uid="{00000000-0005-0000-0000-0000ACB10000}"/>
    <cellStyle name="Output 2 2 8 3 19 4" xfId="17373" xr:uid="{00000000-0005-0000-0000-0000ADB10000}"/>
    <cellStyle name="Output 2 2 8 3 19 5" xfId="24878" xr:uid="{00000000-0005-0000-0000-0000AEB10000}"/>
    <cellStyle name="Output 2 2 8 3 19 6" xfId="56032" xr:uid="{00000000-0005-0000-0000-0000AFB10000}"/>
    <cellStyle name="Output 2 2 8 3 2" xfId="2103" xr:uid="{00000000-0005-0000-0000-0000B0B10000}"/>
    <cellStyle name="Output 2 2 8 3 2 2" xfId="6355" xr:uid="{00000000-0005-0000-0000-0000B1B10000}"/>
    <cellStyle name="Output 2 2 8 3 2 3" xfId="10604" xr:uid="{00000000-0005-0000-0000-0000B2B10000}"/>
    <cellStyle name="Output 2 2 8 3 2 4" xfId="14853" xr:uid="{00000000-0005-0000-0000-0000B3B10000}"/>
    <cellStyle name="Output 2 2 8 3 2 5" xfId="19284" xr:uid="{00000000-0005-0000-0000-0000B4B10000}"/>
    <cellStyle name="Output 2 2 8 3 2 6" xfId="53552" xr:uid="{00000000-0005-0000-0000-0000B5B10000}"/>
    <cellStyle name="Output 2 2 8 3 20" xfId="4778" xr:uid="{00000000-0005-0000-0000-0000B6B10000}"/>
    <cellStyle name="Output 2 2 8 3 20 2" xfId="9030" xr:uid="{00000000-0005-0000-0000-0000B7B10000}"/>
    <cellStyle name="Output 2 2 8 3 20 3" xfId="13279" xr:uid="{00000000-0005-0000-0000-0000B8B10000}"/>
    <cellStyle name="Output 2 2 8 3 20 4" xfId="17528" xr:uid="{00000000-0005-0000-0000-0000B9B10000}"/>
    <cellStyle name="Output 2 2 8 3 20 5" xfId="25200" xr:uid="{00000000-0005-0000-0000-0000BAB10000}"/>
    <cellStyle name="Output 2 2 8 3 20 6" xfId="56184" xr:uid="{00000000-0005-0000-0000-0000BBB10000}"/>
    <cellStyle name="Output 2 2 8 3 21" xfId="4928" xr:uid="{00000000-0005-0000-0000-0000BCB10000}"/>
    <cellStyle name="Output 2 2 8 3 21 2" xfId="9180" xr:uid="{00000000-0005-0000-0000-0000BDB10000}"/>
    <cellStyle name="Output 2 2 8 3 21 3" xfId="13429" xr:uid="{00000000-0005-0000-0000-0000BEB10000}"/>
    <cellStyle name="Output 2 2 8 3 21 4" xfId="17678" xr:uid="{00000000-0005-0000-0000-0000BFB10000}"/>
    <cellStyle name="Output 2 2 8 3 21 5" xfId="25564" xr:uid="{00000000-0005-0000-0000-0000C0B10000}"/>
    <cellStyle name="Output 2 2 8 3 21 6" xfId="56333" xr:uid="{00000000-0005-0000-0000-0000C1B10000}"/>
    <cellStyle name="Output 2 2 8 3 22" xfId="5120" xr:uid="{00000000-0005-0000-0000-0000C2B10000}"/>
    <cellStyle name="Output 2 2 8 3 22 2" xfId="9372" xr:uid="{00000000-0005-0000-0000-0000C3B10000}"/>
    <cellStyle name="Output 2 2 8 3 22 3" xfId="13621" xr:uid="{00000000-0005-0000-0000-0000C4B10000}"/>
    <cellStyle name="Output 2 2 8 3 22 4" xfId="17870" xr:uid="{00000000-0005-0000-0000-0000C5B10000}"/>
    <cellStyle name="Output 2 2 8 3 22 5" xfId="25910" xr:uid="{00000000-0005-0000-0000-0000C6B10000}"/>
    <cellStyle name="Output 2 2 8 3 22 6" xfId="56489" xr:uid="{00000000-0005-0000-0000-0000C7B10000}"/>
    <cellStyle name="Output 2 2 8 3 23" xfId="5230" xr:uid="{00000000-0005-0000-0000-0000C8B10000}"/>
    <cellStyle name="Output 2 2 8 3 23 2" xfId="9482" xr:uid="{00000000-0005-0000-0000-0000C9B10000}"/>
    <cellStyle name="Output 2 2 8 3 23 3" xfId="13731" xr:uid="{00000000-0005-0000-0000-0000CAB10000}"/>
    <cellStyle name="Output 2 2 8 3 23 4" xfId="17980" xr:uid="{00000000-0005-0000-0000-0000CBB10000}"/>
    <cellStyle name="Output 2 2 8 3 23 5" xfId="26256" xr:uid="{00000000-0005-0000-0000-0000CCB10000}"/>
    <cellStyle name="Output 2 2 8 3 23 6" xfId="56740" xr:uid="{00000000-0005-0000-0000-0000CDB10000}"/>
    <cellStyle name="Output 2 2 8 3 24" xfId="5342" xr:uid="{00000000-0005-0000-0000-0000CEB10000}"/>
    <cellStyle name="Output 2 2 8 3 24 2" xfId="9594" xr:uid="{00000000-0005-0000-0000-0000CFB10000}"/>
    <cellStyle name="Output 2 2 8 3 24 3" xfId="13843" xr:uid="{00000000-0005-0000-0000-0000D0B10000}"/>
    <cellStyle name="Output 2 2 8 3 24 4" xfId="18092" xr:uid="{00000000-0005-0000-0000-0000D1B10000}"/>
    <cellStyle name="Output 2 2 8 3 24 5" xfId="26601" xr:uid="{00000000-0005-0000-0000-0000D2B10000}"/>
    <cellStyle name="Output 2 2 8 3 24 6" xfId="56899" xr:uid="{00000000-0005-0000-0000-0000D3B10000}"/>
    <cellStyle name="Output 2 2 8 3 25" xfId="5493" xr:uid="{00000000-0005-0000-0000-0000D4B10000}"/>
    <cellStyle name="Output 2 2 8 3 25 2" xfId="9745" xr:uid="{00000000-0005-0000-0000-0000D5B10000}"/>
    <cellStyle name="Output 2 2 8 3 25 3" xfId="13994" xr:uid="{00000000-0005-0000-0000-0000D6B10000}"/>
    <cellStyle name="Output 2 2 8 3 25 4" xfId="18243" xr:uid="{00000000-0005-0000-0000-0000D7B10000}"/>
    <cellStyle name="Output 2 2 8 3 25 5" xfId="25284" xr:uid="{00000000-0005-0000-0000-0000D8B10000}"/>
    <cellStyle name="Output 2 2 8 3 25 6" xfId="57049" xr:uid="{00000000-0005-0000-0000-0000D9B10000}"/>
    <cellStyle name="Output 2 2 8 3 26" xfId="5648" xr:uid="{00000000-0005-0000-0000-0000DAB10000}"/>
    <cellStyle name="Output 2 2 8 3 26 2" xfId="9900" xr:uid="{00000000-0005-0000-0000-0000DBB10000}"/>
    <cellStyle name="Output 2 2 8 3 26 3" xfId="14149" xr:uid="{00000000-0005-0000-0000-0000DCB10000}"/>
    <cellStyle name="Output 2 2 8 3 26 4" xfId="18398" xr:uid="{00000000-0005-0000-0000-0000DDB10000}"/>
    <cellStyle name="Output 2 2 8 3 26 5" xfId="27070" xr:uid="{00000000-0005-0000-0000-0000DEB10000}"/>
    <cellStyle name="Output 2 2 8 3 26 6" xfId="57167" xr:uid="{00000000-0005-0000-0000-0000DFB10000}"/>
    <cellStyle name="Output 2 2 8 3 27" xfId="5900" xr:uid="{00000000-0005-0000-0000-0000E0B10000}"/>
    <cellStyle name="Output 2 2 8 3 27 2" xfId="27309" xr:uid="{00000000-0005-0000-0000-0000E1B10000}"/>
    <cellStyle name="Output 2 2 8 3 27 3" xfId="57317" xr:uid="{00000000-0005-0000-0000-0000E2B10000}"/>
    <cellStyle name="Output 2 2 8 3 28" xfId="10149" xr:uid="{00000000-0005-0000-0000-0000E3B10000}"/>
    <cellStyle name="Output 2 2 8 3 28 2" xfId="27652" xr:uid="{00000000-0005-0000-0000-0000E4B10000}"/>
    <cellStyle name="Output 2 2 8 3 28 3" xfId="57466" xr:uid="{00000000-0005-0000-0000-0000E5B10000}"/>
    <cellStyle name="Output 2 2 8 3 29" xfId="14399" xr:uid="{00000000-0005-0000-0000-0000E6B10000}"/>
    <cellStyle name="Output 2 2 8 3 29 2" xfId="27993" xr:uid="{00000000-0005-0000-0000-0000E7B10000}"/>
    <cellStyle name="Output 2 2 8 3 29 3" xfId="57616" xr:uid="{00000000-0005-0000-0000-0000E8B10000}"/>
    <cellStyle name="Output 2 2 8 3 3" xfId="2255" xr:uid="{00000000-0005-0000-0000-0000E9B10000}"/>
    <cellStyle name="Output 2 2 8 3 3 2" xfId="6507" xr:uid="{00000000-0005-0000-0000-0000EAB10000}"/>
    <cellStyle name="Output 2 2 8 3 3 3" xfId="10756" xr:uid="{00000000-0005-0000-0000-0000EBB10000}"/>
    <cellStyle name="Output 2 2 8 3 3 4" xfId="15005" xr:uid="{00000000-0005-0000-0000-0000ECB10000}"/>
    <cellStyle name="Output 2 2 8 3 3 5" xfId="19630" xr:uid="{00000000-0005-0000-0000-0000EDB10000}"/>
    <cellStyle name="Output 2 2 8 3 3 6" xfId="53701" xr:uid="{00000000-0005-0000-0000-0000EEB10000}"/>
    <cellStyle name="Output 2 2 8 3 30" xfId="18658" xr:uid="{00000000-0005-0000-0000-0000EFB10000}"/>
    <cellStyle name="Output 2 2 8 3 30 2" xfId="28334" xr:uid="{00000000-0005-0000-0000-0000F0B10000}"/>
    <cellStyle name="Output 2 2 8 3 31" xfId="28675" xr:uid="{00000000-0005-0000-0000-0000F1B10000}"/>
    <cellStyle name="Output 2 2 8 3 32" xfId="29016" xr:uid="{00000000-0005-0000-0000-0000F2B10000}"/>
    <cellStyle name="Output 2 2 8 3 33" xfId="29319" xr:uid="{00000000-0005-0000-0000-0000F3B10000}"/>
    <cellStyle name="Output 2 2 8 3 34" xfId="31279" xr:uid="{00000000-0005-0000-0000-0000F4B10000}"/>
    <cellStyle name="Output 2 2 8 3 35" xfId="31514" xr:uid="{00000000-0005-0000-0000-0000F5B10000}"/>
    <cellStyle name="Output 2 2 8 3 36" xfId="31854" xr:uid="{00000000-0005-0000-0000-0000F6B10000}"/>
    <cellStyle name="Output 2 2 8 3 37" xfId="32076" xr:uid="{00000000-0005-0000-0000-0000F7B10000}"/>
    <cellStyle name="Output 2 2 8 3 38" xfId="32417" xr:uid="{00000000-0005-0000-0000-0000F8B10000}"/>
    <cellStyle name="Output 2 2 8 3 39" xfId="32758" xr:uid="{00000000-0005-0000-0000-0000F9B10000}"/>
    <cellStyle name="Output 2 2 8 3 4" xfId="2405" xr:uid="{00000000-0005-0000-0000-0000FAB10000}"/>
    <cellStyle name="Output 2 2 8 3 4 2" xfId="6657" xr:uid="{00000000-0005-0000-0000-0000FBB10000}"/>
    <cellStyle name="Output 2 2 8 3 4 3" xfId="10906" xr:uid="{00000000-0005-0000-0000-0000FCB10000}"/>
    <cellStyle name="Output 2 2 8 3 4 4" xfId="15155" xr:uid="{00000000-0005-0000-0000-0000FDB10000}"/>
    <cellStyle name="Output 2 2 8 3 4 5" xfId="19505" xr:uid="{00000000-0005-0000-0000-0000FEB10000}"/>
    <cellStyle name="Output 2 2 8 3 4 6" xfId="53823" xr:uid="{00000000-0005-0000-0000-0000FFB10000}"/>
    <cellStyle name="Output 2 2 8 3 40" xfId="33268" xr:uid="{00000000-0005-0000-0000-000000B20000}"/>
    <cellStyle name="Output 2 2 8 3 41" xfId="33668" xr:uid="{00000000-0005-0000-0000-000001B20000}"/>
    <cellStyle name="Output 2 2 8 3 42" xfId="33165" xr:uid="{00000000-0005-0000-0000-000002B20000}"/>
    <cellStyle name="Output 2 2 8 3 43" xfId="34461" xr:uid="{00000000-0005-0000-0000-000003B20000}"/>
    <cellStyle name="Output 2 2 8 3 44" xfId="34807" xr:uid="{00000000-0005-0000-0000-000004B20000}"/>
    <cellStyle name="Output 2 2 8 3 45" xfId="35153" xr:uid="{00000000-0005-0000-0000-000005B20000}"/>
    <cellStyle name="Output 2 2 8 3 46" xfId="35500" xr:uid="{00000000-0005-0000-0000-000006B20000}"/>
    <cellStyle name="Output 2 2 8 3 47" xfId="35847" xr:uid="{00000000-0005-0000-0000-000007B20000}"/>
    <cellStyle name="Output 2 2 8 3 48" xfId="36193" xr:uid="{00000000-0005-0000-0000-000008B20000}"/>
    <cellStyle name="Output 2 2 8 3 49" xfId="36539" xr:uid="{00000000-0005-0000-0000-000009B20000}"/>
    <cellStyle name="Output 2 2 8 3 5" xfId="2554" xr:uid="{00000000-0005-0000-0000-00000AB20000}"/>
    <cellStyle name="Output 2 2 8 3 5 2" xfId="6806" xr:uid="{00000000-0005-0000-0000-00000BB20000}"/>
    <cellStyle name="Output 2 2 8 3 5 3" xfId="11055" xr:uid="{00000000-0005-0000-0000-00000CB20000}"/>
    <cellStyle name="Output 2 2 8 3 5 4" xfId="15304" xr:uid="{00000000-0005-0000-0000-00000DB20000}"/>
    <cellStyle name="Output 2 2 8 3 5 5" xfId="20072" xr:uid="{00000000-0005-0000-0000-00000EB20000}"/>
    <cellStyle name="Output 2 2 8 3 5 6" xfId="53929" xr:uid="{00000000-0005-0000-0000-00000FB20000}"/>
    <cellStyle name="Output 2 2 8 3 50" xfId="36885" xr:uid="{00000000-0005-0000-0000-000010B20000}"/>
    <cellStyle name="Output 2 2 8 3 51" xfId="37231" xr:uid="{00000000-0005-0000-0000-000011B20000}"/>
    <cellStyle name="Output 2 2 8 3 52" xfId="37577" xr:uid="{00000000-0005-0000-0000-000012B20000}"/>
    <cellStyle name="Output 2 2 8 3 53" xfId="37852" xr:uid="{00000000-0005-0000-0000-000013B20000}"/>
    <cellStyle name="Output 2 2 8 3 54" xfId="38199" xr:uid="{00000000-0005-0000-0000-000014B20000}"/>
    <cellStyle name="Output 2 2 8 3 55" xfId="38545" xr:uid="{00000000-0005-0000-0000-000015B20000}"/>
    <cellStyle name="Output 2 2 8 3 56" xfId="38891" xr:uid="{00000000-0005-0000-0000-000016B20000}"/>
    <cellStyle name="Output 2 2 8 3 57" xfId="39237" xr:uid="{00000000-0005-0000-0000-000017B20000}"/>
    <cellStyle name="Output 2 2 8 3 58" xfId="39563" xr:uid="{00000000-0005-0000-0000-000018B20000}"/>
    <cellStyle name="Output 2 2 8 3 59" xfId="39834" xr:uid="{00000000-0005-0000-0000-000019B20000}"/>
    <cellStyle name="Output 2 2 8 3 6" xfId="2704" xr:uid="{00000000-0005-0000-0000-00001AB20000}"/>
    <cellStyle name="Output 2 2 8 3 6 2" xfId="6956" xr:uid="{00000000-0005-0000-0000-00001BB20000}"/>
    <cellStyle name="Output 2 2 8 3 6 3" xfId="11205" xr:uid="{00000000-0005-0000-0000-00001CB20000}"/>
    <cellStyle name="Output 2 2 8 3 6 4" xfId="15454" xr:uid="{00000000-0005-0000-0000-00001DB20000}"/>
    <cellStyle name="Output 2 2 8 3 6 5" xfId="20418" xr:uid="{00000000-0005-0000-0000-00001EB20000}"/>
    <cellStyle name="Output 2 2 8 3 6 6" xfId="54079" xr:uid="{00000000-0005-0000-0000-00001FB20000}"/>
    <cellStyle name="Output 2 2 8 3 60" xfId="40065" xr:uid="{00000000-0005-0000-0000-000020B20000}"/>
    <cellStyle name="Output 2 2 8 3 61" xfId="40406" xr:uid="{00000000-0005-0000-0000-000021B20000}"/>
    <cellStyle name="Output 2 2 8 3 62" xfId="40747" xr:uid="{00000000-0005-0000-0000-000022B20000}"/>
    <cellStyle name="Output 2 2 8 3 63" xfId="41146" xr:uid="{00000000-0005-0000-0000-000023B20000}"/>
    <cellStyle name="Output 2 2 8 3 64" xfId="41547" xr:uid="{00000000-0005-0000-0000-000024B20000}"/>
    <cellStyle name="Output 2 2 8 3 65" xfId="41973" xr:uid="{00000000-0005-0000-0000-000025B20000}"/>
    <cellStyle name="Output 2 2 8 3 66" xfId="42319" xr:uid="{00000000-0005-0000-0000-000026B20000}"/>
    <cellStyle name="Output 2 2 8 3 67" xfId="42182" xr:uid="{00000000-0005-0000-0000-000027B20000}"/>
    <cellStyle name="Output 2 2 8 3 68" xfId="42900" xr:uid="{00000000-0005-0000-0000-000028B20000}"/>
    <cellStyle name="Output 2 2 8 3 69" xfId="43241" xr:uid="{00000000-0005-0000-0000-000029B20000}"/>
    <cellStyle name="Output 2 2 8 3 7" xfId="2859" xr:uid="{00000000-0005-0000-0000-00002AB20000}"/>
    <cellStyle name="Output 2 2 8 3 7 2" xfId="7111" xr:uid="{00000000-0005-0000-0000-00002BB20000}"/>
    <cellStyle name="Output 2 2 8 3 7 3" xfId="11360" xr:uid="{00000000-0005-0000-0000-00002CB20000}"/>
    <cellStyle name="Output 2 2 8 3 7 4" xfId="15609" xr:uid="{00000000-0005-0000-0000-00002DB20000}"/>
    <cellStyle name="Output 2 2 8 3 7 5" xfId="19547" xr:uid="{00000000-0005-0000-0000-00002EB20000}"/>
    <cellStyle name="Output 2 2 8 3 7 6" xfId="54197" xr:uid="{00000000-0005-0000-0000-00002FB20000}"/>
    <cellStyle name="Output 2 2 8 3 70" xfId="43582" xr:uid="{00000000-0005-0000-0000-000030B20000}"/>
    <cellStyle name="Output 2 2 8 3 71" xfId="44113" xr:uid="{00000000-0005-0000-0000-000031B20000}"/>
    <cellStyle name="Output 2 2 8 3 72" xfId="44377" xr:uid="{00000000-0005-0000-0000-000032B20000}"/>
    <cellStyle name="Output 2 2 8 3 73" xfId="44781" xr:uid="{00000000-0005-0000-0000-000033B20000}"/>
    <cellStyle name="Output 2 2 8 3 74" xfId="44269" xr:uid="{00000000-0005-0000-0000-000034B20000}"/>
    <cellStyle name="Output 2 2 8 3 75" xfId="45694" xr:uid="{00000000-0005-0000-0000-000035B20000}"/>
    <cellStyle name="Output 2 2 8 3 76" xfId="46160" xr:uid="{00000000-0005-0000-0000-000036B20000}"/>
    <cellStyle name="Output 2 2 8 3 77" xfId="46482" xr:uid="{00000000-0005-0000-0000-000037B20000}"/>
    <cellStyle name="Output 2 2 8 3 78" xfId="45888" xr:uid="{00000000-0005-0000-0000-000038B20000}"/>
    <cellStyle name="Output 2 2 8 3 79" xfId="46983" xr:uid="{00000000-0005-0000-0000-000039B20000}"/>
    <cellStyle name="Output 2 2 8 3 8" xfId="3009" xr:uid="{00000000-0005-0000-0000-00003AB20000}"/>
    <cellStyle name="Output 2 2 8 3 8 2" xfId="7261" xr:uid="{00000000-0005-0000-0000-00003BB20000}"/>
    <cellStyle name="Output 2 2 8 3 8 3" xfId="11510" xr:uid="{00000000-0005-0000-0000-00003CB20000}"/>
    <cellStyle name="Output 2 2 8 3 8 4" xfId="15759" xr:uid="{00000000-0005-0000-0000-00003DB20000}"/>
    <cellStyle name="Output 2 2 8 3 8 5" xfId="21111" xr:uid="{00000000-0005-0000-0000-00003EB20000}"/>
    <cellStyle name="Output 2 2 8 3 8 6" xfId="54300" xr:uid="{00000000-0005-0000-0000-00003FB20000}"/>
    <cellStyle name="Output 2 2 8 3 80" xfId="47328" xr:uid="{00000000-0005-0000-0000-000040B20000}"/>
    <cellStyle name="Output 2 2 8 3 81" xfId="47627" xr:uid="{00000000-0005-0000-0000-000041B20000}"/>
    <cellStyle name="Output 2 2 8 3 82" xfId="45718" xr:uid="{00000000-0005-0000-0000-000042B20000}"/>
    <cellStyle name="Output 2 2 8 3 83" xfId="48089" xr:uid="{00000000-0005-0000-0000-000043B20000}"/>
    <cellStyle name="Output 2 2 8 3 84" xfId="48682" xr:uid="{00000000-0005-0000-0000-000044B20000}"/>
    <cellStyle name="Output 2 2 8 3 85" xfId="48942" xr:uid="{00000000-0005-0000-0000-000045B20000}"/>
    <cellStyle name="Output 2 2 8 3 86" xfId="49226" xr:uid="{00000000-0005-0000-0000-000046B20000}"/>
    <cellStyle name="Output 2 2 8 3 87" xfId="49747" xr:uid="{00000000-0005-0000-0000-000047B20000}"/>
    <cellStyle name="Output 2 2 8 3 88" xfId="49956" xr:uid="{00000000-0005-0000-0000-000048B20000}"/>
    <cellStyle name="Output 2 2 8 3 89" xfId="50106" xr:uid="{00000000-0005-0000-0000-000049B20000}"/>
    <cellStyle name="Output 2 2 8 3 9" xfId="3159" xr:uid="{00000000-0005-0000-0000-00004AB20000}"/>
    <cellStyle name="Output 2 2 8 3 9 2" xfId="7411" xr:uid="{00000000-0005-0000-0000-00004BB20000}"/>
    <cellStyle name="Output 2 2 8 3 9 3" xfId="11660" xr:uid="{00000000-0005-0000-0000-00004CB20000}"/>
    <cellStyle name="Output 2 2 8 3 9 4" xfId="15909" xr:uid="{00000000-0005-0000-0000-00004DB20000}"/>
    <cellStyle name="Output 2 2 8 3 9 5" xfId="21436" xr:uid="{00000000-0005-0000-0000-00004EB20000}"/>
    <cellStyle name="Output 2 2 8 3 9 6" xfId="54450" xr:uid="{00000000-0005-0000-0000-00004FB20000}"/>
    <cellStyle name="Output 2 2 8 3 90" xfId="50255" xr:uid="{00000000-0005-0000-0000-000050B20000}"/>
    <cellStyle name="Output 2 2 8 3 91" xfId="50405" xr:uid="{00000000-0005-0000-0000-000051B20000}"/>
    <cellStyle name="Output 2 2 8 3 92" xfId="50554" xr:uid="{00000000-0005-0000-0000-000052B20000}"/>
    <cellStyle name="Output 2 2 8 3 93" xfId="50703" xr:uid="{00000000-0005-0000-0000-000053B20000}"/>
    <cellStyle name="Output 2 2 8 3 94" xfId="50853" xr:uid="{00000000-0005-0000-0000-000054B20000}"/>
    <cellStyle name="Output 2 2 8 3 95" xfId="51002" xr:uid="{00000000-0005-0000-0000-000055B20000}"/>
    <cellStyle name="Output 2 2 8 3 96" xfId="51167" xr:uid="{00000000-0005-0000-0000-000056B20000}"/>
    <cellStyle name="Output 2 2 8 3 97" xfId="51323" xr:uid="{00000000-0005-0000-0000-000057B20000}"/>
    <cellStyle name="Output 2 2 8 3 98" xfId="51473" xr:uid="{00000000-0005-0000-0000-000058B20000}"/>
    <cellStyle name="Output 2 2 8 3 99" xfId="51623" xr:uid="{00000000-0005-0000-0000-000059B20000}"/>
    <cellStyle name="Output 2 2 8 30" xfId="4826" xr:uid="{00000000-0005-0000-0000-00005AB20000}"/>
    <cellStyle name="Output 2 2 8 30 2" xfId="9078" xr:uid="{00000000-0005-0000-0000-00005BB20000}"/>
    <cellStyle name="Output 2 2 8 30 3" xfId="13327" xr:uid="{00000000-0005-0000-0000-00005CB20000}"/>
    <cellStyle name="Output 2 2 8 30 4" xfId="17576" xr:uid="{00000000-0005-0000-0000-00005DB20000}"/>
    <cellStyle name="Output 2 2 8 30 5" xfId="25095" xr:uid="{00000000-0005-0000-0000-00005EB20000}"/>
    <cellStyle name="Output 2 2 8 30 6" xfId="57098" xr:uid="{00000000-0005-0000-0000-00005FB20000}"/>
    <cellStyle name="Output 2 2 8 31" xfId="5018" xr:uid="{00000000-0005-0000-0000-000060B20000}"/>
    <cellStyle name="Output 2 2 8 31 2" xfId="9270" xr:uid="{00000000-0005-0000-0000-000061B20000}"/>
    <cellStyle name="Output 2 2 8 31 3" xfId="13519" xr:uid="{00000000-0005-0000-0000-000062B20000}"/>
    <cellStyle name="Output 2 2 8 31 4" xfId="17768" xr:uid="{00000000-0005-0000-0000-000063B20000}"/>
    <cellStyle name="Output 2 2 8 31 5" xfId="25340" xr:uid="{00000000-0005-0000-0000-000064B20000}"/>
    <cellStyle name="Output 2 2 8 31 6" xfId="55739" xr:uid="{00000000-0005-0000-0000-000065B20000}"/>
    <cellStyle name="Output 2 2 8 32" xfId="4973" xr:uid="{00000000-0005-0000-0000-000066B20000}"/>
    <cellStyle name="Output 2 2 8 32 2" xfId="9225" xr:uid="{00000000-0005-0000-0000-000067B20000}"/>
    <cellStyle name="Output 2 2 8 32 3" xfId="13474" xr:uid="{00000000-0005-0000-0000-000068B20000}"/>
    <cellStyle name="Output 2 2 8 32 4" xfId="17723" xr:uid="{00000000-0005-0000-0000-000069B20000}"/>
    <cellStyle name="Output 2 2 8 32 5" xfId="27212" xr:uid="{00000000-0005-0000-0000-00006AB20000}"/>
    <cellStyle name="Output 2 2 8 32 6" xfId="57215" xr:uid="{00000000-0005-0000-0000-00006BB20000}"/>
    <cellStyle name="Output 2 2 8 33" xfId="5391" xr:uid="{00000000-0005-0000-0000-00006CB20000}"/>
    <cellStyle name="Output 2 2 8 33 2" xfId="9643" xr:uid="{00000000-0005-0000-0000-00006DB20000}"/>
    <cellStyle name="Output 2 2 8 33 3" xfId="13892" xr:uid="{00000000-0005-0000-0000-00006EB20000}"/>
    <cellStyle name="Output 2 2 8 33 4" xfId="18141" xr:uid="{00000000-0005-0000-0000-00006FB20000}"/>
    <cellStyle name="Output 2 2 8 33 5" xfId="27555" xr:uid="{00000000-0005-0000-0000-000070B20000}"/>
    <cellStyle name="Output 2 2 8 33 6" xfId="57364" xr:uid="{00000000-0005-0000-0000-000071B20000}"/>
    <cellStyle name="Output 2 2 8 34" xfId="5546" xr:uid="{00000000-0005-0000-0000-000072B20000}"/>
    <cellStyle name="Output 2 2 8 34 2" xfId="9798" xr:uid="{00000000-0005-0000-0000-000073B20000}"/>
    <cellStyle name="Output 2 2 8 34 3" xfId="14047" xr:uid="{00000000-0005-0000-0000-000074B20000}"/>
    <cellStyle name="Output 2 2 8 34 4" xfId="18296" xr:uid="{00000000-0005-0000-0000-000075B20000}"/>
    <cellStyle name="Output 2 2 8 34 5" xfId="27896" xr:uid="{00000000-0005-0000-0000-000076B20000}"/>
    <cellStyle name="Output 2 2 8 34 6" xfId="57514" xr:uid="{00000000-0005-0000-0000-000077B20000}"/>
    <cellStyle name="Output 2 2 8 35" xfId="1446" xr:uid="{00000000-0005-0000-0000-000078B20000}"/>
    <cellStyle name="Output 2 2 8 35 2" xfId="28237" xr:uid="{00000000-0005-0000-0000-000079B20000}"/>
    <cellStyle name="Output 2 2 8 36" xfId="5698" xr:uid="{00000000-0005-0000-0000-00007AB20000}"/>
    <cellStyle name="Output 2 2 8 36 2" xfId="28578" xr:uid="{00000000-0005-0000-0000-00007BB20000}"/>
    <cellStyle name="Output 2 2 8 37" xfId="9947" xr:uid="{00000000-0005-0000-0000-00007CB20000}"/>
    <cellStyle name="Output 2 2 8 37 2" xfId="28919" xr:uid="{00000000-0005-0000-0000-00007DB20000}"/>
    <cellStyle name="Output 2 2 8 38" xfId="14197" xr:uid="{00000000-0005-0000-0000-00007EB20000}"/>
    <cellStyle name="Output 2 2 8 38 2" xfId="29497" xr:uid="{00000000-0005-0000-0000-00007FB20000}"/>
    <cellStyle name="Output 2 2 8 39" xfId="18453" xr:uid="{00000000-0005-0000-0000-000080B20000}"/>
    <cellStyle name="Output 2 2 8 39 2" xfId="31240" xr:uid="{00000000-0005-0000-0000-000081B20000}"/>
    <cellStyle name="Output 2 2 8 4" xfId="1695" xr:uid="{00000000-0005-0000-0000-000082B20000}"/>
    <cellStyle name="Output 2 2 8 4 10" xfId="21597" xr:uid="{00000000-0005-0000-0000-000083B20000}"/>
    <cellStyle name="Output 2 2 8 4 11" xfId="22299" xr:uid="{00000000-0005-0000-0000-000084B20000}"/>
    <cellStyle name="Output 2 2 8 4 12" xfId="22645" xr:uid="{00000000-0005-0000-0000-000085B20000}"/>
    <cellStyle name="Output 2 2 8 4 13" xfId="22991" xr:uid="{00000000-0005-0000-0000-000086B20000}"/>
    <cellStyle name="Output 2 2 8 4 14" xfId="23338" xr:uid="{00000000-0005-0000-0000-000087B20000}"/>
    <cellStyle name="Output 2 2 8 4 15" xfId="23613" xr:uid="{00000000-0005-0000-0000-000088B20000}"/>
    <cellStyle name="Output 2 2 8 4 16" xfId="23959" xr:uid="{00000000-0005-0000-0000-000089B20000}"/>
    <cellStyle name="Output 2 2 8 4 17" xfId="24309" xr:uid="{00000000-0005-0000-0000-00008AB20000}"/>
    <cellStyle name="Output 2 2 8 4 18" xfId="24655" xr:uid="{00000000-0005-0000-0000-00008BB20000}"/>
    <cellStyle name="Output 2 2 8 4 19" xfId="24930" xr:uid="{00000000-0005-0000-0000-00008CB20000}"/>
    <cellStyle name="Output 2 2 8 4 2" xfId="5947" xr:uid="{00000000-0005-0000-0000-00008DB20000}"/>
    <cellStyle name="Output 2 2 8 4 2 2" xfId="19336" xr:uid="{00000000-0005-0000-0000-00008EB20000}"/>
    <cellStyle name="Output 2 2 8 4 20" xfId="23465" xr:uid="{00000000-0005-0000-0000-00008FB20000}"/>
    <cellStyle name="Output 2 2 8 4 21" xfId="25616" xr:uid="{00000000-0005-0000-0000-000090B20000}"/>
    <cellStyle name="Output 2 2 8 4 22" xfId="25962" xr:uid="{00000000-0005-0000-0000-000091B20000}"/>
    <cellStyle name="Output 2 2 8 4 23" xfId="26308" xr:uid="{00000000-0005-0000-0000-000092B20000}"/>
    <cellStyle name="Output 2 2 8 4 24" xfId="26653" xr:uid="{00000000-0005-0000-0000-000093B20000}"/>
    <cellStyle name="Output 2 2 8 4 25" xfId="26853" xr:uid="{00000000-0005-0000-0000-000094B20000}"/>
    <cellStyle name="Output 2 2 8 4 26" xfId="25309" xr:uid="{00000000-0005-0000-0000-000095B20000}"/>
    <cellStyle name="Output 2 2 8 4 27" xfId="27361" xr:uid="{00000000-0005-0000-0000-000096B20000}"/>
    <cellStyle name="Output 2 2 8 4 28" xfId="27704" xr:uid="{00000000-0005-0000-0000-000097B20000}"/>
    <cellStyle name="Output 2 2 8 4 29" xfId="28045" xr:uid="{00000000-0005-0000-0000-000098B20000}"/>
    <cellStyle name="Output 2 2 8 4 3" xfId="10196" xr:uid="{00000000-0005-0000-0000-000099B20000}"/>
    <cellStyle name="Output 2 2 8 4 3 2" xfId="19682" xr:uid="{00000000-0005-0000-0000-00009AB20000}"/>
    <cellStyle name="Output 2 2 8 4 30" xfId="28386" xr:uid="{00000000-0005-0000-0000-00009BB20000}"/>
    <cellStyle name="Output 2 2 8 4 31" xfId="28727" xr:uid="{00000000-0005-0000-0000-00009CB20000}"/>
    <cellStyle name="Output 2 2 8 4 32" xfId="29068" xr:uid="{00000000-0005-0000-0000-00009DB20000}"/>
    <cellStyle name="Output 2 2 8 4 33" xfId="29669" xr:uid="{00000000-0005-0000-0000-00009EB20000}"/>
    <cellStyle name="Output 2 2 8 4 34" xfId="31306" xr:uid="{00000000-0005-0000-0000-00009FB20000}"/>
    <cellStyle name="Output 2 2 8 4 35" xfId="31566" xr:uid="{00000000-0005-0000-0000-0000A0B20000}"/>
    <cellStyle name="Output 2 2 8 4 36" xfId="31906" xr:uid="{00000000-0005-0000-0000-0000A1B20000}"/>
    <cellStyle name="Output 2 2 8 4 37" xfId="32128" xr:uid="{00000000-0005-0000-0000-0000A2B20000}"/>
    <cellStyle name="Output 2 2 8 4 38" xfId="32469" xr:uid="{00000000-0005-0000-0000-0000A3B20000}"/>
    <cellStyle name="Output 2 2 8 4 39" xfId="32810" xr:uid="{00000000-0005-0000-0000-0000A4B20000}"/>
    <cellStyle name="Output 2 2 8 4 4" xfId="14446" xr:uid="{00000000-0005-0000-0000-0000A5B20000}"/>
    <cellStyle name="Output 2 2 8 4 4 2" xfId="18954" xr:uid="{00000000-0005-0000-0000-0000A6B20000}"/>
    <cellStyle name="Output 2 2 8 4 40" xfId="33524" xr:uid="{00000000-0005-0000-0000-0000A7B20000}"/>
    <cellStyle name="Output 2 2 8 4 41" xfId="33720" xr:uid="{00000000-0005-0000-0000-0000A8B20000}"/>
    <cellStyle name="Output 2 2 8 4 42" xfId="34185" xr:uid="{00000000-0005-0000-0000-0000A9B20000}"/>
    <cellStyle name="Output 2 2 8 4 43" xfId="34513" xr:uid="{00000000-0005-0000-0000-0000AAB20000}"/>
    <cellStyle name="Output 2 2 8 4 44" xfId="34859" xr:uid="{00000000-0005-0000-0000-0000ABB20000}"/>
    <cellStyle name="Output 2 2 8 4 45" xfId="35205" xr:uid="{00000000-0005-0000-0000-0000ACB20000}"/>
    <cellStyle name="Output 2 2 8 4 46" xfId="35552" xr:uid="{00000000-0005-0000-0000-0000ADB20000}"/>
    <cellStyle name="Output 2 2 8 4 47" xfId="35899" xr:uid="{00000000-0005-0000-0000-0000AEB20000}"/>
    <cellStyle name="Output 2 2 8 4 48" xfId="36245" xr:uid="{00000000-0005-0000-0000-0000AFB20000}"/>
    <cellStyle name="Output 2 2 8 4 49" xfId="36591" xr:uid="{00000000-0005-0000-0000-0000B0B20000}"/>
    <cellStyle name="Output 2 2 8 4 5" xfId="18556" xr:uid="{00000000-0005-0000-0000-0000B1B20000}"/>
    <cellStyle name="Output 2 2 8 4 5 2" xfId="20124" xr:uid="{00000000-0005-0000-0000-0000B2B20000}"/>
    <cellStyle name="Output 2 2 8 4 50" xfId="36937" xr:uid="{00000000-0005-0000-0000-0000B3B20000}"/>
    <cellStyle name="Output 2 2 8 4 51" xfId="37283" xr:uid="{00000000-0005-0000-0000-0000B4B20000}"/>
    <cellStyle name="Output 2 2 8 4 52" xfId="37629" xr:uid="{00000000-0005-0000-0000-0000B5B20000}"/>
    <cellStyle name="Output 2 2 8 4 53" xfId="37904" xr:uid="{00000000-0005-0000-0000-0000B6B20000}"/>
    <cellStyle name="Output 2 2 8 4 54" xfId="38251" xr:uid="{00000000-0005-0000-0000-0000B7B20000}"/>
    <cellStyle name="Output 2 2 8 4 55" xfId="38597" xr:uid="{00000000-0005-0000-0000-0000B8B20000}"/>
    <cellStyle name="Output 2 2 8 4 56" xfId="38943" xr:uid="{00000000-0005-0000-0000-0000B9B20000}"/>
    <cellStyle name="Output 2 2 8 4 57" xfId="39289" xr:uid="{00000000-0005-0000-0000-0000BAB20000}"/>
    <cellStyle name="Output 2 2 8 4 58" xfId="34273" xr:uid="{00000000-0005-0000-0000-0000BBB20000}"/>
    <cellStyle name="Output 2 2 8 4 59" xfId="39594" xr:uid="{00000000-0005-0000-0000-0000BCB20000}"/>
    <cellStyle name="Output 2 2 8 4 6" xfId="20470" xr:uid="{00000000-0005-0000-0000-0000BDB20000}"/>
    <cellStyle name="Output 2 2 8 4 60" xfId="40117" xr:uid="{00000000-0005-0000-0000-0000BEB20000}"/>
    <cellStyle name="Output 2 2 8 4 61" xfId="40458" xr:uid="{00000000-0005-0000-0000-0000BFB20000}"/>
    <cellStyle name="Output 2 2 8 4 62" xfId="41149" xr:uid="{00000000-0005-0000-0000-0000C0B20000}"/>
    <cellStyle name="Output 2 2 8 4 63" xfId="41391" xr:uid="{00000000-0005-0000-0000-0000C1B20000}"/>
    <cellStyle name="Output 2 2 8 4 64" xfId="41069" xr:uid="{00000000-0005-0000-0000-0000C2B20000}"/>
    <cellStyle name="Output 2 2 8 4 65" xfId="42025" xr:uid="{00000000-0005-0000-0000-0000C3B20000}"/>
    <cellStyle name="Output 2 2 8 4 66" xfId="42371" xr:uid="{00000000-0005-0000-0000-0000C4B20000}"/>
    <cellStyle name="Output 2 2 8 4 67" xfId="42551" xr:uid="{00000000-0005-0000-0000-0000C5B20000}"/>
    <cellStyle name="Output 2 2 8 4 68" xfId="42952" xr:uid="{00000000-0005-0000-0000-0000C6B20000}"/>
    <cellStyle name="Output 2 2 8 4 69" xfId="43293" xr:uid="{00000000-0005-0000-0000-0000C7B20000}"/>
    <cellStyle name="Output 2 2 8 4 7" xfId="20958" xr:uid="{00000000-0005-0000-0000-0000C8B20000}"/>
    <cellStyle name="Output 2 2 8 4 70" xfId="43634" xr:uid="{00000000-0005-0000-0000-0000C9B20000}"/>
    <cellStyle name="Output 2 2 8 4 71" xfId="44165" xr:uid="{00000000-0005-0000-0000-0000CAB20000}"/>
    <cellStyle name="Output 2 2 8 4 72" xfId="44276" xr:uid="{00000000-0005-0000-0000-0000CBB20000}"/>
    <cellStyle name="Output 2 2 8 4 73" xfId="44833" xr:uid="{00000000-0005-0000-0000-0000CCB20000}"/>
    <cellStyle name="Output 2 2 8 4 74" xfId="43970" xr:uid="{00000000-0005-0000-0000-0000CDB20000}"/>
    <cellStyle name="Output 2 2 8 4 75" xfId="45671" xr:uid="{00000000-0005-0000-0000-0000CEB20000}"/>
    <cellStyle name="Output 2 2 8 4 76" xfId="46212" xr:uid="{00000000-0005-0000-0000-0000CFB20000}"/>
    <cellStyle name="Output 2 2 8 4 77" xfId="46527" xr:uid="{00000000-0005-0000-0000-0000D0B20000}"/>
    <cellStyle name="Output 2 2 8 4 78" xfId="46690" xr:uid="{00000000-0005-0000-0000-0000D1B20000}"/>
    <cellStyle name="Output 2 2 8 4 79" xfId="47035" xr:uid="{00000000-0005-0000-0000-0000D2B20000}"/>
    <cellStyle name="Output 2 2 8 4 8" xfId="21163" xr:uid="{00000000-0005-0000-0000-0000D3B20000}"/>
    <cellStyle name="Output 2 2 8 4 80" xfId="47380" xr:uid="{00000000-0005-0000-0000-0000D4B20000}"/>
    <cellStyle name="Output 2 2 8 4 81" xfId="47661" xr:uid="{00000000-0005-0000-0000-0000D5B20000}"/>
    <cellStyle name="Output 2 2 8 4 82" xfId="47804" xr:uid="{00000000-0005-0000-0000-0000D6B20000}"/>
    <cellStyle name="Output 2 2 8 4 83" xfId="48141" xr:uid="{00000000-0005-0000-0000-0000D7B20000}"/>
    <cellStyle name="Output 2 2 8 4 84" xfId="48446" xr:uid="{00000000-0005-0000-0000-0000D8B20000}"/>
    <cellStyle name="Output 2 2 8 4 85" xfId="48994" xr:uid="{00000000-0005-0000-0000-0000D9B20000}"/>
    <cellStyle name="Output 2 2 8 4 86" xfId="49222" xr:uid="{00000000-0005-0000-0000-0000DAB20000}"/>
    <cellStyle name="Output 2 2 8 4 87" xfId="48679" xr:uid="{00000000-0005-0000-0000-0000DBB20000}"/>
    <cellStyle name="Output 2 2 8 4 88" xfId="53050" xr:uid="{00000000-0005-0000-0000-0000DCB20000}"/>
    <cellStyle name="Output 2 2 8 4 89" xfId="53295" xr:uid="{00000000-0005-0000-0000-0000DDB20000}"/>
    <cellStyle name="Output 2 2 8 4 9" xfId="18769" xr:uid="{00000000-0005-0000-0000-0000DEB20000}"/>
    <cellStyle name="Output 2 2 8 40" xfId="31417" xr:uid="{00000000-0005-0000-0000-0000DFB20000}"/>
    <cellStyle name="Output 2 2 8 41" xfId="31757" xr:uid="{00000000-0005-0000-0000-0000E0B20000}"/>
    <cellStyle name="Output 2 2 8 42" xfId="31086" xr:uid="{00000000-0005-0000-0000-0000E1B20000}"/>
    <cellStyle name="Output 2 2 8 43" xfId="32320" xr:uid="{00000000-0005-0000-0000-0000E2B20000}"/>
    <cellStyle name="Output 2 2 8 44" xfId="32661" xr:uid="{00000000-0005-0000-0000-0000E3B20000}"/>
    <cellStyle name="Output 2 2 8 45" xfId="33173" xr:uid="{00000000-0005-0000-0000-0000E4B20000}"/>
    <cellStyle name="Output 2 2 8 46" xfId="33571" xr:uid="{00000000-0005-0000-0000-0000E5B20000}"/>
    <cellStyle name="Output 2 2 8 47" xfId="33916" xr:uid="{00000000-0005-0000-0000-0000E6B20000}"/>
    <cellStyle name="Output 2 2 8 48" xfId="34364" xr:uid="{00000000-0005-0000-0000-0000E7B20000}"/>
    <cellStyle name="Output 2 2 8 49" xfId="34710" xr:uid="{00000000-0005-0000-0000-0000E8B20000}"/>
    <cellStyle name="Output 2 2 8 5" xfId="1742" xr:uid="{00000000-0005-0000-0000-0000E9B20000}"/>
    <cellStyle name="Output 2 2 8 5 10" xfId="22006" xr:uid="{00000000-0005-0000-0000-0000EAB20000}"/>
    <cellStyle name="Output 2 2 8 5 11" xfId="22352" xr:uid="{00000000-0005-0000-0000-0000EBB20000}"/>
    <cellStyle name="Output 2 2 8 5 12" xfId="22698" xr:uid="{00000000-0005-0000-0000-0000ECB20000}"/>
    <cellStyle name="Output 2 2 8 5 13" xfId="23044" xr:uid="{00000000-0005-0000-0000-0000EDB20000}"/>
    <cellStyle name="Output 2 2 8 5 14" xfId="23391" xr:uid="{00000000-0005-0000-0000-0000EEB20000}"/>
    <cellStyle name="Output 2 2 8 5 15" xfId="23666" xr:uid="{00000000-0005-0000-0000-0000EFB20000}"/>
    <cellStyle name="Output 2 2 8 5 16" xfId="24012" xr:uid="{00000000-0005-0000-0000-0000F0B20000}"/>
    <cellStyle name="Output 2 2 8 5 17" xfId="24362" xr:uid="{00000000-0005-0000-0000-0000F1B20000}"/>
    <cellStyle name="Output 2 2 8 5 18" xfId="24708" xr:uid="{00000000-0005-0000-0000-0000F2B20000}"/>
    <cellStyle name="Output 2 2 8 5 19" xfId="24983" xr:uid="{00000000-0005-0000-0000-0000F3B20000}"/>
    <cellStyle name="Output 2 2 8 5 2" xfId="5994" xr:uid="{00000000-0005-0000-0000-0000F4B20000}"/>
    <cellStyle name="Output 2 2 8 5 2 2" xfId="19389" xr:uid="{00000000-0005-0000-0000-0000F5B20000}"/>
    <cellStyle name="Output 2 2 8 5 20" xfId="25364" xr:uid="{00000000-0005-0000-0000-0000F6B20000}"/>
    <cellStyle name="Output 2 2 8 5 21" xfId="25669" xr:uid="{00000000-0005-0000-0000-0000F7B20000}"/>
    <cellStyle name="Output 2 2 8 5 22" xfId="26015" xr:uid="{00000000-0005-0000-0000-0000F8B20000}"/>
    <cellStyle name="Output 2 2 8 5 23" xfId="26361" xr:uid="{00000000-0005-0000-0000-0000F9B20000}"/>
    <cellStyle name="Output 2 2 8 5 24" xfId="26705" xr:uid="{00000000-0005-0000-0000-0000FAB20000}"/>
    <cellStyle name="Output 2 2 8 5 25" xfId="26906" xr:uid="{00000000-0005-0000-0000-0000FBB20000}"/>
    <cellStyle name="Output 2 2 8 5 26" xfId="27141" xr:uid="{00000000-0005-0000-0000-0000FCB20000}"/>
    <cellStyle name="Output 2 2 8 5 27" xfId="27414" xr:uid="{00000000-0005-0000-0000-0000FDB20000}"/>
    <cellStyle name="Output 2 2 8 5 28" xfId="27757" xr:uid="{00000000-0005-0000-0000-0000FEB20000}"/>
    <cellStyle name="Output 2 2 8 5 29" xfId="28098" xr:uid="{00000000-0005-0000-0000-0000FFB20000}"/>
    <cellStyle name="Output 2 2 8 5 3" xfId="10243" xr:uid="{00000000-0005-0000-0000-000000B30000}"/>
    <cellStyle name="Output 2 2 8 5 3 2" xfId="19735" xr:uid="{00000000-0005-0000-0000-000001B30000}"/>
    <cellStyle name="Output 2 2 8 5 30" xfId="28439" xr:uid="{00000000-0005-0000-0000-000002B30000}"/>
    <cellStyle name="Output 2 2 8 5 31" xfId="28780" xr:uid="{00000000-0005-0000-0000-000003B30000}"/>
    <cellStyle name="Output 2 2 8 5 32" xfId="29121" xr:uid="{00000000-0005-0000-0000-000004B30000}"/>
    <cellStyle name="Output 2 2 8 5 33" xfId="29591" xr:uid="{00000000-0005-0000-0000-000005B30000}"/>
    <cellStyle name="Output 2 2 8 5 34" xfId="31173" xr:uid="{00000000-0005-0000-0000-000006B30000}"/>
    <cellStyle name="Output 2 2 8 5 35" xfId="31619" xr:uid="{00000000-0005-0000-0000-000007B30000}"/>
    <cellStyle name="Output 2 2 8 5 36" xfId="31959" xr:uid="{00000000-0005-0000-0000-000008B30000}"/>
    <cellStyle name="Output 2 2 8 5 37" xfId="32181" xr:uid="{00000000-0005-0000-0000-000009B30000}"/>
    <cellStyle name="Output 2 2 8 5 38" xfId="32522" xr:uid="{00000000-0005-0000-0000-00000AB30000}"/>
    <cellStyle name="Output 2 2 8 5 39" xfId="32863" xr:uid="{00000000-0005-0000-0000-00000BB30000}"/>
    <cellStyle name="Output 2 2 8 5 4" xfId="14493" xr:uid="{00000000-0005-0000-0000-00000CB30000}"/>
    <cellStyle name="Output 2 2 8 5 4 2" xfId="18881" xr:uid="{00000000-0005-0000-0000-00000DB30000}"/>
    <cellStyle name="Output 2 2 8 5 40" xfId="33197" xr:uid="{00000000-0005-0000-0000-00000EB30000}"/>
    <cellStyle name="Output 2 2 8 5 41" xfId="33773" xr:uid="{00000000-0005-0000-0000-00000FB30000}"/>
    <cellStyle name="Output 2 2 8 5 42" xfId="34260" xr:uid="{00000000-0005-0000-0000-000010B30000}"/>
    <cellStyle name="Output 2 2 8 5 43" xfId="34566" xr:uid="{00000000-0005-0000-0000-000011B30000}"/>
    <cellStyle name="Output 2 2 8 5 44" xfId="34912" xr:uid="{00000000-0005-0000-0000-000012B30000}"/>
    <cellStyle name="Output 2 2 8 5 45" xfId="35258" xr:uid="{00000000-0005-0000-0000-000013B30000}"/>
    <cellStyle name="Output 2 2 8 5 46" xfId="35605" xr:uid="{00000000-0005-0000-0000-000014B30000}"/>
    <cellStyle name="Output 2 2 8 5 47" xfId="35952" xr:uid="{00000000-0005-0000-0000-000015B30000}"/>
    <cellStyle name="Output 2 2 8 5 48" xfId="36298" xr:uid="{00000000-0005-0000-0000-000016B30000}"/>
    <cellStyle name="Output 2 2 8 5 49" xfId="36644" xr:uid="{00000000-0005-0000-0000-000017B30000}"/>
    <cellStyle name="Output 2 2 8 5 5" xfId="20177" xr:uid="{00000000-0005-0000-0000-000018B30000}"/>
    <cellStyle name="Output 2 2 8 5 50" xfId="36990" xr:uid="{00000000-0005-0000-0000-000019B30000}"/>
    <cellStyle name="Output 2 2 8 5 51" xfId="37336" xr:uid="{00000000-0005-0000-0000-00001AB30000}"/>
    <cellStyle name="Output 2 2 8 5 52" xfId="37682" xr:uid="{00000000-0005-0000-0000-00001BB30000}"/>
    <cellStyle name="Output 2 2 8 5 53" xfId="37957" xr:uid="{00000000-0005-0000-0000-00001CB30000}"/>
    <cellStyle name="Output 2 2 8 5 54" xfId="38304" xr:uid="{00000000-0005-0000-0000-00001DB30000}"/>
    <cellStyle name="Output 2 2 8 5 55" xfId="38650" xr:uid="{00000000-0005-0000-0000-00001EB30000}"/>
    <cellStyle name="Output 2 2 8 5 56" xfId="38996" xr:uid="{00000000-0005-0000-0000-00001FB30000}"/>
    <cellStyle name="Output 2 2 8 5 57" xfId="39342" xr:uid="{00000000-0005-0000-0000-000020B30000}"/>
    <cellStyle name="Output 2 2 8 5 58" xfId="39719" xr:uid="{00000000-0005-0000-0000-000021B30000}"/>
    <cellStyle name="Output 2 2 8 5 59" xfId="39898" xr:uid="{00000000-0005-0000-0000-000022B30000}"/>
    <cellStyle name="Output 2 2 8 5 6" xfId="20523" xr:uid="{00000000-0005-0000-0000-000023B30000}"/>
    <cellStyle name="Output 2 2 8 5 60" xfId="40170" xr:uid="{00000000-0005-0000-0000-000024B30000}"/>
    <cellStyle name="Output 2 2 8 5 61" xfId="40511" xr:uid="{00000000-0005-0000-0000-000025B30000}"/>
    <cellStyle name="Output 2 2 8 5 62" xfId="41063" xr:uid="{00000000-0005-0000-0000-000026B30000}"/>
    <cellStyle name="Output 2 2 8 5 63" xfId="40823" xr:uid="{00000000-0005-0000-0000-000027B30000}"/>
    <cellStyle name="Output 2 2 8 5 64" xfId="41732" xr:uid="{00000000-0005-0000-0000-000028B30000}"/>
    <cellStyle name="Output 2 2 8 5 65" xfId="42078" xr:uid="{00000000-0005-0000-0000-000029B30000}"/>
    <cellStyle name="Output 2 2 8 5 66" xfId="42424" xr:uid="{00000000-0005-0000-0000-00002AB30000}"/>
    <cellStyle name="Output 2 2 8 5 67" xfId="41423" xr:uid="{00000000-0005-0000-0000-00002BB30000}"/>
    <cellStyle name="Output 2 2 8 5 68" xfId="43005" xr:uid="{00000000-0005-0000-0000-00002CB30000}"/>
    <cellStyle name="Output 2 2 8 5 69" xfId="43346" xr:uid="{00000000-0005-0000-0000-00002DB30000}"/>
    <cellStyle name="Output 2 2 8 5 7" xfId="20710" xr:uid="{00000000-0005-0000-0000-00002EB30000}"/>
    <cellStyle name="Output 2 2 8 5 70" xfId="43687" xr:uid="{00000000-0005-0000-0000-00002FB30000}"/>
    <cellStyle name="Output 2 2 8 5 71" xfId="44218" xr:uid="{00000000-0005-0000-0000-000030B30000}"/>
    <cellStyle name="Output 2 2 8 5 72" xfId="44543" xr:uid="{00000000-0005-0000-0000-000031B30000}"/>
    <cellStyle name="Output 2 2 8 5 73" xfId="44886" xr:uid="{00000000-0005-0000-0000-000032B30000}"/>
    <cellStyle name="Output 2 2 8 5 74" xfId="45307" xr:uid="{00000000-0005-0000-0000-000033B30000}"/>
    <cellStyle name="Output 2 2 8 5 75" xfId="45921" xr:uid="{00000000-0005-0000-0000-000034B30000}"/>
    <cellStyle name="Output 2 2 8 5 76" xfId="46265" xr:uid="{00000000-0005-0000-0000-000035B30000}"/>
    <cellStyle name="Output 2 2 8 5 77" xfId="46571" xr:uid="{00000000-0005-0000-0000-000036B30000}"/>
    <cellStyle name="Output 2 2 8 5 78" xfId="46743" xr:uid="{00000000-0005-0000-0000-000037B30000}"/>
    <cellStyle name="Output 2 2 8 5 79" xfId="47088" xr:uid="{00000000-0005-0000-0000-000038B30000}"/>
    <cellStyle name="Output 2 2 8 5 8" xfId="21216" xr:uid="{00000000-0005-0000-0000-000039B30000}"/>
    <cellStyle name="Output 2 2 8 5 80" xfId="47433" xr:uid="{00000000-0005-0000-0000-00003AB30000}"/>
    <cellStyle name="Output 2 2 8 5 81" xfId="47697" xr:uid="{00000000-0005-0000-0000-00003BB30000}"/>
    <cellStyle name="Output 2 2 8 5 82" xfId="47857" xr:uid="{00000000-0005-0000-0000-00003CB30000}"/>
    <cellStyle name="Output 2 2 8 5 83" xfId="48194" xr:uid="{00000000-0005-0000-0000-00003DB30000}"/>
    <cellStyle name="Output 2 2 8 5 84" xfId="48591" xr:uid="{00000000-0005-0000-0000-00003EB30000}"/>
    <cellStyle name="Output 2 2 8 5 85" xfId="49047" xr:uid="{00000000-0005-0000-0000-00003FB30000}"/>
    <cellStyle name="Output 2 2 8 5 86" xfId="49591" xr:uid="{00000000-0005-0000-0000-000040B30000}"/>
    <cellStyle name="Output 2 2 8 5 87" xfId="49807" xr:uid="{00000000-0005-0000-0000-000041B30000}"/>
    <cellStyle name="Output 2 2 8 5 88" xfId="53079" xr:uid="{00000000-0005-0000-0000-000042B30000}"/>
    <cellStyle name="Output 2 2 8 5 89" xfId="19034" xr:uid="{00000000-0005-0000-0000-000043B30000}"/>
    <cellStyle name="Output 2 2 8 5 9" xfId="21599" xr:uid="{00000000-0005-0000-0000-000044B30000}"/>
    <cellStyle name="Output 2 2 8 5 90" xfId="53450" xr:uid="{00000000-0005-0000-0000-000045B30000}"/>
    <cellStyle name="Output 2 2 8 50" xfId="35056" xr:uid="{00000000-0005-0000-0000-000046B30000}"/>
    <cellStyle name="Output 2 2 8 51" xfId="35403" xr:uid="{00000000-0005-0000-0000-000047B30000}"/>
    <cellStyle name="Output 2 2 8 52" xfId="35750" xr:uid="{00000000-0005-0000-0000-000048B30000}"/>
    <cellStyle name="Output 2 2 8 53" xfId="36096" xr:uid="{00000000-0005-0000-0000-000049B30000}"/>
    <cellStyle name="Output 2 2 8 54" xfId="36442" xr:uid="{00000000-0005-0000-0000-00004AB30000}"/>
    <cellStyle name="Output 2 2 8 55" xfId="36788" xr:uid="{00000000-0005-0000-0000-00004BB30000}"/>
    <cellStyle name="Output 2 2 8 56" xfId="37134" xr:uid="{00000000-0005-0000-0000-00004CB30000}"/>
    <cellStyle name="Output 2 2 8 57" xfId="37480" xr:uid="{00000000-0005-0000-0000-00004DB30000}"/>
    <cellStyle name="Output 2 2 8 58" xfId="34208" xr:uid="{00000000-0005-0000-0000-00004EB30000}"/>
    <cellStyle name="Output 2 2 8 59" xfId="38102" xr:uid="{00000000-0005-0000-0000-00004FB30000}"/>
    <cellStyle name="Output 2 2 8 6" xfId="1790" xr:uid="{00000000-0005-0000-0000-000050B30000}"/>
    <cellStyle name="Output 2 2 8 6 2" xfId="6042" xr:uid="{00000000-0005-0000-0000-000051B30000}"/>
    <cellStyle name="Output 2 2 8 6 3" xfId="10291" xr:uid="{00000000-0005-0000-0000-000052B30000}"/>
    <cellStyle name="Output 2 2 8 6 4" xfId="14541" xr:uid="{00000000-0005-0000-0000-000053B30000}"/>
    <cellStyle name="Output 2 2 8 6 5" xfId="18977" xr:uid="{00000000-0005-0000-0000-000054B30000}"/>
    <cellStyle name="Output 2 2 8 6 6" xfId="53599" xr:uid="{00000000-0005-0000-0000-000055B30000}"/>
    <cellStyle name="Output 2 2 8 60" xfId="38448" xr:uid="{00000000-0005-0000-0000-000056B30000}"/>
    <cellStyle name="Output 2 2 8 61" xfId="38794" xr:uid="{00000000-0005-0000-0000-000057B30000}"/>
    <cellStyle name="Output 2 2 8 62" xfId="39140" xr:uid="{00000000-0005-0000-0000-000058B30000}"/>
    <cellStyle name="Output 2 2 8 63" xfId="37763" xr:uid="{00000000-0005-0000-0000-000059B30000}"/>
    <cellStyle name="Output 2 2 8 64" xfId="39776" xr:uid="{00000000-0005-0000-0000-00005AB30000}"/>
    <cellStyle name="Output 2 2 8 65" xfId="39968" xr:uid="{00000000-0005-0000-0000-00005BB30000}"/>
    <cellStyle name="Output 2 2 8 66" xfId="40309" xr:uid="{00000000-0005-0000-0000-00005CB30000}"/>
    <cellStyle name="Output 2 2 8 67" xfId="40958" xr:uid="{00000000-0005-0000-0000-00005DB30000}"/>
    <cellStyle name="Output 2 2 8 68" xfId="41202" xr:uid="{00000000-0005-0000-0000-00005EB30000}"/>
    <cellStyle name="Output 2 2 8 69" xfId="41523" xr:uid="{00000000-0005-0000-0000-00005FB30000}"/>
    <cellStyle name="Output 2 2 8 7" xfId="1837" xr:uid="{00000000-0005-0000-0000-000060B30000}"/>
    <cellStyle name="Output 2 2 8 7 2" xfId="6089" xr:uid="{00000000-0005-0000-0000-000061B30000}"/>
    <cellStyle name="Output 2 2 8 7 3" xfId="10338" xr:uid="{00000000-0005-0000-0000-000062B30000}"/>
    <cellStyle name="Output 2 2 8 7 4" xfId="14588" xr:uid="{00000000-0005-0000-0000-000063B30000}"/>
    <cellStyle name="Output 2 2 8 7 5" xfId="19187" xr:uid="{00000000-0005-0000-0000-000064B30000}"/>
    <cellStyle name="Output 2 2 8 7 6" xfId="53197" xr:uid="{00000000-0005-0000-0000-000065B30000}"/>
    <cellStyle name="Output 2 2 8 70" xfId="41876" xr:uid="{00000000-0005-0000-0000-000066B30000}"/>
    <cellStyle name="Output 2 2 8 71" xfId="42222" xr:uid="{00000000-0005-0000-0000-000067B30000}"/>
    <cellStyle name="Output 2 2 8 72" xfId="41137" xr:uid="{00000000-0005-0000-0000-000068B30000}"/>
    <cellStyle name="Output 2 2 8 73" xfId="42803" xr:uid="{00000000-0005-0000-0000-000069B30000}"/>
    <cellStyle name="Output 2 2 8 74" xfId="43144" xr:uid="{00000000-0005-0000-0000-00006AB30000}"/>
    <cellStyle name="Output 2 2 8 75" xfId="43485" xr:uid="{00000000-0005-0000-0000-00006BB30000}"/>
    <cellStyle name="Output 2 2 8 76" xfId="44016" xr:uid="{00000000-0005-0000-0000-00006CB30000}"/>
    <cellStyle name="Output 2 2 8 77" xfId="44356" xr:uid="{00000000-0005-0000-0000-00006DB30000}"/>
    <cellStyle name="Output 2 2 8 78" xfId="44684" xr:uid="{00000000-0005-0000-0000-00006EB30000}"/>
    <cellStyle name="Output 2 2 8 79" xfId="45172" xr:uid="{00000000-0005-0000-0000-00006FB30000}"/>
    <cellStyle name="Output 2 2 8 8" xfId="1884" xr:uid="{00000000-0005-0000-0000-000070B30000}"/>
    <cellStyle name="Output 2 2 8 8 2" xfId="6136" xr:uid="{00000000-0005-0000-0000-000071B30000}"/>
    <cellStyle name="Output 2 2 8 8 3" xfId="10385" xr:uid="{00000000-0005-0000-0000-000072B30000}"/>
    <cellStyle name="Output 2 2 8 8 4" xfId="14635" xr:uid="{00000000-0005-0000-0000-000073B30000}"/>
    <cellStyle name="Output 2 2 8 8 5" xfId="19533" xr:uid="{00000000-0005-0000-0000-000074B30000}"/>
    <cellStyle name="Output 2 2 8 8 6" xfId="53977" xr:uid="{00000000-0005-0000-0000-000075B30000}"/>
    <cellStyle name="Output 2 2 8 80" xfId="45735" xr:uid="{00000000-0005-0000-0000-000076B30000}"/>
    <cellStyle name="Output 2 2 8 81" xfId="46063" xr:uid="{00000000-0005-0000-0000-000077B30000}"/>
    <cellStyle name="Output 2 2 8 82" xfId="46404" xr:uid="{00000000-0005-0000-0000-000078B30000}"/>
    <cellStyle name="Output 2 2 8 83" xfId="45493" xr:uid="{00000000-0005-0000-0000-000079B30000}"/>
    <cellStyle name="Output 2 2 8 84" xfId="46886" xr:uid="{00000000-0005-0000-0000-00007AB30000}"/>
    <cellStyle name="Output 2 2 8 85" xfId="47231" xr:uid="{00000000-0005-0000-0000-00007BB30000}"/>
    <cellStyle name="Output 2 2 8 86" xfId="47564" xr:uid="{00000000-0005-0000-0000-00007CB30000}"/>
    <cellStyle name="Output 2 2 8 87" xfId="45642" xr:uid="{00000000-0005-0000-0000-00007DB30000}"/>
    <cellStyle name="Output 2 2 8 88" xfId="47992" xr:uid="{00000000-0005-0000-0000-00007EB30000}"/>
    <cellStyle name="Output 2 2 8 89" xfId="48402" xr:uid="{00000000-0005-0000-0000-00007FB30000}"/>
    <cellStyle name="Output 2 2 8 9" xfId="1787" xr:uid="{00000000-0005-0000-0000-000080B30000}"/>
    <cellStyle name="Output 2 2 8 9 2" xfId="6039" xr:uid="{00000000-0005-0000-0000-000081B30000}"/>
    <cellStyle name="Output 2 2 8 9 3" xfId="10288" xr:uid="{00000000-0005-0000-0000-000082B30000}"/>
    <cellStyle name="Output 2 2 8 9 4" xfId="14538" xr:uid="{00000000-0005-0000-0000-000083B30000}"/>
    <cellStyle name="Output 2 2 8 9 5" xfId="19624" xr:uid="{00000000-0005-0000-0000-000084B30000}"/>
    <cellStyle name="Output 2 2 8 9 6" xfId="54126" xr:uid="{00000000-0005-0000-0000-000085B30000}"/>
    <cellStyle name="Output 2 2 8 90" xfId="48845" xr:uid="{00000000-0005-0000-0000-000086B30000}"/>
    <cellStyle name="Output 2 2 8 91" xfId="49161" xr:uid="{00000000-0005-0000-0000-000087B30000}"/>
    <cellStyle name="Output 2 2 8 92" xfId="48613" xr:uid="{00000000-0005-0000-0000-000088B30000}"/>
    <cellStyle name="Output 2 2 8 93" xfId="49854" xr:uid="{00000000-0005-0000-0000-000089B30000}"/>
    <cellStyle name="Output 2 2 8 94" xfId="50004" xr:uid="{00000000-0005-0000-0000-00008AB30000}"/>
    <cellStyle name="Output 2 2 8 95" xfId="50153" xr:uid="{00000000-0005-0000-0000-00008BB30000}"/>
    <cellStyle name="Output 2 2 8 96" xfId="50303" xr:uid="{00000000-0005-0000-0000-00008CB30000}"/>
    <cellStyle name="Output 2 2 8 97" xfId="50452" xr:uid="{00000000-0005-0000-0000-00008DB30000}"/>
    <cellStyle name="Output 2 2 8 98" xfId="50601" xr:uid="{00000000-0005-0000-0000-00008EB30000}"/>
    <cellStyle name="Output 2 2 8 99" xfId="50751" xr:uid="{00000000-0005-0000-0000-00008FB30000}"/>
    <cellStyle name="Output 2 2 80" xfId="30732" xr:uid="{00000000-0005-0000-0000-000090B30000}"/>
    <cellStyle name="Output 2 2 81" xfId="30739" xr:uid="{00000000-0005-0000-0000-000091B30000}"/>
    <cellStyle name="Output 2 2 82" xfId="30744" xr:uid="{00000000-0005-0000-0000-000092B30000}"/>
    <cellStyle name="Output 2 2 83" xfId="30750" xr:uid="{00000000-0005-0000-0000-000093B30000}"/>
    <cellStyle name="Output 2 2 84" xfId="30755" xr:uid="{00000000-0005-0000-0000-000094B30000}"/>
    <cellStyle name="Output 2 2 85" xfId="30760" xr:uid="{00000000-0005-0000-0000-000095B30000}"/>
    <cellStyle name="Output 2 2 86" xfId="30765" xr:uid="{00000000-0005-0000-0000-000096B30000}"/>
    <cellStyle name="Output 2 2 87" xfId="30771" xr:uid="{00000000-0005-0000-0000-000097B30000}"/>
    <cellStyle name="Output 2 2 88" xfId="30777" xr:uid="{00000000-0005-0000-0000-000098B30000}"/>
    <cellStyle name="Output 2 2 89" xfId="30783" xr:uid="{00000000-0005-0000-0000-000099B30000}"/>
    <cellStyle name="Output 2 2 9" xfId="1005" xr:uid="{00000000-0005-0000-0000-00009AB30000}"/>
    <cellStyle name="Output 2 2 9 10" xfId="3249" xr:uid="{00000000-0005-0000-0000-00009BB30000}"/>
    <cellStyle name="Output 2 2 9 10 2" xfId="7501" xr:uid="{00000000-0005-0000-0000-00009CB30000}"/>
    <cellStyle name="Output 2 2 9 10 3" xfId="11750" xr:uid="{00000000-0005-0000-0000-00009DB30000}"/>
    <cellStyle name="Output 2 2 9 10 4" xfId="15999" xr:uid="{00000000-0005-0000-0000-00009EB30000}"/>
    <cellStyle name="Output 2 2 9 10 5" xfId="21838" xr:uid="{00000000-0005-0000-0000-00009FB30000}"/>
    <cellStyle name="Output 2 2 9 10 6" xfId="54541" xr:uid="{00000000-0005-0000-0000-0000A0B30000}"/>
    <cellStyle name="Output 2 2 9 100" xfId="51714" xr:uid="{00000000-0005-0000-0000-0000A1B30000}"/>
    <cellStyle name="Output 2 2 9 101" xfId="51869" xr:uid="{00000000-0005-0000-0000-0000A2B30000}"/>
    <cellStyle name="Output 2 2 9 102" xfId="52024" xr:uid="{00000000-0005-0000-0000-0000A3B30000}"/>
    <cellStyle name="Output 2 2 9 103" xfId="52174" xr:uid="{00000000-0005-0000-0000-0000A4B30000}"/>
    <cellStyle name="Output 2 2 9 104" xfId="52427" xr:uid="{00000000-0005-0000-0000-0000A5B30000}"/>
    <cellStyle name="Output 2 2 9 105" xfId="52577" xr:uid="{00000000-0005-0000-0000-0000A6B30000}"/>
    <cellStyle name="Output 2 2 9 106" xfId="52726" xr:uid="{00000000-0005-0000-0000-0000A7B30000}"/>
    <cellStyle name="Output 2 2 9 107" xfId="52876" xr:uid="{00000000-0005-0000-0000-0000A8B30000}"/>
    <cellStyle name="Output 2 2 9 108" xfId="53338" xr:uid="{00000000-0005-0000-0000-0000A9B30000}"/>
    <cellStyle name="Output 2 2 9 11" xfId="3398" xr:uid="{00000000-0005-0000-0000-0000AAB30000}"/>
    <cellStyle name="Output 2 2 9 11 2" xfId="7650" xr:uid="{00000000-0005-0000-0000-0000ABB30000}"/>
    <cellStyle name="Output 2 2 9 11 3" xfId="11899" xr:uid="{00000000-0005-0000-0000-0000ACB30000}"/>
    <cellStyle name="Output 2 2 9 11 4" xfId="16148" xr:uid="{00000000-0005-0000-0000-0000ADB30000}"/>
    <cellStyle name="Output 2 2 9 11 5" xfId="22139" xr:uid="{00000000-0005-0000-0000-0000AEB30000}"/>
    <cellStyle name="Output 2 2 9 11 6" xfId="54690" xr:uid="{00000000-0005-0000-0000-0000AFB30000}"/>
    <cellStyle name="Output 2 2 9 12" xfId="3548" xr:uid="{00000000-0005-0000-0000-0000B0B30000}"/>
    <cellStyle name="Output 2 2 9 12 2" xfId="7800" xr:uid="{00000000-0005-0000-0000-0000B1B30000}"/>
    <cellStyle name="Output 2 2 9 12 3" xfId="12049" xr:uid="{00000000-0005-0000-0000-0000B2B30000}"/>
    <cellStyle name="Output 2 2 9 12 4" xfId="16298" xr:uid="{00000000-0005-0000-0000-0000B3B30000}"/>
    <cellStyle name="Output 2 2 9 12 5" xfId="22485" xr:uid="{00000000-0005-0000-0000-0000B4B30000}"/>
    <cellStyle name="Output 2 2 9 12 6" xfId="54845" xr:uid="{00000000-0005-0000-0000-0000B5B30000}"/>
    <cellStyle name="Output 2 2 9 13" xfId="3698" xr:uid="{00000000-0005-0000-0000-0000B6B30000}"/>
    <cellStyle name="Output 2 2 9 13 2" xfId="7950" xr:uid="{00000000-0005-0000-0000-0000B7B30000}"/>
    <cellStyle name="Output 2 2 9 13 3" xfId="12199" xr:uid="{00000000-0005-0000-0000-0000B8B30000}"/>
    <cellStyle name="Output 2 2 9 13 4" xfId="16448" xr:uid="{00000000-0005-0000-0000-0000B9B30000}"/>
    <cellStyle name="Output 2 2 9 13 5" xfId="22831" xr:uid="{00000000-0005-0000-0000-0000BAB30000}"/>
    <cellStyle name="Output 2 2 9 13 6" xfId="55000" xr:uid="{00000000-0005-0000-0000-0000BBB30000}"/>
    <cellStyle name="Output 2 2 9 14" xfId="3847" xr:uid="{00000000-0005-0000-0000-0000BCB30000}"/>
    <cellStyle name="Output 2 2 9 14 2" xfId="8099" xr:uid="{00000000-0005-0000-0000-0000BDB30000}"/>
    <cellStyle name="Output 2 2 9 14 3" xfId="12348" xr:uid="{00000000-0005-0000-0000-0000BEB30000}"/>
    <cellStyle name="Output 2 2 9 14 4" xfId="16597" xr:uid="{00000000-0005-0000-0000-0000BFB30000}"/>
    <cellStyle name="Output 2 2 9 14 5" xfId="23178" xr:uid="{00000000-0005-0000-0000-0000C0B30000}"/>
    <cellStyle name="Output 2 2 9 14 6" xfId="55151" xr:uid="{00000000-0005-0000-0000-0000C1B30000}"/>
    <cellStyle name="Output 2 2 9 15" xfId="3996" xr:uid="{00000000-0005-0000-0000-0000C2B30000}"/>
    <cellStyle name="Output 2 2 9 15 2" xfId="8248" xr:uid="{00000000-0005-0000-0000-0000C3B30000}"/>
    <cellStyle name="Output 2 2 9 15 3" xfId="12497" xr:uid="{00000000-0005-0000-0000-0000C4B30000}"/>
    <cellStyle name="Output 2 2 9 15 4" xfId="16746" xr:uid="{00000000-0005-0000-0000-0000C5B30000}"/>
    <cellStyle name="Output 2 2 9 15 5" xfId="22455" xr:uid="{00000000-0005-0000-0000-0000C6B30000}"/>
    <cellStyle name="Output 2 2 9 15 6" xfId="55300" xr:uid="{00000000-0005-0000-0000-0000C7B30000}"/>
    <cellStyle name="Output 2 2 9 16" xfId="4196" xr:uid="{00000000-0005-0000-0000-0000C8B30000}"/>
    <cellStyle name="Output 2 2 9 16 2" xfId="8448" xr:uid="{00000000-0005-0000-0000-0000C9B30000}"/>
    <cellStyle name="Output 2 2 9 16 3" xfId="12697" xr:uid="{00000000-0005-0000-0000-0000CAB30000}"/>
    <cellStyle name="Output 2 2 9 16 4" xfId="16946" xr:uid="{00000000-0005-0000-0000-0000CBB30000}"/>
    <cellStyle name="Output 2 2 9 16 5" xfId="23799" xr:uid="{00000000-0005-0000-0000-0000CCB30000}"/>
    <cellStyle name="Output 2 2 9 16 6" xfId="55450" xr:uid="{00000000-0005-0000-0000-0000CDB30000}"/>
    <cellStyle name="Output 2 2 9 17" xfId="4347" xr:uid="{00000000-0005-0000-0000-0000CEB30000}"/>
    <cellStyle name="Output 2 2 9 17 2" xfId="8599" xr:uid="{00000000-0005-0000-0000-0000CFB30000}"/>
    <cellStyle name="Output 2 2 9 17 3" xfId="12848" xr:uid="{00000000-0005-0000-0000-0000D0B30000}"/>
    <cellStyle name="Output 2 2 9 17 4" xfId="17097" xr:uid="{00000000-0005-0000-0000-0000D1B30000}"/>
    <cellStyle name="Output 2 2 9 17 5" xfId="24149" xr:uid="{00000000-0005-0000-0000-0000D2B30000}"/>
    <cellStyle name="Output 2 2 9 17 6" xfId="55599" xr:uid="{00000000-0005-0000-0000-0000D3B30000}"/>
    <cellStyle name="Output 2 2 9 18" xfId="4450" xr:uid="{00000000-0005-0000-0000-0000D4B30000}"/>
    <cellStyle name="Output 2 2 9 18 2" xfId="8702" xr:uid="{00000000-0005-0000-0000-0000D5B30000}"/>
    <cellStyle name="Output 2 2 9 18 3" xfId="12951" xr:uid="{00000000-0005-0000-0000-0000D6B30000}"/>
    <cellStyle name="Output 2 2 9 18 4" xfId="17200" xr:uid="{00000000-0005-0000-0000-0000D7B30000}"/>
    <cellStyle name="Output 2 2 9 18 5" xfId="24495" xr:uid="{00000000-0005-0000-0000-0000D8B30000}"/>
    <cellStyle name="Output 2 2 9 18 6" xfId="55821" xr:uid="{00000000-0005-0000-0000-0000D9B30000}"/>
    <cellStyle name="Output 2 2 9 19" xfId="4564" xr:uid="{00000000-0005-0000-0000-0000DAB30000}"/>
    <cellStyle name="Output 2 2 9 19 2" xfId="8816" xr:uid="{00000000-0005-0000-0000-0000DBB30000}"/>
    <cellStyle name="Output 2 2 9 19 3" xfId="13065" xr:uid="{00000000-0005-0000-0000-0000DCB30000}"/>
    <cellStyle name="Output 2 2 9 19 4" xfId="17314" xr:uid="{00000000-0005-0000-0000-0000DDB30000}"/>
    <cellStyle name="Output 2 2 9 19 5" xfId="21880" xr:uid="{00000000-0005-0000-0000-0000DEB30000}"/>
    <cellStyle name="Output 2 2 9 19 6" xfId="55973" xr:uid="{00000000-0005-0000-0000-0000DFB30000}"/>
    <cellStyle name="Output 2 2 9 2" xfId="1006" xr:uid="{00000000-0005-0000-0000-0000E0B30000}"/>
    <cellStyle name="Output 2 2 9 2 2" xfId="2044" xr:uid="{00000000-0005-0000-0000-0000E1B30000}"/>
    <cellStyle name="Output 2 2 9 2 2 2" xfId="30029" xr:uid="{00000000-0005-0000-0000-0000E2B30000}"/>
    <cellStyle name="Output 2 2 9 2 3" xfId="6296" xr:uid="{00000000-0005-0000-0000-0000E3B30000}"/>
    <cellStyle name="Output 2 2 9 2 4" xfId="10545" xr:uid="{00000000-0005-0000-0000-0000E4B30000}"/>
    <cellStyle name="Output 2 2 9 2 5" xfId="14794" xr:uid="{00000000-0005-0000-0000-0000E5B30000}"/>
    <cellStyle name="Output 2 2 9 2 6" xfId="19176" xr:uid="{00000000-0005-0000-0000-0000E6B30000}"/>
    <cellStyle name="Output 2 2 9 2 7" xfId="53493" xr:uid="{00000000-0005-0000-0000-0000E7B30000}"/>
    <cellStyle name="Output 2 2 9 20" xfId="4719" xr:uid="{00000000-0005-0000-0000-0000E8B30000}"/>
    <cellStyle name="Output 2 2 9 20 2" xfId="8971" xr:uid="{00000000-0005-0000-0000-0000E9B30000}"/>
    <cellStyle name="Output 2 2 9 20 3" xfId="13220" xr:uid="{00000000-0005-0000-0000-0000EAB30000}"/>
    <cellStyle name="Output 2 2 9 20 4" xfId="17469" xr:uid="{00000000-0005-0000-0000-0000EBB30000}"/>
    <cellStyle name="Output 2 2 9 20 5" xfId="21958" xr:uid="{00000000-0005-0000-0000-0000ECB30000}"/>
    <cellStyle name="Output 2 2 9 20 6" xfId="56125" xr:uid="{00000000-0005-0000-0000-0000EDB30000}"/>
    <cellStyle name="Output 2 2 9 21" xfId="4869" xr:uid="{00000000-0005-0000-0000-0000EEB30000}"/>
    <cellStyle name="Output 2 2 9 21 2" xfId="9121" xr:uid="{00000000-0005-0000-0000-0000EFB30000}"/>
    <cellStyle name="Output 2 2 9 21 3" xfId="13370" xr:uid="{00000000-0005-0000-0000-0000F0B30000}"/>
    <cellStyle name="Output 2 2 9 21 4" xfId="17619" xr:uid="{00000000-0005-0000-0000-0000F1B30000}"/>
    <cellStyle name="Output 2 2 9 21 5" xfId="25456" xr:uid="{00000000-0005-0000-0000-0000F2B30000}"/>
    <cellStyle name="Output 2 2 9 21 6" xfId="56274" xr:uid="{00000000-0005-0000-0000-0000F3B30000}"/>
    <cellStyle name="Output 2 2 9 22" xfId="5061" xr:uid="{00000000-0005-0000-0000-0000F4B30000}"/>
    <cellStyle name="Output 2 2 9 22 2" xfId="9313" xr:uid="{00000000-0005-0000-0000-0000F5B30000}"/>
    <cellStyle name="Output 2 2 9 22 3" xfId="13562" xr:uid="{00000000-0005-0000-0000-0000F6B30000}"/>
    <cellStyle name="Output 2 2 9 22 4" xfId="17811" xr:uid="{00000000-0005-0000-0000-0000F7B30000}"/>
    <cellStyle name="Output 2 2 9 22 5" xfId="25802" xr:uid="{00000000-0005-0000-0000-0000F8B30000}"/>
    <cellStyle name="Output 2 2 9 22 6" xfId="56430" xr:uid="{00000000-0005-0000-0000-0000F9B30000}"/>
    <cellStyle name="Output 2 2 9 23" xfId="5171" xr:uid="{00000000-0005-0000-0000-0000FAB30000}"/>
    <cellStyle name="Output 2 2 9 23 2" xfId="9423" xr:uid="{00000000-0005-0000-0000-0000FBB30000}"/>
    <cellStyle name="Output 2 2 9 23 3" xfId="13672" xr:uid="{00000000-0005-0000-0000-0000FCB30000}"/>
    <cellStyle name="Output 2 2 9 23 4" xfId="17921" xr:uid="{00000000-0005-0000-0000-0000FDB30000}"/>
    <cellStyle name="Output 2 2 9 23 5" xfId="26148" xr:uid="{00000000-0005-0000-0000-0000FEB30000}"/>
    <cellStyle name="Output 2 2 9 23 6" xfId="56681" xr:uid="{00000000-0005-0000-0000-0000FFB30000}"/>
    <cellStyle name="Output 2 2 9 24" xfId="5283" xr:uid="{00000000-0005-0000-0000-000000B40000}"/>
    <cellStyle name="Output 2 2 9 24 2" xfId="9535" xr:uid="{00000000-0005-0000-0000-000001B40000}"/>
    <cellStyle name="Output 2 2 9 24 3" xfId="13784" xr:uid="{00000000-0005-0000-0000-000002B40000}"/>
    <cellStyle name="Output 2 2 9 24 4" xfId="18033" xr:uid="{00000000-0005-0000-0000-000003B40000}"/>
    <cellStyle name="Output 2 2 9 24 5" xfId="26494" xr:uid="{00000000-0005-0000-0000-000004B40000}"/>
    <cellStyle name="Output 2 2 9 24 6" xfId="56840" xr:uid="{00000000-0005-0000-0000-000005B40000}"/>
    <cellStyle name="Output 2 2 9 25" xfId="5434" xr:uid="{00000000-0005-0000-0000-000006B40000}"/>
    <cellStyle name="Output 2 2 9 25 2" xfId="9686" xr:uid="{00000000-0005-0000-0000-000007B40000}"/>
    <cellStyle name="Output 2 2 9 25 3" xfId="13935" xr:uid="{00000000-0005-0000-0000-000008B40000}"/>
    <cellStyle name="Output 2 2 9 25 4" xfId="18184" xr:uid="{00000000-0005-0000-0000-000009B40000}"/>
    <cellStyle name="Output 2 2 9 25 5" xfId="25160" xr:uid="{00000000-0005-0000-0000-00000AB40000}"/>
    <cellStyle name="Output 2 2 9 25 6" xfId="56990" xr:uid="{00000000-0005-0000-0000-00000BB40000}"/>
    <cellStyle name="Output 2 2 9 26" xfId="5589" xr:uid="{00000000-0005-0000-0000-00000CB40000}"/>
    <cellStyle name="Output 2 2 9 26 2" xfId="9841" xr:uid="{00000000-0005-0000-0000-00000DB40000}"/>
    <cellStyle name="Output 2 2 9 26 3" xfId="14090" xr:uid="{00000000-0005-0000-0000-00000EB40000}"/>
    <cellStyle name="Output 2 2 9 26 4" xfId="18339" xr:uid="{00000000-0005-0000-0000-00000FB40000}"/>
    <cellStyle name="Output 2 2 9 26 5" xfId="26668" xr:uid="{00000000-0005-0000-0000-000010B40000}"/>
    <cellStyle name="Output 2 2 9 26 6" xfId="55709" xr:uid="{00000000-0005-0000-0000-000011B40000}"/>
    <cellStyle name="Output 2 2 9 27" xfId="1489" xr:uid="{00000000-0005-0000-0000-000012B40000}"/>
    <cellStyle name="Output 2 2 9 27 2" xfId="27201" xr:uid="{00000000-0005-0000-0000-000013B40000}"/>
    <cellStyle name="Output 2 2 9 27 3" xfId="57258" xr:uid="{00000000-0005-0000-0000-000014B40000}"/>
    <cellStyle name="Output 2 2 9 28" xfId="5741" xr:uid="{00000000-0005-0000-0000-000015B40000}"/>
    <cellStyle name="Output 2 2 9 28 2" xfId="27544" xr:uid="{00000000-0005-0000-0000-000016B40000}"/>
    <cellStyle name="Output 2 2 9 28 3" xfId="57407" xr:uid="{00000000-0005-0000-0000-000017B40000}"/>
    <cellStyle name="Output 2 2 9 29" xfId="9990" xr:uid="{00000000-0005-0000-0000-000018B40000}"/>
    <cellStyle name="Output 2 2 9 29 2" xfId="27885" xr:uid="{00000000-0005-0000-0000-000019B40000}"/>
    <cellStyle name="Output 2 2 9 29 3" xfId="57557" xr:uid="{00000000-0005-0000-0000-00001AB40000}"/>
    <cellStyle name="Output 2 2 9 3" xfId="2196" xr:uid="{00000000-0005-0000-0000-00001BB40000}"/>
    <cellStyle name="Output 2 2 9 3 2" xfId="6448" xr:uid="{00000000-0005-0000-0000-00001CB40000}"/>
    <cellStyle name="Output 2 2 9 3 3" xfId="10697" xr:uid="{00000000-0005-0000-0000-00001DB40000}"/>
    <cellStyle name="Output 2 2 9 3 4" xfId="14946" xr:uid="{00000000-0005-0000-0000-00001EB40000}"/>
    <cellStyle name="Output 2 2 9 3 5" xfId="19522" xr:uid="{00000000-0005-0000-0000-00001FB40000}"/>
    <cellStyle name="Output 2 2 9 3 6" xfId="53642" xr:uid="{00000000-0005-0000-0000-000020B40000}"/>
    <cellStyle name="Output 2 2 9 30" xfId="14240" xr:uid="{00000000-0005-0000-0000-000021B40000}"/>
    <cellStyle name="Output 2 2 9 30 2" xfId="28226" xr:uid="{00000000-0005-0000-0000-000022B40000}"/>
    <cellStyle name="Output 2 2 9 31" xfId="18599" xr:uid="{00000000-0005-0000-0000-000023B40000}"/>
    <cellStyle name="Output 2 2 9 31 2" xfId="28567" xr:uid="{00000000-0005-0000-0000-000024B40000}"/>
    <cellStyle name="Output 2 2 9 32" xfId="28908" xr:uid="{00000000-0005-0000-0000-000025B40000}"/>
    <cellStyle name="Output 2 2 9 33" xfId="29459" xr:uid="{00000000-0005-0000-0000-000026B40000}"/>
    <cellStyle name="Output 2 2 9 34" xfId="30992" xr:uid="{00000000-0005-0000-0000-000027B40000}"/>
    <cellStyle name="Output 2 2 9 35" xfId="31406" xr:uid="{00000000-0005-0000-0000-000028B40000}"/>
    <cellStyle name="Output 2 2 9 36" xfId="31746" xr:uid="{00000000-0005-0000-0000-000029B40000}"/>
    <cellStyle name="Output 2 2 9 37" xfId="31067" xr:uid="{00000000-0005-0000-0000-00002AB40000}"/>
    <cellStyle name="Output 2 2 9 38" xfId="32309" xr:uid="{00000000-0005-0000-0000-00002BB40000}"/>
    <cellStyle name="Output 2 2 9 39" xfId="32650" xr:uid="{00000000-0005-0000-0000-00002CB40000}"/>
    <cellStyle name="Output 2 2 9 4" xfId="2346" xr:uid="{00000000-0005-0000-0000-00002DB40000}"/>
    <cellStyle name="Output 2 2 9 4 2" xfId="6598" xr:uid="{00000000-0005-0000-0000-00002EB40000}"/>
    <cellStyle name="Output 2 2 9 4 3" xfId="10847" xr:uid="{00000000-0005-0000-0000-00002FB40000}"/>
    <cellStyle name="Output 2 2 9 4 4" xfId="15096" xr:uid="{00000000-0005-0000-0000-000030B40000}"/>
    <cellStyle name="Output 2 2 9 4 5" xfId="19494" xr:uid="{00000000-0005-0000-0000-000031B40000}"/>
    <cellStyle name="Output 2 2 9 4 6" xfId="53764" xr:uid="{00000000-0005-0000-0000-000032B40000}"/>
    <cellStyle name="Output 2 2 9 40" xfId="33332" xr:uid="{00000000-0005-0000-0000-000033B40000}"/>
    <cellStyle name="Output 2 2 9 41" xfId="33560" xr:uid="{00000000-0005-0000-0000-000034B40000}"/>
    <cellStyle name="Output 2 2 9 42" xfId="33312" xr:uid="{00000000-0005-0000-0000-000035B40000}"/>
    <cellStyle name="Output 2 2 9 43" xfId="34353" xr:uid="{00000000-0005-0000-0000-000036B40000}"/>
    <cellStyle name="Output 2 2 9 44" xfId="34699" xr:uid="{00000000-0005-0000-0000-000037B40000}"/>
    <cellStyle name="Output 2 2 9 45" xfId="35045" xr:uid="{00000000-0005-0000-0000-000038B40000}"/>
    <cellStyle name="Output 2 2 9 46" xfId="35392" xr:uid="{00000000-0005-0000-0000-000039B40000}"/>
    <cellStyle name="Output 2 2 9 47" xfId="35739" xr:uid="{00000000-0005-0000-0000-00003AB40000}"/>
    <cellStyle name="Output 2 2 9 48" xfId="36085" xr:uid="{00000000-0005-0000-0000-00003BB40000}"/>
    <cellStyle name="Output 2 2 9 49" xfId="36431" xr:uid="{00000000-0005-0000-0000-00003CB40000}"/>
    <cellStyle name="Output 2 2 9 5" xfId="2495" xr:uid="{00000000-0005-0000-0000-00003DB40000}"/>
    <cellStyle name="Output 2 2 9 5 2" xfId="6747" xr:uid="{00000000-0005-0000-0000-00003EB40000}"/>
    <cellStyle name="Output 2 2 9 5 3" xfId="10996" xr:uid="{00000000-0005-0000-0000-00003FB40000}"/>
    <cellStyle name="Output 2 2 9 5 4" xfId="15245" xr:uid="{00000000-0005-0000-0000-000040B40000}"/>
    <cellStyle name="Output 2 2 9 5 5" xfId="19964" xr:uid="{00000000-0005-0000-0000-000041B40000}"/>
    <cellStyle name="Output 2 2 9 5 6" xfId="53870" xr:uid="{00000000-0005-0000-0000-000042B40000}"/>
    <cellStyle name="Output 2 2 9 50" xfId="36777" xr:uid="{00000000-0005-0000-0000-000043B40000}"/>
    <cellStyle name="Output 2 2 9 51" xfId="37123" xr:uid="{00000000-0005-0000-0000-000044B40000}"/>
    <cellStyle name="Output 2 2 9 52" xfId="37469" xr:uid="{00000000-0005-0000-0000-000045B40000}"/>
    <cellStyle name="Output 2 2 9 53" xfId="34671" xr:uid="{00000000-0005-0000-0000-000046B40000}"/>
    <cellStyle name="Output 2 2 9 54" xfId="38091" xr:uid="{00000000-0005-0000-0000-000047B40000}"/>
    <cellStyle name="Output 2 2 9 55" xfId="38437" xr:uid="{00000000-0005-0000-0000-000048B40000}"/>
    <cellStyle name="Output 2 2 9 56" xfId="38783" xr:uid="{00000000-0005-0000-0000-000049B40000}"/>
    <cellStyle name="Output 2 2 9 57" xfId="39129" xr:uid="{00000000-0005-0000-0000-00004AB40000}"/>
    <cellStyle name="Output 2 2 9 58" xfId="33112" xr:uid="{00000000-0005-0000-0000-00004BB40000}"/>
    <cellStyle name="Output 2 2 9 59" xfId="39754" xr:uid="{00000000-0005-0000-0000-00004CB40000}"/>
    <cellStyle name="Output 2 2 9 6" xfId="2645" xr:uid="{00000000-0005-0000-0000-00004DB40000}"/>
    <cellStyle name="Output 2 2 9 6 2" xfId="6897" xr:uid="{00000000-0005-0000-0000-00004EB40000}"/>
    <cellStyle name="Output 2 2 9 6 3" xfId="11146" xr:uid="{00000000-0005-0000-0000-00004FB40000}"/>
    <cellStyle name="Output 2 2 9 6 4" xfId="15395" xr:uid="{00000000-0005-0000-0000-000050B40000}"/>
    <cellStyle name="Output 2 2 9 6 5" xfId="20310" xr:uid="{00000000-0005-0000-0000-000051B40000}"/>
    <cellStyle name="Output 2 2 9 6 6" xfId="54020" xr:uid="{00000000-0005-0000-0000-000052B40000}"/>
    <cellStyle name="Output 2 2 9 60" xfId="39957" xr:uid="{00000000-0005-0000-0000-000053B40000}"/>
    <cellStyle name="Output 2 2 9 61" xfId="40298" xr:uid="{00000000-0005-0000-0000-000054B40000}"/>
    <cellStyle name="Output 2 2 9 62" xfId="40917" xr:uid="{00000000-0005-0000-0000-000055B40000}"/>
    <cellStyle name="Output 2 2 9 63" xfId="41025" xr:uid="{00000000-0005-0000-0000-000056B40000}"/>
    <cellStyle name="Output 2 2 9 64" xfId="41573" xr:uid="{00000000-0005-0000-0000-000057B40000}"/>
    <cellStyle name="Output 2 2 9 65" xfId="41865" xr:uid="{00000000-0005-0000-0000-000058B40000}"/>
    <cellStyle name="Output 2 2 9 66" xfId="42211" xr:uid="{00000000-0005-0000-0000-000059B40000}"/>
    <cellStyle name="Output 2 2 9 67" xfId="41476" xr:uid="{00000000-0005-0000-0000-00005AB40000}"/>
    <cellStyle name="Output 2 2 9 68" xfId="42792" xr:uid="{00000000-0005-0000-0000-00005BB40000}"/>
    <cellStyle name="Output 2 2 9 69" xfId="43133" xr:uid="{00000000-0005-0000-0000-00005CB40000}"/>
    <cellStyle name="Output 2 2 9 7" xfId="2800" xr:uid="{00000000-0005-0000-0000-00005DB40000}"/>
    <cellStyle name="Output 2 2 9 7 2" xfId="7052" xr:uid="{00000000-0005-0000-0000-00005EB40000}"/>
    <cellStyle name="Output 2 2 9 7 3" xfId="11301" xr:uid="{00000000-0005-0000-0000-00005FB40000}"/>
    <cellStyle name="Output 2 2 9 7 4" xfId="15550" xr:uid="{00000000-0005-0000-0000-000060B40000}"/>
    <cellStyle name="Output 2 2 9 7 5" xfId="20722" xr:uid="{00000000-0005-0000-0000-000061B40000}"/>
    <cellStyle name="Output 2 2 9 7 6" xfId="53744" xr:uid="{00000000-0005-0000-0000-000062B40000}"/>
    <cellStyle name="Output 2 2 9 70" xfId="43474" xr:uid="{00000000-0005-0000-0000-000063B40000}"/>
    <cellStyle name="Output 2 2 9 71" xfId="44005" xr:uid="{00000000-0005-0000-0000-000064B40000}"/>
    <cellStyle name="Output 2 2 9 72" xfId="44402" xr:uid="{00000000-0005-0000-0000-000065B40000}"/>
    <cellStyle name="Output 2 2 9 73" xfId="44673" xr:uid="{00000000-0005-0000-0000-000066B40000}"/>
    <cellStyle name="Output 2 2 9 74" xfId="43818" xr:uid="{00000000-0005-0000-0000-000067B40000}"/>
    <cellStyle name="Output 2 2 9 75" xfId="45430" xr:uid="{00000000-0005-0000-0000-000068B40000}"/>
    <cellStyle name="Output 2 2 9 76" xfId="46052" xr:uid="{00000000-0005-0000-0000-000069B40000}"/>
    <cellStyle name="Output 2 2 9 77" xfId="46393" xr:uid="{00000000-0005-0000-0000-00006AB40000}"/>
    <cellStyle name="Output 2 2 9 78" xfId="45915" xr:uid="{00000000-0005-0000-0000-00006BB40000}"/>
    <cellStyle name="Output 2 2 9 79" xfId="46875" xr:uid="{00000000-0005-0000-0000-00006CB40000}"/>
    <cellStyle name="Output 2 2 9 8" xfId="2950" xr:uid="{00000000-0005-0000-0000-00006DB40000}"/>
    <cellStyle name="Output 2 2 9 8 2" xfId="7202" xr:uid="{00000000-0005-0000-0000-00006EB40000}"/>
    <cellStyle name="Output 2 2 9 8 3" xfId="11451" xr:uid="{00000000-0005-0000-0000-00006FB40000}"/>
    <cellStyle name="Output 2 2 9 8 4" xfId="15700" xr:uid="{00000000-0005-0000-0000-000070B40000}"/>
    <cellStyle name="Output 2 2 9 8 5" xfId="21003" xr:uid="{00000000-0005-0000-0000-000071B40000}"/>
    <cellStyle name="Output 2 2 9 8 6" xfId="54241" xr:uid="{00000000-0005-0000-0000-000072B40000}"/>
    <cellStyle name="Output 2 2 9 80" xfId="47220" xr:uid="{00000000-0005-0000-0000-000073B40000}"/>
    <cellStyle name="Output 2 2 9 81" xfId="47556" xr:uid="{00000000-0005-0000-0000-000074B40000}"/>
    <cellStyle name="Output 2 2 9 82" xfId="47190" xr:uid="{00000000-0005-0000-0000-000075B40000}"/>
    <cellStyle name="Output 2 2 9 83" xfId="47981" xr:uid="{00000000-0005-0000-0000-000076B40000}"/>
    <cellStyle name="Output 2 2 9 84" xfId="48404" xr:uid="{00000000-0005-0000-0000-000077B40000}"/>
    <cellStyle name="Output 2 2 9 85" xfId="48834" xr:uid="{00000000-0005-0000-0000-000078B40000}"/>
    <cellStyle name="Output 2 2 9 86" xfId="49444" xr:uid="{00000000-0005-0000-0000-000079B40000}"/>
    <cellStyle name="Output 2 2 9 87" xfId="48764" xr:uid="{00000000-0005-0000-0000-00007AB40000}"/>
    <cellStyle name="Output 2 2 9 88" xfId="49897" xr:uid="{00000000-0005-0000-0000-00007BB40000}"/>
    <cellStyle name="Output 2 2 9 89" xfId="50047" xr:uid="{00000000-0005-0000-0000-00007CB40000}"/>
    <cellStyle name="Output 2 2 9 9" xfId="3100" xr:uid="{00000000-0005-0000-0000-00007DB40000}"/>
    <cellStyle name="Output 2 2 9 9 2" xfId="7352" xr:uid="{00000000-0005-0000-0000-00007EB40000}"/>
    <cellStyle name="Output 2 2 9 9 3" xfId="11601" xr:uid="{00000000-0005-0000-0000-00007FB40000}"/>
    <cellStyle name="Output 2 2 9 9 4" xfId="15850" xr:uid="{00000000-0005-0000-0000-000080B40000}"/>
    <cellStyle name="Output 2 2 9 9 5" xfId="19739" xr:uid="{00000000-0005-0000-0000-000081B40000}"/>
    <cellStyle name="Output 2 2 9 9 6" xfId="54391" xr:uid="{00000000-0005-0000-0000-000082B40000}"/>
    <cellStyle name="Output 2 2 9 90" xfId="50196" xr:uid="{00000000-0005-0000-0000-000083B40000}"/>
    <cellStyle name="Output 2 2 9 91" xfId="50346" xr:uid="{00000000-0005-0000-0000-000084B40000}"/>
    <cellStyle name="Output 2 2 9 92" xfId="50495" xr:uid="{00000000-0005-0000-0000-000085B40000}"/>
    <cellStyle name="Output 2 2 9 93" xfId="50644" xr:uid="{00000000-0005-0000-0000-000086B40000}"/>
    <cellStyle name="Output 2 2 9 94" xfId="50794" xr:uid="{00000000-0005-0000-0000-000087B40000}"/>
    <cellStyle name="Output 2 2 9 95" xfId="50943" xr:uid="{00000000-0005-0000-0000-000088B40000}"/>
    <cellStyle name="Output 2 2 9 96" xfId="51108" xr:uid="{00000000-0005-0000-0000-000089B40000}"/>
    <cellStyle name="Output 2 2 9 97" xfId="51264" xr:uid="{00000000-0005-0000-0000-00008AB40000}"/>
    <cellStyle name="Output 2 2 9 98" xfId="51414" xr:uid="{00000000-0005-0000-0000-00008BB40000}"/>
    <cellStyle name="Output 2 2 9 99" xfId="51564" xr:uid="{00000000-0005-0000-0000-00008CB40000}"/>
    <cellStyle name="Output 2 2 90" xfId="30748" xr:uid="{00000000-0005-0000-0000-00008DB40000}"/>
    <cellStyle name="Output 2 2 91" xfId="30634" xr:uid="{00000000-0005-0000-0000-00008EB40000}"/>
    <cellStyle name="Output 2 2 92" xfId="30872" xr:uid="{00000000-0005-0000-0000-00008FB40000}"/>
    <cellStyle name="Output 2 2 93" xfId="30878" xr:uid="{00000000-0005-0000-0000-000090B40000}"/>
    <cellStyle name="Output 2 2 94" xfId="30885" xr:uid="{00000000-0005-0000-0000-000091B40000}"/>
    <cellStyle name="Output 2 2 95" xfId="30865" xr:uid="{00000000-0005-0000-0000-000092B40000}"/>
    <cellStyle name="Output 2 2 96" xfId="30896" xr:uid="{00000000-0005-0000-0000-000093B40000}"/>
    <cellStyle name="Output 2 2 97" xfId="30876" xr:uid="{00000000-0005-0000-0000-000094B40000}"/>
    <cellStyle name="Output 2 2 98" xfId="30904" xr:uid="{00000000-0005-0000-0000-000095B40000}"/>
    <cellStyle name="Output 2 2 99" xfId="30868" xr:uid="{00000000-0005-0000-0000-000096B40000}"/>
    <cellStyle name="Output 2 20" xfId="1007" xr:uid="{00000000-0005-0000-0000-000097B40000}"/>
    <cellStyle name="Output 2 20 2" xfId="1008" xr:uid="{00000000-0005-0000-0000-000098B40000}"/>
    <cellStyle name="Output 2 20 2 2" xfId="30153" xr:uid="{00000000-0005-0000-0000-000099B40000}"/>
    <cellStyle name="Output 2 20 3" xfId="29706" xr:uid="{00000000-0005-0000-0000-00009AB40000}"/>
    <cellStyle name="Output 2 20 4" xfId="21593" xr:uid="{00000000-0005-0000-0000-00009BB40000}"/>
    <cellStyle name="Output 2 21" xfId="1009" xr:uid="{00000000-0005-0000-0000-00009CB40000}"/>
    <cellStyle name="Output 2 21 2" xfId="1010" xr:uid="{00000000-0005-0000-0000-00009DB40000}"/>
    <cellStyle name="Output 2 21 2 2" xfId="30084" xr:uid="{00000000-0005-0000-0000-00009EB40000}"/>
    <cellStyle name="Output 2 21 3" xfId="29291" xr:uid="{00000000-0005-0000-0000-00009FB40000}"/>
    <cellStyle name="Output 2 21 4" xfId="21935" xr:uid="{00000000-0005-0000-0000-0000A0B40000}"/>
    <cellStyle name="Output 2 22" xfId="1011" xr:uid="{00000000-0005-0000-0000-0000A1B40000}"/>
    <cellStyle name="Output 2 22 2" xfId="1012" xr:uid="{00000000-0005-0000-0000-0000A2B40000}"/>
    <cellStyle name="Output 2 22 2 2" xfId="30098" xr:uid="{00000000-0005-0000-0000-0000A3B40000}"/>
    <cellStyle name="Output 2 22 3" xfId="29628" xr:uid="{00000000-0005-0000-0000-0000A4B40000}"/>
    <cellStyle name="Output 2 22 4" xfId="21384" xr:uid="{00000000-0005-0000-0000-0000A5B40000}"/>
    <cellStyle name="Output 2 23" xfId="1013" xr:uid="{00000000-0005-0000-0000-0000A6B40000}"/>
    <cellStyle name="Output 2 23 2" xfId="1014" xr:uid="{00000000-0005-0000-0000-0000A7B40000}"/>
    <cellStyle name="Output 2 23 2 2" xfId="30123" xr:uid="{00000000-0005-0000-0000-0000A8B40000}"/>
    <cellStyle name="Output 2 23 3" xfId="29734" xr:uid="{00000000-0005-0000-0000-0000A9B40000}"/>
    <cellStyle name="Output 2 23 4" xfId="21938" xr:uid="{00000000-0005-0000-0000-0000AAB40000}"/>
    <cellStyle name="Output 2 24" xfId="1015" xr:uid="{00000000-0005-0000-0000-0000ABB40000}"/>
    <cellStyle name="Output 2 24 2" xfId="1016" xr:uid="{00000000-0005-0000-0000-0000ACB40000}"/>
    <cellStyle name="Output 2 24 2 2" xfId="30190" xr:uid="{00000000-0005-0000-0000-0000ADB40000}"/>
    <cellStyle name="Output 2 24 3" xfId="29670" xr:uid="{00000000-0005-0000-0000-0000AEB40000}"/>
    <cellStyle name="Output 2 24 4" xfId="22463" xr:uid="{00000000-0005-0000-0000-0000AFB40000}"/>
    <cellStyle name="Output 2 25" xfId="1017" xr:uid="{00000000-0005-0000-0000-0000B0B40000}"/>
    <cellStyle name="Output 2 25 2" xfId="1018" xr:uid="{00000000-0005-0000-0000-0000B1B40000}"/>
    <cellStyle name="Output 2 25 2 2" xfId="30194" xr:uid="{00000000-0005-0000-0000-0000B2B40000}"/>
    <cellStyle name="Output 2 25 3" xfId="29229" xr:uid="{00000000-0005-0000-0000-0000B3B40000}"/>
    <cellStyle name="Output 2 25 4" xfId="23440" xr:uid="{00000000-0005-0000-0000-0000B4B40000}"/>
    <cellStyle name="Output 2 26" xfId="1019" xr:uid="{00000000-0005-0000-0000-0000B5B40000}"/>
    <cellStyle name="Output 2 26 2" xfId="1020" xr:uid="{00000000-0005-0000-0000-0000B6B40000}"/>
    <cellStyle name="Output 2 26 2 2" xfId="30138" xr:uid="{00000000-0005-0000-0000-0000B7B40000}"/>
    <cellStyle name="Output 2 26 3" xfId="29701" xr:uid="{00000000-0005-0000-0000-0000B8B40000}"/>
    <cellStyle name="Output 2 26 4" xfId="21690" xr:uid="{00000000-0005-0000-0000-0000B9B40000}"/>
    <cellStyle name="Output 2 27" xfId="1021" xr:uid="{00000000-0005-0000-0000-0000BAB40000}"/>
    <cellStyle name="Output 2 27 2" xfId="1022" xr:uid="{00000000-0005-0000-0000-0000BBB40000}"/>
    <cellStyle name="Output 2 27 2 2" xfId="30080" xr:uid="{00000000-0005-0000-0000-0000BCB40000}"/>
    <cellStyle name="Output 2 27 3" xfId="29457" xr:uid="{00000000-0005-0000-0000-0000BDB40000}"/>
    <cellStyle name="Output 2 27 4" xfId="23476" xr:uid="{00000000-0005-0000-0000-0000BEB40000}"/>
    <cellStyle name="Output 2 28" xfId="1023" xr:uid="{00000000-0005-0000-0000-0000BFB40000}"/>
    <cellStyle name="Output 2 28 2" xfId="1024" xr:uid="{00000000-0005-0000-0000-0000C0B40000}"/>
    <cellStyle name="Output 2 28 2 2" xfId="30058" xr:uid="{00000000-0005-0000-0000-0000C1B40000}"/>
    <cellStyle name="Output 2 28 3" xfId="29740" xr:uid="{00000000-0005-0000-0000-0000C2B40000}"/>
    <cellStyle name="Output 2 28 4" xfId="25282" xr:uid="{00000000-0005-0000-0000-0000C3B40000}"/>
    <cellStyle name="Output 2 29" xfId="1025" xr:uid="{00000000-0005-0000-0000-0000C4B40000}"/>
    <cellStyle name="Output 2 29 2" xfId="1026" xr:uid="{00000000-0005-0000-0000-0000C5B40000}"/>
    <cellStyle name="Output 2 29 2 2" xfId="30083" xr:uid="{00000000-0005-0000-0000-0000C6B40000}"/>
    <cellStyle name="Output 2 29 3" xfId="29560" xr:uid="{00000000-0005-0000-0000-0000C7B40000}"/>
    <cellStyle name="Output 2 29 4" xfId="25355" xr:uid="{00000000-0005-0000-0000-0000C8B40000}"/>
    <cellStyle name="Output 2 3" xfId="1027" xr:uid="{00000000-0005-0000-0000-0000C9B40000}"/>
    <cellStyle name="Output 2 3 10" xfId="1928" xr:uid="{00000000-0005-0000-0000-0000CAB40000}"/>
    <cellStyle name="Output 2 3 10 2" xfId="6180" xr:uid="{00000000-0005-0000-0000-0000CBB40000}"/>
    <cellStyle name="Output 2 3 10 3" xfId="10429" xr:uid="{00000000-0005-0000-0000-0000CCB40000}"/>
    <cellStyle name="Output 2 3 10 4" xfId="14679" xr:uid="{00000000-0005-0000-0000-0000CDB40000}"/>
    <cellStyle name="Output 2 3 10 5" xfId="19971" xr:uid="{00000000-0005-0000-0000-0000CEB40000}"/>
    <cellStyle name="Output 2 3 10 6" xfId="53191" xr:uid="{00000000-0005-0000-0000-0000CFB40000}"/>
    <cellStyle name="Output 2 3 100" xfId="50896" xr:uid="{00000000-0005-0000-0000-0000D0B40000}"/>
    <cellStyle name="Output 2 3 101" xfId="51061" xr:uid="{00000000-0005-0000-0000-0000D1B40000}"/>
    <cellStyle name="Output 2 3 102" xfId="51217" xr:uid="{00000000-0005-0000-0000-0000D2B40000}"/>
    <cellStyle name="Output 2 3 103" xfId="51367" xr:uid="{00000000-0005-0000-0000-0000D3B40000}"/>
    <cellStyle name="Output 2 3 104" xfId="51517" xr:uid="{00000000-0005-0000-0000-0000D4B40000}"/>
    <cellStyle name="Output 2 3 105" xfId="51667" xr:uid="{00000000-0005-0000-0000-0000D5B40000}"/>
    <cellStyle name="Output 2 3 106" xfId="51822" xr:uid="{00000000-0005-0000-0000-0000D6B40000}"/>
    <cellStyle name="Output 2 3 107" xfId="51977" xr:uid="{00000000-0005-0000-0000-0000D7B40000}"/>
    <cellStyle name="Output 2 3 108" xfId="52127" xr:uid="{00000000-0005-0000-0000-0000D8B40000}"/>
    <cellStyle name="Output 2 3 109" xfId="52277" xr:uid="{00000000-0005-0000-0000-0000D9B40000}"/>
    <cellStyle name="Output 2 3 11" xfId="1496" xr:uid="{00000000-0005-0000-0000-0000DAB40000}"/>
    <cellStyle name="Output 2 3 11 2" xfId="5748" xr:uid="{00000000-0005-0000-0000-0000DBB40000}"/>
    <cellStyle name="Output 2 3 11 3" xfId="9997" xr:uid="{00000000-0005-0000-0000-0000DCB40000}"/>
    <cellStyle name="Output 2 3 11 4" xfId="14247" xr:uid="{00000000-0005-0000-0000-0000DDB40000}"/>
    <cellStyle name="Output 2 3 11 5" xfId="20317" xr:uid="{00000000-0005-0000-0000-0000DEB40000}"/>
    <cellStyle name="Output 2 3 11 6" xfId="54343" xr:uid="{00000000-0005-0000-0000-0000DFB40000}"/>
    <cellStyle name="Output 2 3 110" xfId="52325" xr:uid="{00000000-0005-0000-0000-0000E0B40000}"/>
    <cellStyle name="Output 2 3 111" xfId="52380" xr:uid="{00000000-0005-0000-0000-0000E1B40000}"/>
    <cellStyle name="Output 2 3 112" xfId="52530" xr:uid="{00000000-0005-0000-0000-0000E2B40000}"/>
    <cellStyle name="Output 2 3 113" xfId="52679" xr:uid="{00000000-0005-0000-0000-0000E3B40000}"/>
    <cellStyle name="Output 2 3 114" xfId="52829" xr:uid="{00000000-0005-0000-0000-0000E4B40000}"/>
    <cellStyle name="Output 2 3 115" xfId="18702" xr:uid="{00000000-0005-0000-0000-0000E5B40000}"/>
    <cellStyle name="Output 2 3 116" xfId="53121" xr:uid="{00000000-0005-0000-0000-0000E6B40000}"/>
    <cellStyle name="Output 2 3 12" xfId="1997" xr:uid="{00000000-0005-0000-0000-0000E7B40000}"/>
    <cellStyle name="Output 2 3 12 2" xfId="6249" xr:uid="{00000000-0005-0000-0000-0000E8B40000}"/>
    <cellStyle name="Output 2 3 12 3" xfId="10498" xr:uid="{00000000-0005-0000-0000-0000E9B40000}"/>
    <cellStyle name="Output 2 3 12 4" xfId="14747" xr:uid="{00000000-0005-0000-0000-0000EAB40000}"/>
    <cellStyle name="Output 2 3 12 5" xfId="20918" xr:uid="{00000000-0005-0000-0000-0000EBB40000}"/>
    <cellStyle name="Output 2 3 12 6" xfId="54494" xr:uid="{00000000-0005-0000-0000-0000ECB40000}"/>
    <cellStyle name="Output 2 3 13" xfId="2149" xr:uid="{00000000-0005-0000-0000-0000EDB40000}"/>
    <cellStyle name="Output 2 3 13 2" xfId="6401" xr:uid="{00000000-0005-0000-0000-0000EEB40000}"/>
    <cellStyle name="Output 2 3 13 3" xfId="10650" xr:uid="{00000000-0005-0000-0000-0000EFB40000}"/>
    <cellStyle name="Output 2 3 13 4" xfId="14899" xr:uid="{00000000-0005-0000-0000-0000F0B40000}"/>
    <cellStyle name="Output 2 3 13 5" xfId="21010" xr:uid="{00000000-0005-0000-0000-0000F1B40000}"/>
    <cellStyle name="Output 2 3 13 6" xfId="54643" xr:uid="{00000000-0005-0000-0000-0000F2B40000}"/>
    <cellStyle name="Output 2 3 14" xfId="2298" xr:uid="{00000000-0005-0000-0000-0000F3B40000}"/>
    <cellStyle name="Output 2 3 14 2" xfId="6550" xr:uid="{00000000-0005-0000-0000-0000F4B40000}"/>
    <cellStyle name="Output 2 3 14 3" xfId="10799" xr:uid="{00000000-0005-0000-0000-0000F5B40000}"/>
    <cellStyle name="Output 2 3 14 4" xfId="15048" xr:uid="{00000000-0005-0000-0000-0000F6B40000}"/>
    <cellStyle name="Output 2 3 14 5" xfId="19631" xr:uid="{00000000-0005-0000-0000-0000F7B40000}"/>
    <cellStyle name="Output 2 3 14 6" xfId="54798" xr:uid="{00000000-0005-0000-0000-0000F8B40000}"/>
    <cellStyle name="Output 2 3 15" xfId="2448" xr:uid="{00000000-0005-0000-0000-0000F9B40000}"/>
    <cellStyle name="Output 2 3 15 2" xfId="6700" xr:uid="{00000000-0005-0000-0000-0000FAB40000}"/>
    <cellStyle name="Output 2 3 15 3" xfId="10949" xr:uid="{00000000-0005-0000-0000-0000FBB40000}"/>
    <cellStyle name="Output 2 3 15 4" xfId="15198" xr:uid="{00000000-0005-0000-0000-0000FCB40000}"/>
    <cellStyle name="Output 2 3 15 5" xfId="21729" xr:uid="{00000000-0005-0000-0000-0000FDB40000}"/>
    <cellStyle name="Output 2 3 15 6" xfId="54953" xr:uid="{00000000-0005-0000-0000-0000FEB40000}"/>
    <cellStyle name="Output 2 3 16" xfId="2598" xr:uid="{00000000-0005-0000-0000-0000FFB40000}"/>
    <cellStyle name="Output 2 3 16 2" xfId="6850" xr:uid="{00000000-0005-0000-0000-000000B50000}"/>
    <cellStyle name="Output 2 3 16 3" xfId="11099" xr:uid="{00000000-0005-0000-0000-000001B50000}"/>
    <cellStyle name="Output 2 3 16 4" xfId="15348" xr:uid="{00000000-0005-0000-0000-000002B50000}"/>
    <cellStyle name="Output 2 3 16 5" xfId="22146" xr:uid="{00000000-0005-0000-0000-000003B50000}"/>
    <cellStyle name="Output 2 3 16 6" xfId="55104" xr:uid="{00000000-0005-0000-0000-000004B50000}"/>
    <cellStyle name="Output 2 3 17" xfId="2753" xr:uid="{00000000-0005-0000-0000-000005B50000}"/>
    <cellStyle name="Output 2 3 17 2" xfId="7005" xr:uid="{00000000-0005-0000-0000-000006B50000}"/>
    <cellStyle name="Output 2 3 17 3" xfId="11254" xr:uid="{00000000-0005-0000-0000-000007B50000}"/>
    <cellStyle name="Output 2 3 17 4" xfId="15503" xr:uid="{00000000-0005-0000-0000-000008B50000}"/>
    <cellStyle name="Output 2 3 17 5" xfId="22492" xr:uid="{00000000-0005-0000-0000-000009B50000}"/>
    <cellStyle name="Output 2 3 17 6" xfId="55253" xr:uid="{00000000-0005-0000-0000-00000AB50000}"/>
    <cellStyle name="Output 2 3 18" xfId="2903" xr:uid="{00000000-0005-0000-0000-00000BB50000}"/>
    <cellStyle name="Output 2 3 18 2" xfId="7155" xr:uid="{00000000-0005-0000-0000-00000CB50000}"/>
    <cellStyle name="Output 2 3 18 3" xfId="11404" xr:uid="{00000000-0005-0000-0000-00000DB50000}"/>
    <cellStyle name="Output 2 3 18 4" xfId="15653" xr:uid="{00000000-0005-0000-0000-00000EB50000}"/>
    <cellStyle name="Output 2 3 18 5" xfId="22838" xr:uid="{00000000-0005-0000-0000-00000FB50000}"/>
    <cellStyle name="Output 2 3 18 6" xfId="55403" xr:uid="{00000000-0005-0000-0000-000010B50000}"/>
    <cellStyle name="Output 2 3 19" xfId="3052" xr:uid="{00000000-0005-0000-0000-000011B50000}"/>
    <cellStyle name="Output 2 3 19 2" xfId="7304" xr:uid="{00000000-0005-0000-0000-000012B50000}"/>
    <cellStyle name="Output 2 3 19 3" xfId="11553" xr:uid="{00000000-0005-0000-0000-000013B50000}"/>
    <cellStyle name="Output 2 3 19 4" xfId="15802" xr:uid="{00000000-0005-0000-0000-000014B50000}"/>
    <cellStyle name="Output 2 3 19 5" xfId="23185" xr:uid="{00000000-0005-0000-0000-000015B50000}"/>
    <cellStyle name="Output 2 3 19 6" xfId="55552" xr:uid="{00000000-0005-0000-0000-000016B50000}"/>
    <cellStyle name="Output 2 3 2" xfId="1028" xr:uid="{00000000-0005-0000-0000-000017B50000}"/>
    <cellStyle name="Output 2 3 2 10" xfId="3256" xr:uid="{00000000-0005-0000-0000-000018B50000}"/>
    <cellStyle name="Output 2 3 2 10 2" xfId="7508" xr:uid="{00000000-0005-0000-0000-000019B50000}"/>
    <cellStyle name="Output 2 3 2 10 3" xfId="11757" xr:uid="{00000000-0005-0000-0000-00001AB50000}"/>
    <cellStyle name="Output 2 3 2 10 4" xfId="16006" xr:uid="{00000000-0005-0000-0000-00001BB50000}"/>
    <cellStyle name="Output 2 3 2 10 5" xfId="21368" xr:uid="{00000000-0005-0000-0000-00001CB50000}"/>
    <cellStyle name="Output 2 3 2 10 6" xfId="54548" xr:uid="{00000000-0005-0000-0000-00001DB50000}"/>
    <cellStyle name="Output 2 3 2 100" xfId="51721" xr:uid="{00000000-0005-0000-0000-00001EB50000}"/>
    <cellStyle name="Output 2 3 2 101" xfId="51876" xr:uid="{00000000-0005-0000-0000-00001FB50000}"/>
    <cellStyle name="Output 2 3 2 102" xfId="52031" xr:uid="{00000000-0005-0000-0000-000020B50000}"/>
    <cellStyle name="Output 2 3 2 103" xfId="52181" xr:uid="{00000000-0005-0000-0000-000021B50000}"/>
    <cellStyle name="Output 2 3 2 104" xfId="52434" xr:uid="{00000000-0005-0000-0000-000022B50000}"/>
    <cellStyle name="Output 2 3 2 105" xfId="52584" xr:uid="{00000000-0005-0000-0000-000023B50000}"/>
    <cellStyle name="Output 2 3 2 106" xfId="52733" xr:uid="{00000000-0005-0000-0000-000024B50000}"/>
    <cellStyle name="Output 2 3 2 107" xfId="52883" xr:uid="{00000000-0005-0000-0000-000025B50000}"/>
    <cellStyle name="Output 2 3 2 108" xfId="53345" xr:uid="{00000000-0005-0000-0000-000026B50000}"/>
    <cellStyle name="Output 2 3 2 11" xfId="3405" xr:uid="{00000000-0005-0000-0000-000027B50000}"/>
    <cellStyle name="Output 2 3 2 11 2" xfId="7657" xr:uid="{00000000-0005-0000-0000-000028B50000}"/>
    <cellStyle name="Output 2 3 2 11 3" xfId="11906" xr:uid="{00000000-0005-0000-0000-000029B50000}"/>
    <cellStyle name="Output 2 3 2 11 4" xfId="16155" xr:uid="{00000000-0005-0000-0000-00002AB50000}"/>
    <cellStyle name="Output 2 3 2 11 5" xfId="22196" xr:uid="{00000000-0005-0000-0000-00002BB50000}"/>
    <cellStyle name="Output 2 3 2 11 6" xfId="54697" xr:uid="{00000000-0005-0000-0000-00002CB50000}"/>
    <cellStyle name="Output 2 3 2 12" xfId="3555" xr:uid="{00000000-0005-0000-0000-00002DB50000}"/>
    <cellStyle name="Output 2 3 2 12 2" xfId="7807" xr:uid="{00000000-0005-0000-0000-00002EB50000}"/>
    <cellStyle name="Output 2 3 2 12 3" xfId="12056" xr:uid="{00000000-0005-0000-0000-00002FB50000}"/>
    <cellStyle name="Output 2 3 2 12 4" xfId="16305" xr:uid="{00000000-0005-0000-0000-000030B50000}"/>
    <cellStyle name="Output 2 3 2 12 5" xfId="22542" xr:uid="{00000000-0005-0000-0000-000031B50000}"/>
    <cellStyle name="Output 2 3 2 12 6" xfId="54852" xr:uid="{00000000-0005-0000-0000-000032B50000}"/>
    <cellStyle name="Output 2 3 2 13" xfId="3705" xr:uid="{00000000-0005-0000-0000-000033B50000}"/>
    <cellStyle name="Output 2 3 2 13 2" xfId="7957" xr:uid="{00000000-0005-0000-0000-000034B50000}"/>
    <cellStyle name="Output 2 3 2 13 3" xfId="12206" xr:uid="{00000000-0005-0000-0000-000035B50000}"/>
    <cellStyle name="Output 2 3 2 13 4" xfId="16455" xr:uid="{00000000-0005-0000-0000-000036B50000}"/>
    <cellStyle name="Output 2 3 2 13 5" xfId="22888" xr:uid="{00000000-0005-0000-0000-000037B50000}"/>
    <cellStyle name="Output 2 3 2 13 6" xfId="55007" xr:uid="{00000000-0005-0000-0000-000038B50000}"/>
    <cellStyle name="Output 2 3 2 14" xfId="3854" xr:uid="{00000000-0005-0000-0000-000039B50000}"/>
    <cellStyle name="Output 2 3 2 14 2" xfId="8106" xr:uid="{00000000-0005-0000-0000-00003AB50000}"/>
    <cellStyle name="Output 2 3 2 14 3" xfId="12355" xr:uid="{00000000-0005-0000-0000-00003BB50000}"/>
    <cellStyle name="Output 2 3 2 14 4" xfId="16604" xr:uid="{00000000-0005-0000-0000-00003CB50000}"/>
    <cellStyle name="Output 2 3 2 14 5" xfId="23235" xr:uid="{00000000-0005-0000-0000-00003DB50000}"/>
    <cellStyle name="Output 2 3 2 14 6" xfId="55158" xr:uid="{00000000-0005-0000-0000-00003EB50000}"/>
    <cellStyle name="Output 2 3 2 15" xfId="4003" xr:uid="{00000000-0005-0000-0000-00003FB50000}"/>
    <cellStyle name="Output 2 3 2 15 2" xfId="8255" xr:uid="{00000000-0005-0000-0000-000040B50000}"/>
    <cellStyle name="Output 2 3 2 15 3" xfId="12504" xr:uid="{00000000-0005-0000-0000-000041B50000}"/>
    <cellStyle name="Output 2 3 2 15 4" xfId="16753" xr:uid="{00000000-0005-0000-0000-000042B50000}"/>
    <cellStyle name="Output 2 3 2 15 5" xfId="23510" xr:uid="{00000000-0005-0000-0000-000043B50000}"/>
    <cellStyle name="Output 2 3 2 15 6" xfId="55307" xr:uid="{00000000-0005-0000-0000-000044B50000}"/>
    <cellStyle name="Output 2 3 2 16" xfId="4203" xr:uid="{00000000-0005-0000-0000-000045B50000}"/>
    <cellStyle name="Output 2 3 2 16 2" xfId="8455" xr:uid="{00000000-0005-0000-0000-000046B50000}"/>
    <cellStyle name="Output 2 3 2 16 3" xfId="12704" xr:uid="{00000000-0005-0000-0000-000047B50000}"/>
    <cellStyle name="Output 2 3 2 16 4" xfId="16953" xr:uid="{00000000-0005-0000-0000-000048B50000}"/>
    <cellStyle name="Output 2 3 2 16 5" xfId="23856" xr:uid="{00000000-0005-0000-0000-000049B50000}"/>
    <cellStyle name="Output 2 3 2 16 6" xfId="55457" xr:uid="{00000000-0005-0000-0000-00004AB50000}"/>
    <cellStyle name="Output 2 3 2 17" xfId="4354" xr:uid="{00000000-0005-0000-0000-00004BB50000}"/>
    <cellStyle name="Output 2 3 2 17 2" xfId="8606" xr:uid="{00000000-0005-0000-0000-00004CB50000}"/>
    <cellStyle name="Output 2 3 2 17 3" xfId="12855" xr:uid="{00000000-0005-0000-0000-00004DB50000}"/>
    <cellStyle name="Output 2 3 2 17 4" xfId="17104" xr:uid="{00000000-0005-0000-0000-00004EB50000}"/>
    <cellStyle name="Output 2 3 2 17 5" xfId="24206" xr:uid="{00000000-0005-0000-0000-00004FB50000}"/>
    <cellStyle name="Output 2 3 2 17 6" xfId="55606" xr:uid="{00000000-0005-0000-0000-000050B50000}"/>
    <cellStyle name="Output 2 3 2 18" xfId="4457" xr:uid="{00000000-0005-0000-0000-000051B50000}"/>
    <cellStyle name="Output 2 3 2 18 2" xfId="8709" xr:uid="{00000000-0005-0000-0000-000052B50000}"/>
    <cellStyle name="Output 2 3 2 18 3" xfId="12958" xr:uid="{00000000-0005-0000-0000-000053B50000}"/>
    <cellStyle name="Output 2 3 2 18 4" xfId="17207" xr:uid="{00000000-0005-0000-0000-000054B50000}"/>
    <cellStyle name="Output 2 3 2 18 5" xfId="24552" xr:uid="{00000000-0005-0000-0000-000055B50000}"/>
    <cellStyle name="Output 2 3 2 18 6" xfId="55828" xr:uid="{00000000-0005-0000-0000-000056B50000}"/>
    <cellStyle name="Output 2 3 2 19" xfId="4571" xr:uid="{00000000-0005-0000-0000-000057B50000}"/>
    <cellStyle name="Output 2 3 2 19 2" xfId="8823" xr:uid="{00000000-0005-0000-0000-000058B50000}"/>
    <cellStyle name="Output 2 3 2 19 3" xfId="13072" xr:uid="{00000000-0005-0000-0000-000059B50000}"/>
    <cellStyle name="Output 2 3 2 19 4" xfId="17321" xr:uid="{00000000-0005-0000-0000-00005AB50000}"/>
    <cellStyle name="Output 2 3 2 19 5" xfId="24827" xr:uid="{00000000-0005-0000-0000-00005BB50000}"/>
    <cellStyle name="Output 2 3 2 19 6" xfId="55980" xr:uid="{00000000-0005-0000-0000-00005CB50000}"/>
    <cellStyle name="Output 2 3 2 2" xfId="2051" xr:uid="{00000000-0005-0000-0000-00005DB50000}"/>
    <cellStyle name="Output 2 3 2 2 2" xfId="6303" xr:uid="{00000000-0005-0000-0000-00005EB50000}"/>
    <cellStyle name="Output 2 3 2 2 3" xfId="10552" xr:uid="{00000000-0005-0000-0000-00005FB50000}"/>
    <cellStyle name="Output 2 3 2 2 4" xfId="14801" xr:uid="{00000000-0005-0000-0000-000060B50000}"/>
    <cellStyle name="Output 2 3 2 2 5" xfId="18606" xr:uid="{00000000-0005-0000-0000-000061B50000}"/>
    <cellStyle name="Output 2 3 2 2 6" xfId="19233" xr:uid="{00000000-0005-0000-0000-000062B50000}"/>
    <cellStyle name="Output 2 3 2 2 7" xfId="53500" xr:uid="{00000000-0005-0000-0000-000063B50000}"/>
    <cellStyle name="Output 2 3 2 20" xfId="4726" xr:uid="{00000000-0005-0000-0000-000064B50000}"/>
    <cellStyle name="Output 2 3 2 20 2" xfId="8978" xr:uid="{00000000-0005-0000-0000-000065B50000}"/>
    <cellStyle name="Output 2 3 2 20 3" xfId="13227" xr:uid="{00000000-0005-0000-0000-000066B50000}"/>
    <cellStyle name="Output 2 3 2 20 4" xfId="17476" xr:uid="{00000000-0005-0000-0000-000067B50000}"/>
    <cellStyle name="Output 2 3 2 20 5" xfId="24761" xr:uid="{00000000-0005-0000-0000-000068B50000}"/>
    <cellStyle name="Output 2 3 2 20 6" xfId="56132" xr:uid="{00000000-0005-0000-0000-000069B50000}"/>
    <cellStyle name="Output 2 3 2 21" xfId="4876" xr:uid="{00000000-0005-0000-0000-00006AB50000}"/>
    <cellStyle name="Output 2 3 2 21 2" xfId="9128" xr:uid="{00000000-0005-0000-0000-00006BB50000}"/>
    <cellStyle name="Output 2 3 2 21 3" xfId="13377" xr:uid="{00000000-0005-0000-0000-00006CB50000}"/>
    <cellStyle name="Output 2 3 2 21 4" xfId="17626" xr:uid="{00000000-0005-0000-0000-00006DB50000}"/>
    <cellStyle name="Output 2 3 2 21 5" xfId="25513" xr:uid="{00000000-0005-0000-0000-00006EB50000}"/>
    <cellStyle name="Output 2 3 2 21 6" xfId="56281" xr:uid="{00000000-0005-0000-0000-00006FB50000}"/>
    <cellStyle name="Output 2 3 2 22" xfId="5068" xr:uid="{00000000-0005-0000-0000-000070B50000}"/>
    <cellStyle name="Output 2 3 2 22 2" xfId="9320" xr:uid="{00000000-0005-0000-0000-000071B50000}"/>
    <cellStyle name="Output 2 3 2 22 3" xfId="13569" xr:uid="{00000000-0005-0000-0000-000072B50000}"/>
    <cellStyle name="Output 2 3 2 22 4" xfId="17818" xr:uid="{00000000-0005-0000-0000-000073B50000}"/>
    <cellStyle name="Output 2 3 2 22 5" xfId="25859" xr:uid="{00000000-0005-0000-0000-000074B50000}"/>
    <cellStyle name="Output 2 3 2 22 6" xfId="56437" xr:uid="{00000000-0005-0000-0000-000075B50000}"/>
    <cellStyle name="Output 2 3 2 23" xfId="5178" xr:uid="{00000000-0005-0000-0000-000076B50000}"/>
    <cellStyle name="Output 2 3 2 23 2" xfId="9430" xr:uid="{00000000-0005-0000-0000-000077B50000}"/>
    <cellStyle name="Output 2 3 2 23 3" xfId="13679" xr:uid="{00000000-0005-0000-0000-000078B50000}"/>
    <cellStyle name="Output 2 3 2 23 4" xfId="17928" xr:uid="{00000000-0005-0000-0000-000079B50000}"/>
    <cellStyle name="Output 2 3 2 23 5" xfId="26205" xr:uid="{00000000-0005-0000-0000-00007AB50000}"/>
    <cellStyle name="Output 2 3 2 23 6" xfId="56688" xr:uid="{00000000-0005-0000-0000-00007BB50000}"/>
    <cellStyle name="Output 2 3 2 24" xfId="5290" xr:uid="{00000000-0005-0000-0000-00007CB50000}"/>
    <cellStyle name="Output 2 3 2 24 2" xfId="9542" xr:uid="{00000000-0005-0000-0000-00007DB50000}"/>
    <cellStyle name="Output 2 3 2 24 3" xfId="13791" xr:uid="{00000000-0005-0000-0000-00007EB50000}"/>
    <cellStyle name="Output 2 3 2 24 4" xfId="18040" xr:uid="{00000000-0005-0000-0000-00007FB50000}"/>
    <cellStyle name="Output 2 3 2 24 5" xfId="26550" xr:uid="{00000000-0005-0000-0000-000080B50000}"/>
    <cellStyle name="Output 2 3 2 24 6" xfId="56847" xr:uid="{00000000-0005-0000-0000-000081B50000}"/>
    <cellStyle name="Output 2 3 2 25" xfId="5441" xr:uid="{00000000-0005-0000-0000-000082B50000}"/>
    <cellStyle name="Output 2 3 2 25 2" xfId="9693" xr:uid="{00000000-0005-0000-0000-000083B50000}"/>
    <cellStyle name="Output 2 3 2 25 3" xfId="13942" xr:uid="{00000000-0005-0000-0000-000084B50000}"/>
    <cellStyle name="Output 2 3 2 25 4" xfId="18191" xr:uid="{00000000-0005-0000-0000-000085B50000}"/>
    <cellStyle name="Output 2 3 2 25 5" xfId="25271" xr:uid="{00000000-0005-0000-0000-000086B50000}"/>
    <cellStyle name="Output 2 3 2 25 6" xfId="56997" xr:uid="{00000000-0005-0000-0000-000087B50000}"/>
    <cellStyle name="Output 2 3 2 26" xfId="5596" xr:uid="{00000000-0005-0000-0000-000088B50000}"/>
    <cellStyle name="Output 2 3 2 26 2" xfId="9848" xr:uid="{00000000-0005-0000-0000-000089B50000}"/>
    <cellStyle name="Output 2 3 2 26 3" xfId="14097" xr:uid="{00000000-0005-0000-0000-00008AB50000}"/>
    <cellStyle name="Output 2 3 2 26 4" xfId="18346" xr:uid="{00000000-0005-0000-0000-00008BB50000}"/>
    <cellStyle name="Output 2 3 2 26 5" xfId="26757" xr:uid="{00000000-0005-0000-0000-00008CB50000}"/>
    <cellStyle name="Output 2 3 2 26 6" xfId="55765" xr:uid="{00000000-0005-0000-0000-00008DB50000}"/>
    <cellStyle name="Output 2 3 2 27" xfId="1596" xr:uid="{00000000-0005-0000-0000-00008EB50000}"/>
    <cellStyle name="Output 2 3 2 27 2" xfId="27258" xr:uid="{00000000-0005-0000-0000-00008FB50000}"/>
    <cellStyle name="Output 2 3 2 27 3" xfId="57265" xr:uid="{00000000-0005-0000-0000-000090B50000}"/>
    <cellStyle name="Output 2 3 2 28" xfId="5848" xr:uid="{00000000-0005-0000-0000-000091B50000}"/>
    <cellStyle name="Output 2 3 2 28 2" xfId="27601" xr:uid="{00000000-0005-0000-0000-000092B50000}"/>
    <cellStyle name="Output 2 3 2 28 3" xfId="57414" xr:uid="{00000000-0005-0000-0000-000093B50000}"/>
    <cellStyle name="Output 2 3 2 29" xfId="10097" xr:uid="{00000000-0005-0000-0000-000094B50000}"/>
    <cellStyle name="Output 2 3 2 29 2" xfId="27942" xr:uid="{00000000-0005-0000-0000-000095B50000}"/>
    <cellStyle name="Output 2 3 2 29 3" xfId="57564" xr:uid="{00000000-0005-0000-0000-000096B50000}"/>
    <cellStyle name="Output 2 3 2 3" xfId="2203" xr:uid="{00000000-0005-0000-0000-000097B50000}"/>
    <cellStyle name="Output 2 3 2 3 2" xfId="6455" xr:uid="{00000000-0005-0000-0000-000098B50000}"/>
    <cellStyle name="Output 2 3 2 3 3" xfId="10704" xr:uid="{00000000-0005-0000-0000-000099B50000}"/>
    <cellStyle name="Output 2 3 2 3 4" xfId="14953" xr:uid="{00000000-0005-0000-0000-00009AB50000}"/>
    <cellStyle name="Output 2 3 2 3 5" xfId="19579" xr:uid="{00000000-0005-0000-0000-00009BB50000}"/>
    <cellStyle name="Output 2 3 2 3 6" xfId="53649" xr:uid="{00000000-0005-0000-0000-00009CB50000}"/>
    <cellStyle name="Output 2 3 2 30" xfId="14347" xr:uid="{00000000-0005-0000-0000-00009DB50000}"/>
    <cellStyle name="Output 2 3 2 30 2" xfId="28283" xr:uid="{00000000-0005-0000-0000-00009EB50000}"/>
    <cellStyle name="Output 2 3 2 31" xfId="18498" xr:uid="{00000000-0005-0000-0000-00009FB50000}"/>
    <cellStyle name="Output 2 3 2 31 2" xfId="28624" xr:uid="{00000000-0005-0000-0000-0000A0B50000}"/>
    <cellStyle name="Output 2 3 2 32" xfId="28965" xr:uid="{00000000-0005-0000-0000-0000A1B50000}"/>
    <cellStyle name="Output 2 3 2 33" xfId="29593" xr:uid="{00000000-0005-0000-0000-0000A2B50000}"/>
    <cellStyle name="Output 2 3 2 34" xfId="31253" xr:uid="{00000000-0005-0000-0000-0000A3B50000}"/>
    <cellStyle name="Output 2 3 2 35" xfId="31463" xr:uid="{00000000-0005-0000-0000-0000A4B50000}"/>
    <cellStyle name="Output 2 3 2 36" xfId="31803" xr:uid="{00000000-0005-0000-0000-0000A5B50000}"/>
    <cellStyle name="Output 2 3 2 37" xfId="32025" xr:uid="{00000000-0005-0000-0000-0000A6B50000}"/>
    <cellStyle name="Output 2 3 2 38" xfId="32366" xr:uid="{00000000-0005-0000-0000-0000A7B50000}"/>
    <cellStyle name="Output 2 3 2 39" xfId="32707" xr:uid="{00000000-0005-0000-0000-0000A8B50000}"/>
    <cellStyle name="Output 2 3 2 4" xfId="2353" xr:uid="{00000000-0005-0000-0000-0000A9B50000}"/>
    <cellStyle name="Output 2 3 2 4 2" xfId="6605" xr:uid="{00000000-0005-0000-0000-0000AAB50000}"/>
    <cellStyle name="Output 2 3 2 4 3" xfId="10854" xr:uid="{00000000-0005-0000-0000-0000ABB50000}"/>
    <cellStyle name="Output 2 3 2 4 4" xfId="15103" xr:uid="{00000000-0005-0000-0000-0000ACB50000}"/>
    <cellStyle name="Output 2 3 2 4 5" xfId="18948" xr:uid="{00000000-0005-0000-0000-0000ADB50000}"/>
    <cellStyle name="Output 2 3 2 4 6" xfId="53771" xr:uid="{00000000-0005-0000-0000-0000AEB50000}"/>
    <cellStyle name="Output 2 3 2 40" xfId="33311" xr:uid="{00000000-0005-0000-0000-0000AFB50000}"/>
    <cellStyle name="Output 2 3 2 41" xfId="33617" xr:uid="{00000000-0005-0000-0000-0000B0B50000}"/>
    <cellStyle name="Output 2 3 2 42" xfId="34172" xr:uid="{00000000-0005-0000-0000-0000B1B50000}"/>
    <cellStyle name="Output 2 3 2 43" xfId="34410" xr:uid="{00000000-0005-0000-0000-0000B2B50000}"/>
    <cellStyle name="Output 2 3 2 44" xfId="34756" xr:uid="{00000000-0005-0000-0000-0000B3B50000}"/>
    <cellStyle name="Output 2 3 2 45" xfId="35102" xr:uid="{00000000-0005-0000-0000-0000B4B50000}"/>
    <cellStyle name="Output 2 3 2 46" xfId="35449" xr:uid="{00000000-0005-0000-0000-0000B5B50000}"/>
    <cellStyle name="Output 2 3 2 47" xfId="35796" xr:uid="{00000000-0005-0000-0000-0000B6B50000}"/>
    <cellStyle name="Output 2 3 2 48" xfId="36142" xr:uid="{00000000-0005-0000-0000-0000B7B50000}"/>
    <cellStyle name="Output 2 3 2 49" xfId="36488" xr:uid="{00000000-0005-0000-0000-0000B8B50000}"/>
    <cellStyle name="Output 2 3 2 5" xfId="2502" xr:uid="{00000000-0005-0000-0000-0000B9B50000}"/>
    <cellStyle name="Output 2 3 2 5 2" xfId="6754" xr:uid="{00000000-0005-0000-0000-0000BAB50000}"/>
    <cellStyle name="Output 2 3 2 5 3" xfId="11003" xr:uid="{00000000-0005-0000-0000-0000BBB50000}"/>
    <cellStyle name="Output 2 3 2 5 4" xfId="15252" xr:uid="{00000000-0005-0000-0000-0000BCB50000}"/>
    <cellStyle name="Output 2 3 2 5 5" xfId="20021" xr:uid="{00000000-0005-0000-0000-0000BDB50000}"/>
    <cellStyle name="Output 2 3 2 5 6" xfId="53877" xr:uid="{00000000-0005-0000-0000-0000BEB50000}"/>
    <cellStyle name="Output 2 3 2 50" xfId="36834" xr:uid="{00000000-0005-0000-0000-0000BFB50000}"/>
    <cellStyle name="Output 2 3 2 51" xfId="37180" xr:uid="{00000000-0005-0000-0000-0000C0B50000}"/>
    <cellStyle name="Output 2 3 2 52" xfId="37526" xr:uid="{00000000-0005-0000-0000-0000C1B50000}"/>
    <cellStyle name="Output 2 3 2 53" xfId="37801" xr:uid="{00000000-0005-0000-0000-0000C2B50000}"/>
    <cellStyle name="Output 2 3 2 54" xfId="38148" xr:uid="{00000000-0005-0000-0000-0000C3B50000}"/>
    <cellStyle name="Output 2 3 2 55" xfId="38494" xr:uid="{00000000-0005-0000-0000-0000C4B50000}"/>
    <cellStyle name="Output 2 3 2 56" xfId="38840" xr:uid="{00000000-0005-0000-0000-0000C5B50000}"/>
    <cellStyle name="Output 2 3 2 57" xfId="39186" xr:uid="{00000000-0005-0000-0000-0000C6B50000}"/>
    <cellStyle name="Output 2 3 2 58" xfId="37783" xr:uid="{00000000-0005-0000-0000-0000C7B50000}"/>
    <cellStyle name="Output 2 3 2 59" xfId="39475" xr:uid="{00000000-0005-0000-0000-0000C8B50000}"/>
    <cellStyle name="Output 2 3 2 6" xfId="2652" xr:uid="{00000000-0005-0000-0000-0000C9B50000}"/>
    <cellStyle name="Output 2 3 2 6 2" xfId="6904" xr:uid="{00000000-0005-0000-0000-0000CAB50000}"/>
    <cellStyle name="Output 2 3 2 6 3" xfId="11153" xr:uid="{00000000-0005-0000-0000-0000CBB50000}"/>
    <cellStyle name="Output 2 3 2 6 4" xfId="15402" xr:uid="{00000000-0005-0000-0000-0000CCB50000}"/>
    <cellStyle name="Output 2 3 2 6 5" xfId="20367" xr:uid="{00000000-0005-0000-0000-0000CDB50000}"/>
    <cellStyle name="Output 2 3 2 6 6" xfId="54027" xr:uid="{00000000-0005-0000-0000-0000CEB50000}"/>
    <cellStyle name="Output 2 3 2 60" xfId="40014" xr:uid="{00000000-0005-0000-0000-0000CFB50000}"/>
    <cellStyle name="Output 2 3 2 61" xfId="40355" xr:uid="{00000000-0005-0000-0000-0000D0B50000}"/>
    <cellStyle name="Output 2 3 2 62" xfId="41065" xr:uid="{00000000-0005-0000-0000-0000D1B50000}"/>
    <cellStyle name="Output 2 3 2 63" xfId="41311" xr:uid="{00000000-0005-0000-0000-0000D2B50000}"/>
    <cellStyle name="Output 2 3 2 64" xfId="40934" xr:uid="{00000000-0005-0000-0000-0000D3B50000}"/>
    <cellStyle name="Output 2 3 2 65" xfId="41922" xr:uid="{00000000-0005-0000-0000-0000D4B50000}"/>
    <cellStyle name="Output 2 3 2 66" xfId="42268" xr:uid="{00000000-0005-0000-0000-0000D5B50000}"/>
    <cellStyle name="Output 2 3 2 67" xfId="42587" xr:uid="{00000000-0005-0000-0000-0000D6B50000}"/>
    <cellStyle name="Output 2 3 2 68" xfId="42849" xr:uid="{00000000-0005-0000-0000-0000D7B50000}"/>
    <cellStyle name="Output 2 3 2 69" xfId="43190" xr:uid="{00000000-0005-0000-0000-0000D8B50000}"/>
    <cellStyle name="Output 2 3 2 7" xfId="2807" xr:uid="{00000000-0005-0000-0000-0000D9B50000}"/>
    <cellStyle name="Output 2 3 2 7 2" xfId="7059" xr:uid="{00000000-0005-0000-0000-0000DAB50000}"/>
    <cellStyle name="Output 2 3 2 7 3" xfId="11308" xr:uid="{00000000-0005-0000-0000-0000DBB50000}"/>
    <cellStyle name="Output 2 3 2 7 4" xfId="15557" xr:uid="{00000000-0005-0000-0000-0000DCB50000}"/>
    <cellStyle name="Output 2 3 2 7 5" xfId="20874" xr:uid="{00000000-0005-0000-0000-0000DDB50000}"/>
    <cellStyle name="Output 2 3 2 7 6" xfId="53254" xr:uid="{00000000-0005-0000-0000-0000DEB50000}"/>
    <cellStyle name="Output 2 3 2 70" xfId="43531" xr:uid="{00000000-0005-0000-0000-0000DFB50000}"/>
    <cellStyle name="Output 2 3 2 71" xfId="44062" xr:uid="{00000000-0005-0000-0000-0000E0B50000}"/>
    <cellStyle name="Output 2 3 2 72" xfId="44290" xr:uid="{00000000-0005-0000-0000-0000E1B50000}"/>
    <cellStyle name="Output 2 3 2 73" xfId="44730" xr:uid="{00000000-0005-0000-0000-0000E2B50000}"/>
    <cellStyle name="Output 2 3 2 74" xfId="45295" xr:uid="{00000000-0005-0000-0000-0000E3B50000}"/>
    <cellStyle name="Output 2 3 2 75" xfId="45821" xr:uid="{00000000-0005-0000-0000-0000E4B50000}"/>
    <cellStyle name="Output 2 3 2 76" xfId="46109" xr:uid="{00000000-0005-0000-0000-0000E5B50000}"/>
    <cellStyle name="Output 2 3 2 77" xfId="46443" xr:uid="{00000000-0005-0000-0000-0000E6B50000}"/>
    <cellStyle name="Output 2 3 2 78" xfId="46598" xr:uid="{00000000-0005-0000-0000-0000E7B50000}"/>
    <cellStyle name="Output 2 3 2 79" xfId="46932" xr:uid="{00000000-0005-0000-0000-0000E8B50000}"/>
    <cellStyle name="Output 2 3 2 8" xfId="2957" xr:uid="{00000000-0005-0000-0000-0000E9B50000}"/>
    <cellStyle name="Output 2 3 2 8 2" xfId="7209" xr:uid="{00000000-0005-0000-0000-0000EAB50000}"/>
    <cellStyle name="Output 2 3 2 8 3" xfId="11458" xr:uid="{00000000-0005-0000-0000-0000EBB50000}"/>
    <cellStyle name="Output 2 3 2 8 4" xfId="15707" xr:uid="{00000000-0005-0000-0000-0000ECB50000}"/>
    <cellStyle name="Output 2 3 2 8 5" xfId="21060" xr:uid="{00000000-0005-0000-0000-0000EDB50000}"/>
    <cellStyle name="Output 2 3 2 8 6" xfId="54248" xr:uid="{00000000-0005-0000-0000-0000EEB50000}"/>
    <cellStyle name="Output 2 3 2 80" xfId="47277" xr:uid="{00000000-0005-0000-0000-0000EFB50000}"/>
    <cellStyle name="Output 2 3 2 81" xfId="47594" xr:uid="{00000000-0005-0000-0000-0000F0B50000}"/>
    <cellStyle name="Output 2 3 2 82" xfId="47719" xr:uid="{00000000-0005-0000-0000-0000F1B50000}"/>
    <cellStyle name="Output 2 3 2 83" xfId="48038" xr:uid="{00000000-0005-0000-0000-0000F2B50000}"/>
    <cellStyle name="Output 2 3 2 84" xfId="48370" xr:uid="{00000000-0005-0000-0000-0000F3B50000}"/>
    <cellStyle name="Output 2 3 2 85" xfId="48891" xr:uid="{00000000-0005-0000-0000-0000F4B50000}"/>
    <cellStyle name="Output 2 3 2 86" xfId="49386" xr:uid="{00000000-0005-0000-0000-0000F5B50000}"/>
    <cellStyle name="Output 2 3 2 87" xfId="48651" xr:uid="{00000000-0005-0000-0000-0000F6B50000}"/>
    <cellStyle name="Output 2 3 2 88" xfId="49904" xr:uid="{00000000-0005-0000-0000-0000F7B50000}"/>
    <cellStyle name="Output 2 3 2 89" xfId="50054" xr:uid="{00000000-0005-0000-0000-0000F8B50000}"/>
    <cellStyle name="Output 2 3 2 9" xfId="3107" xr:uid="{00000000-0005-0000-0000-0000F9B50000}"/>
    <cellStyle name="Output 2 3 2 9 2" xfId="7359" xr:uid="{00000000-0005-0000-0000-0000FAB50000}"/>
    <cellStyle name="Output 2 3 2 9 3" xfId="11608" xr:uid="{00000000-0005-0000-0000-0000FBB50000}"/>
    <cellStyle name="Output 2 3 2 9 4" xfId="15857" xr:uid="{00000000-0005-0000-0000-0000FCB50000}"/>
    <cellStyle name="Output 2 3 2 9 5" xfId="19598" xr:uid="{00000000-0005-0000-0000-0000FDB50000}"/>
    <cellStyle name="Output 2 3 2 9 6" xfId="54398" xr:uid="{00000000-0005-0000-0000-0000FEB50000}"/>
    <cellStyle name="Output 2 3 2 90" xfId="50203" xr:uid="{00000000-0005-0000-0000-0000FFB50000}"/>
    <cellStyle name="Output 2 3 2 91" xfId="50353" xr:uid="{00000000-0005-0000-0000-000000B60000}"/>
    <cellStyle name="Output 2 3 2 92" xfId="50502" xr:uid="{00000000-0005-0000-0000-000001B60000}"/>
    <cellStyle name="Output 2 3 2 93" xfId="50651" xr:uid="{00000000-0005-0000-0000-000002B60000}"/>
    <cellStyle name="Output 2 3 2 94" xfId="50801" xr:uid="{00000000-0005-0000-0000-000003B60000}"/>
    <cellStyle name="Output 2 3 2 95" xfId="50950" xr:uid="{00000000-0005-0000-0000-000004B60000}"/>
    <cellStyle name="Output 2 3 2 96" xfId="51115" xr:uid="{00000000-0005-0000-0000-000005B60000}"/>
    <cellStyle name="Output 2 3 2 97" xfId="51271" xr:uid="{00000000-0005-0000-0000-000006B60000}"/>
    <cellStyle name="Output 2 3 2 98" xfId="51421" xr:uid="{00000000-0005-0000-0000-000007B60000}"/>
    <cellStyle name="Output 2 3 2 99" xfId="51571" xr:uid="{00000000-0005-0000-0000-000008B60000}"/>
    <cellStyle name="Output 2 3 20" xfId="3202" xr:uid="{00000000-0005-0000-0000-000009B60000}"/>
    <cellStyle name="Output 2 3 20 2" xfId="7454" xr:uid="{00000000-0005-0000-0000-00000AB60000}"/>
    <cellStyle name="Output 2 3 20 3" xfId="11703" xr:uid="{00000000-0005-0000-0000-00000BB60000}"/>
    <cellStyle name="Output 2 3 20 4" xfId="15952" xr:uid="{00000000-0005-0000-0000-00000CB60000}"/>
    <cellStyle name="Output 2 3 20 5" xfId="23147" xr:uid="{00000000-0005-0000-0000-00000DB60000}"/>
    <cellStyle name="Output 2 3 20 6" xfId="55773" xr:uid="{00000000-0005-0000-0000-00000EB60000}"/>
    <cellStyle name="Output 2 3 21" xfId="3351" xr:uid="{00000000-0005-0000-0000-00000FB60000}"/>
    <cellStyle name="Output 2 3 21 2" xfId="7603" xr:uid="{00000000-0005-0000-0000-000010B60000}"/>
    <cellStyle name="Output 2 3 21 3" xfId="11852" xr:uid="{00000000-0005-0000-0000-000011B60000}"/>
    <cellStyle name="Output 2 3 21 4" xfId="16101" xr:uid="{00000000-0005-0000-0000-000012B60000}"/>
    <cellStyle name="Output 2 3 21 5" xfId="23806" xr:uid="{00000000-0005-0000-0000-000013B60000}"/>
    <cellStyle name="Output 2 3 21 6" xfId="55926" xr:uid="{00000000-0005-0000-0000-000014B60000}"/>
    <cellStyle name="Output 2 3 22" xfId="3501" xr:uid="{00000000-0005-0000-0000-000015B60000}"/>
    <cellStyle name="Output 2 3 22 2" xfId="7753" xr:uid="{00000000-0005-0000-0000-000016B60000}"/>
    <cellStyle name="Output 2 3 22 3" xfId="12002" xr:uid="{00000000-0005-0000-0000-000017B60000}"/>
    <cellStyle name="Output 2 3 22 4" xfId="16251" xr:uid="{00000000-0005-0000-0000-000018B60000}"/>
    <cellStyle name="Output 2 3 22 5" xfId="24156" xr:uid="{00000000-0005-0000-0000-000019B60000}"/>
    <cellStyle name="Output 2 3 22 6" xfId="56077" xr:uid="{00000000-0005-0000-0000-00001AB60000}"/>
    <cellStyle name="Output 2 3 23" xfId="3651" xr:uid="{00000000-0005-0000-0000-00001BB60000}"/>
    <cellStyle name="Output 2 3 23 2" xfId="7903" xr:uid="{00000000-0005-0000-0000-00001CB60000}"/>
    <cellStyle name="Output 2 3 23 3" xfId="12152" xr:uid="{00000000-0005-0000-0000-00001DB60000}"/>
    <cellStyle name="Output 2 3 23 4" xfId="16401" xr:uid="{00000000-0005-0000-0000-00001EB60000}"/>
    <cellStyle name="Output 2 3 23 5" xfId="24502" xr:uid="{00000000-0005-0000-0000-00001FB60000}"/>
    <cellStyle name="Output 2 3 23 6" xfId="56227" xr:uid="{00000000-0005-0000-0000-000020B60000}"/>
    <cellStyle name="Output 2 3 24" xfId="3800" xr:uid="{00000000-0005-0000-0000-000021B60000}"/>
    <cellStyle name="Output 2 3 24 2" xfId="8052" xr:uid="{00000000-0005-0000-0000-000022B60000}"/>
    <cellStyle name="Output 2 3 24 3" xfId="12301" xr:uid="{00000000-0005-0000-0000-000023B60000}"/>
    <cellStyle name="Output 2 3 24 4" xfId="16550" xr:uid="{00000000-0005-0000-0000-000024B60000}"/>
    <cellStyle name="Output 2 3 24 5" xfId="24464" xr:uid="{00000000-0005-0000-0000-000025B60000}"/>
    <cellStyle name="Output 2 3 24 6" xfId="56382" xr:uid="{00000000-0005-0000-0000-000026B60000}"/>
    <cellStyle name="Output 2 3 25" xfId="3949" xr:uid="{00000000-0005-0000-0000-000027B60000}"/>
    <cellStyle name="Output 2 3 25 2" xfId="8201" xr:uid="{00000000-0005-0000-0000-000028B60000}"/>
    <cellStyle name="Output 2 3 25 3" xfId="12450" xr:uid="{00000000-0005-0000-0000-000029B60000}"/>
    <cellStyle name="Output 2 3 25 4" xfId="16699" xr:uid="{00000000-0005-0000-0000-00002AB60000}"/>
    <cellStyle name="Output 2 3 25 5" xfId="21532" xr:uid="{00000000-0005-0000-0000-00002BB60000}"/>
    <cellStyle name="Output 2 3 25 6" xfId="56533" xr:uid="{00000000-0005-0000-0000-00002CB60000}"/>
    <cellStyle name="Output 2 3 26" xfId="4149" xr:uid="{00000000-0005-0000-0000-00002DB60000}"/>
    <cellStyle name="Output 2 3 26 2" xfId="8401" xr:uid="{00000000-0005-0000-0000-00002EB60000}"/>
    <cellStyle name="Output 2 3 26 3" xfId="12650" xr:uid="{00000000-0005-0000-0000-00002FB60000}"/>
    <cellStyle name="Output 2 3 26 4" xfId="16899" xr:uid="{00000000-0005-0000-0000-000030B60000}"/>
    <cellStyle name="Output 2 3 26 5" xfId="25463" xr:uid="{00000000-0005-0000-0000-000031B60000}"/>
    <cellStyle name="Output 2 3 26 6" xfId="56580" xr:uid="{00000000-0005-0000-0000-000032B60000}"/>
    <cellStyle name="Output 2 3 27" xfId="4300" xr:uid="{00000000-0005-0000-0000-000033B60000}"/>
    <cellStyle name="Output 2 3 27 2" xfId="8552" xr:uid="{00000000-0005-0000-0000-000034B60000}"/>
    <cellStyle name="Output 2 3 27 3" xfId="12801" xr:uid="{00000000-0005-0000-0000-000035B60000}"/>
    <cellStyle name="Output 2 3 27 4" xfId="17050" xr:uid="{00000000-0005-0000-0000-000036B60000}"/>
    <cellStyle name="Output 2 3 27 5" xfId="25809" xr:uid="{00000000-0005-0000-0000-000037B60000}"/>
    <cellStyle name="Output 2 3 27 6" xfId="56634" xr:uid="{00000000-0005-0000-0000-000038B60000}"/>
    <cellStyle name="Output 2 3 28" xfId="4102" xr:uid="{00000000-0005-0000-0000-000039B60000}"/>
    <cellStyle name="Output 2 3 28 2" xfId="8354" xr:uid="{00000000-0005-0000-0000-00003AB60000}"/>
    <cellStyle name="Output 2 3 28 3" xfId="12603" xr:uid="{00000000-0005-0000-0000-00003BB60000}"/>
    <cellStyle name="Output 2 3 28 4" xfId="16852" xr:uid="{00000000-0005-0000-0000-00003CB60000}"/>
    <cellStyle name="Output 2 3 28 5" xfId="26155" xr:uid="{00000000-0005-0000-0000-00003DB60000}"/>
    <cellStyle name="Output 2 3 28 6" xfId="56792" xr:uid="{00000000-0005-0000-0000-00003EB60000}"/>
    <cellStyle name="Output 2 3 29" xfId="4672" xr:uid="{00000000-0005-0000-0000-00003FB60000}"/>
    <cellStyle name="Output 2 3 29 2" xfId="8924" xr:uid="{00000000-0005-0000-0000-000040B60000}"/>
    <cellStyle name="Output 2 3 29 3" xfId="13173" xr:uid="{00000000-0005-0000-0000-000041B60000}"/>
    <cellStyle name="Output 2 3 29 4" xfId="17422" xr:uid="{00000000-0005-0000-0000-000042B60000}"/>
    <cellStyle name="Output 2 3 29 5" xfId="26500" xr:uid="{00000000-0005-0000-0000-000043B60000}"/>
    <cellStyle name="Output 2 3 29 6" xfId="56942" xr:uid="{00000000-0005-0000-0000-000044B60000}"/>
    <cellStyle name="Output 2 3 3" xfId="1380" xr:uid="{00000000-0005-0000-0000-000045B60000}"/>
    <cellStyle name="Output 2 3 3 10" xfId="3304" xr:uid="{00000000-0005-0000-0000-000046B60000}"/>
    <cellStyle name="Output 2 3 3 10 2" xfId="7556" xr:uid="{00000000-0005-0000-0000-000047B60000}"/>
    <cellStyle name="Output 2 3 3 10 3" xfId="11805" xr:uid="{00000000-0005-0000-0000-000048B60000}"/>
    <cellStyle name="Output 2 3 3 10 4" xfId="16054" xr:uid="{00000000-0005-0000-0000-000049B60000}"/>
    <cellStyle name="Output 2 3 3 10 5" xfId="21755" xr:uid="{00000000-0005-0000-0000-00004AB60000}"/>
    <cellStyle name="Output 2 3 3 10 6" xfId="54596" xr:uid="{00000000-0005-0000-0000-00004BB60000}"/>
    <cellStyle name="Output 2 3 3 100" xfId="51769" xr:uid="{00000000-0005-0000-0000-00004CB60000}"/>
    <cellStyle name="Output 2 3 3 101" xfId="51924" xr:uid="{00000000-0005-0000-0000-00004DB60000}"/>
    <cellStyle name="Output 2 3 3 102" xfId="52079" xr:uid="{00000000-0005-0000-0000-00004EB60000}"/>
    <cellStyle name="Output 2 3 3 103" xfId="52229" xr:uid="{00000000-0005-0000-0000-00004FB60000}"/>
    <cellStyle name="Output 2 3 3 104" xfId="52482" xr:uid="{00000000-0005-0000-0000-000050B60000}"/>
    <cellStyle name="Output 2 3 3 105" xfId="52632" xr:uid="{00000000-0005-0000-0000-000051B60000}"/>
    <cellStyle name="Output 2 3 3 106" xfId="52781" xr:uid="{00000000-0005-0000-0000-000052B60000}"/>
    <cellStyle name="Output 2 3 3 107" xfId="52931" xr:uid="{00000000-0005-0000-0000-000053B60000}"/>
    <cellStyle name="Output 2 3 3 108" xfId="53393" xr:uid="{00000000-0005-0000-0000-000054B60000}"/>
    <cellStyle name="Output 2 3 3 11" xfId="3453" xr:uid="{00000000-0005-0000-0000-000055B60000}"/>
    <cellStyle name="Output 2 3 3 11 2" xfId="7705" xr:uid="{00000000-0005-0000-0000-000056B60000}"/>
    <cellStyle name="Output 2 3 3 11 3" xfId="11954" xr:uid="{00000000-0005-0000-0000-000057B60000}"/>
    <cellStyle name="Output 2 3 3 11 4" xfId="16203" xr:uid="{00000000-0005-0000-0000-000058B60000}"/>
    <cellStyle name="Output 2 3 3 11 5" xfId="22243" xr:uid="{00000000-0005-0000-0000-000059B60000}"/>
    <cellStyle name="Output 2 3 3 11 6" xfId="54745" xr:uid="{00000000-0005-0000-0000-00005AB60000}"/>
    <cellStyle name="Output 2 3 3 12" xfId="3603" xr:uid="{00000000-0005-0000-0000-00005BB60000}"/>
    <cellStyle name="Output 2 3 3 12 2" xfId="7855" xr:uid="{00000000-0005-0000-0000-00005CB60000}"/>
    <cellStyle name="Output 2 3 3 12 3" xfId="12104" xr:uid="{00000000-0005-0000-0000-00005DB60000}"/>
    <cellStyle name="Output 2 3 3 12 4" xfId="16353" xr:uid="{00000000-0005-0000-0000-00005EB60000}"/>
    <cellStyle name="Output 2 3 3 12 5" xfId="22589" xr:uid="{00000000-0005-0000-0000-00005FB60000}"/>
    <cellStyle name="Output 2 3 3 12 6" xfId="54900" xr:uid="{00000000-0005-0000-0000-000060B60000}"/>
    <cellStyle name="Output 2 3 3 13" xfId="3753" xr:uid="{00000000-0005-0000-0000-000061B60000}"/>
    <cellStyle name="Output 2 3 3 13 2" xfId="8005" xr:uid="{00000000-0005-0000-0000-000062B60000}"/>
    <cellStyle name="Output 2 3 3 13 3" xfId="12254" xr:uid="{00000000-0005-0000-0000-000063B60000}"/>
    <cellStyle name="Output 2 3 3 13 4" xfId="16503" xr:uid="{00000000-0005-0000-0000-000064B60000}"/>
    <cellStyle name="Output 2 3 3 13 5" xfId="22935" xr:uid="{00000000-0005-0000-0000-000065B60000}"/>
    <cellStyle name="Output 2 3 3 13 6" xfId="55055" xr:uid="{00000000-0005-0000-0000-000066B60000}"/>
    <cellStyle name="Output 2 3 3 14" xfId="3902" xr:uid="{00000000-0005-0000-0000-000067B60000}"/>
    <cellStyle name="Output 2 3 3 14 2" xfId="8154" xr:uid="{00000000-0005-0000-0000-000068B60000}"/>
    <cellStyle name="Output 2 3 3 14 3" xfId="12403" xr:uid="{00000000-0005-0000-0000-000069B60000}"/>
    <cellStyle name="Output 2 3 3 14 4" xfId="16652" xr:uid="{00000000-0005-0000-0000-00006AB60000}"/>
    <cellStyle name="Output 2 3 3 14 5" xfId="23282" xr:uid="{00000000-0005-0000-0000-00006BB60000}"/>
    <cellStyle name="Output 2 3 3 14 6" xfId="55206" xr:uid="{00000000-0005-0000-0000-00006CB60000}"/>
    <cellStyle name="Output 2 3 3 15" xfId="4051" xr:uid="{00000000-0005-0000-0000-00006DB60000}"/>
    <cellStyle name="Output 2 3 3 15 2" xfId="8303" xr:uid="{00000000-0005-0000-0000-00006EB60000}"/>
    <cellStyle name="Output 2 3 3 15 3" xfId="12552" xr:uid="{00000000-0005-0000-0000-00006FB60000}"/>
    <cellStyle name="Output 2 3 3 15 4" xfId="16801" xr:uid="{00000000-0005-0000-0000-000070B60000}"/>
    <cellStyle name="Output 2 3 3 15 5" xfId="23557" xr:uid="{00000000-0005-0000-0000-000071B60000}"/>
    <cellStyle name="Output 2 3 3 15 6" xfId="55355" xr:uid="{00000000-0005-0000-0000-000072B60000}"/>
    <cellStyle name="Output 2 3 3 16" xfId="4251" xr:uid="{00000000-0005-0000-0000-000073B60000}"/>
    <cellStyle name="Output 2 3 3 16 2" xfId="8503" xr:uid="{00000000-0005-0000-0000-000074B60000}"/>
    <cellStyle name="Output 2 3 3 16 3" xfId="12752" xr:uid="{00000000-0005-0000-0000-000075B60000}"/>
    <cellStyle name="Output 2 3 3 16 4" xfId="17001" xr:uid="{00000000-0005-0000-0000-000076B60000}"/>
    <cellStyle name="Output 2 3 3 16 5" xfId="23903" xr:uid="{00000000-0005-0000-0000-000077B60000}"/>
    <cellStyle name="Output 2 3 3 16 6" xfId="55505" xr:uid="{00000000-0005-0000-0000-000078B60000}"/>
    <cellStyle name="Output 2 3 3 17" xfId="4402" xr:uid="{00000000-0005-0000-0000-000079B60000}"/>
    <cellStyle name="Output 2 3 3 17 2" xfId="8654" xr:uid="{00000000-0005-0000-0000-00007AB60000}"/>
    <cellStyle name="Output 2 3 3 17 3" xfId="12903" xr:uid="{00000000-0005-0000-0000-00007BB60000}"/>
    <cellStyle name="Output 2 3 3 17 4" xfId="17152" xr:uid="{00000000-0005-0000-0000-00007CB60000}"/>
    <cellStyle name="Output 2 3 3 17 5" xfId="24253" xr:uid="{00000000-0005-0000-0000-00007DB60000}"/>
    <cellStyle name="Output 2 3 3 17 6" xfId="55654" xr:uid="{00000000-0005-0000-0000-00007EB60000}"/>
    <cellStyle name="Output 2 3 3 18" xfId="4505" xr:uid="{00000000-0005-0000-0000-00007FB60000}"/>
    <cellStyle name="Output 2 3 3 18 2" xfId="8757" xr:uid="{00000000-0005-0000-0000-000080B60000}"/>
    <cellStyle name="Output 2 3 3 18 3" xfId="13006" xr:uid="{00000000-0005-0000-0000-000081B60000}"/>
    <cellStyle name="Output 2 3 3 18 4" xfId="17255" xr:uid="{00000000-0005-0000-0000-000082B60000}"/>
    <cellStyle name="Output 2 3 3 18 5" xfId="24599" xr:uid="{00000000-0005-0000-0000-000083B60000}"/>
    <cellStyle name="Output 2 3 3 18 6" xfId="55876" xr:uid="{00000000-0005-0000-0000-000084B60000}"/>
    <cellStyle name="Output 2 3 3 19" xfId="4619" xr:uid="{00000000-0005-0000-0000-000085B60000}"/>
    <cellStyle name="Output 2 3 3 19 2" xfId="8871" xr:uid="{00000000-0005-0000-0000-000086B60000}"/>
    <cellStyle name="Output 2 3 3 19 3" xfId="13120" xr:uid="{00000000-0005-0000-0000-000087B60000}"/>
    <cellStyle name="Output 2 3 3 19 4" xfId="17369" xr:uid="{00000000-0005-0000-0000-000088B60000}"/>
    <cellStyle name="Output 2 3 3 19 5" xfId="24874" xr:uid="{00000000-0005-0000-0000-000089B60000}"/>
    <cellStyle name="Output 2 3 3 19 6" xfId="56028" xr:uid="{00000000-0005-0000-0000-00008AB60000}"/>
    <cellStyle name="Output 2 3 3 2" xfId="2099" xr:uid="{00000000-0005-0000-0000-00008BB60000}"/>
    <cellStyle name="Output 2 3 3 2 2" xfId="6351" xr:uid="{00000000-0005-0000-0000-00008CB60000}"/>
    <cellStyle name="Output 2 3 3 2 3" xfId="10600" xr:uid="{00000000-0005-0000-0000-00008DB60000}"/>
    <cellStyle name="Output 2 3 3 2 4" xfId="14849" xr:uid="{00000000-0005-0000-0000-00008EB60000}"/>
    <cellStyle name="Output 2 3 3 2 5" xfId="19280" xr:uid="{00000000-0005-0000-0000-00008FB60000}"/>
    <cellStyle name="Output 2 3 3 2 6" xfId="53548" xr:uid="{00000000-0005-0000-0000-000090B60000}"/>
    <cellStyle name="Output 2 3 3 20" xfId="4774" xr:uid="{00000000-0005-0000-0000-000091B60000}"/>
    <cellStyle name="Output 2 3 3 20 2" xfId="9026" xr:uid="{00000000-0005-0000-0000-000092B60000}"/>
    <cellStyle name="Output 2 3 3 20 3" xfId="13275" xr:uid="{00000000-0005-0000-0000-000093B60000}"/>
    <cellStyle name="Output 2 3 3 20 4" xfId="17524" xr:uid="{00000000-0005-0000-0000-000094B60000}"/>
    <cellStyle name="Output 2 3 3 20 5" xfId="25163" xr:uid="{00000000-0005-0000-0000-000095B60000}"/>
    <cellStyle name="Output 2 3 3 20 6" xfId="56180" xr:uid="{00000000-0005-0000-0000-000096B60000}"/>
    <cellStyle name="Output 2 3 3 21" xfId="4924" xr:uid="{00000000-0005-0000-0000-000097B60000}"/>
    <cellStyle name="Output 2 3 3 21 2" xfId="9176" xr:uid="{00000000-0005-0000-0000-000098B60000}"/>
    <cellStyle name="Output 2 3 3 21 3" xfId="13425" xr:uid="{00000000-0005-0000-0000-000099B60000}"/>
    <cellStyle name="Output 2 3 3 21 4" xfId="17674" xr:uid="{00000000-0005-0000-0000-00009AB60000}"/>
    <cellStyle name="Output 2 3 3 21 5" xfId="25560" xr:uid="{00000000-0005-0000-0000-00009BB60000}"/>
    <cellStyle name="Output 2 3 3 21 6" xfId="56329" xr:uid="{00000000-0005-0000-0000-00009CB60000}"/>
    <cellStyle name="Output 2 3 3 22" xfId="5116" xr:uid="{00000000-0005-0000-0000-00009DB60000}"/>
    <cellStyle name="Output 2 3 3 22 2" xfId="9368" xr:uid="{00000000-0005-0000-0000-00009EB60000}"/>
    <cellStyle name="Output 2 3 3 22 3" xfId="13617" xr:uid="{00000000-0005-0000-0000-00009FB60000}"/>
    <cellStyle name="Output 2 3 3 22 4" xfId="17866" xr:uid="{00000000-0005-0000-0000-0000A0B60000}"/>
    <cellStyle name="Output 2 3 3 22 5" xfId="25906" xr:uid="{00000000-0005-0000-0000-0000A1B60000}"/>
    <cellStyle name="Output 2 3 3 22 6" xfId="56485" xr:uid="{00000000-0005-0000-0000-0000A2B60000}"/>
    <cellStyle name="Output 2 3 3 23" xfId="5226" xr:uid="{00000000-0005-0000-0000-0000A3B60000}"/>
    <cellStyle name="Output 2 3 3 23 2" xfId="9478" xr:uid="{00000000-0005-0000-0000-0000A4B60000}"/>
    <cellStyle name="Output 2 3 3 23 3" xfId="13727" xr:uid="{00000000-0005-0000-0000-0000A5B60000}"/>
    <cellStyle name="Output 2 3 3 23 4" xfId="17976" xr:uid="{00000000-0005-0000-0000-0000A6B60000}"/>
    <cellStyle name="Output 2 3 3 23 5" xfId="26252" xr:uid="{00000000-0005-0000-0000-0000A7B60000}"/>
    <cellStyle name="Output 2 3 3 23 6" xfId="56736" xr:uid="{00000000-0005-0000-0000-0000A8B60000}"/>
    <cellStyle name="Output 2 3 3 24" xfId="5338" xr:uid="{00000000-0005-0000-0000-0000A9B60000}"/>
    <cellStyle name="Output 2 3 3 24 2" xfId="9590" xr:uid="{00000000-0005-0000-0000-0000AAB60000}"/>
    <cellStyle name="Output 2 3 3 24 3" xfId="13839" xr:uid="{00000000-0005-0000-0000-0000ABB60000}"/>
    <cellStyle name="Output 2 3 3 24 4" xfId="18088" xr:uid="{00000000-0005-0000-0000-0000ACB60000}"/>
    <cellStyle name="Output 2 3 3 24 5" xfId="26597" xr:uid="{00000000-0005-0000-0000-0000ADB60000}"/>
    <cellStyle name="Output 2 3 3 24 6" xfId="56895" xr:uid="{00000000-0005-0000-0000-0000AEB60000}"/>
    <cellStyle name="Output 2 3 3 25" xfId="5489" xr:uid="{00000000-0005-0000-0000-0000AFB60000}"/>
    <cellStyle name="Output 2 3 3 25 2" xfId="9741" xr:uid="{00000000-0005-0000-0000-0000B0B60000}"/>
    <cellStyle name="Output 2 3 3 25 3" xfId="13990" xr:uid="{00000000-0005-0000-0000-0000B1B60000}"/>
    <cellStyle name="Output 2 3 3 25 4" xfId="18239" xr:uid="{00000000-0005-0000-0000-0000B2B60000}"/>
    <cellStyle name="Output 2 3 3 25 5" xfId="25233" xr:uid="{00000000-0005-0000-0000-0000B3B60000}"/>
    <cellStyle name="Output 2 3 3 25 6" xfId="57045" xr:uid="{00000000-0005-0000-0000-0000B4B60000}"/>
    <cellStyle name="Output 2 3 3 26" xfId="5644" xr:uid="{00000000-0005-0000-0000-0000B5B60000}"/>
    <cellStyle name="Output 2 3 3 26 2" xfId="9896" xr:uid="{00000000-0005-0000-0000-0000B6B60000}"/>
    <cellStyle name="Output 2 3 3 26 3" xfId="14145" xr:uid="{00000000-0005-0000-0000-0000B7B60000}"/>
    <cellStyle name="Output 2 3 3 26 4" xfId="18394" xr:uid="{00000000-0005-0000-0000-0000B8B60000}"/>
    <cellStyle name="Output 2 3 3 26 5" xfId="27052" xr:uid="{00000000-0005-0000-0000-0000B9B60000}"/>
    <cellStyle name="Output 2 3 3 26 6" xfId="57163" xr:uid="{00000000-0005-0000-0000-0000BAB60000}"/>
    <cellStyle name="Output 2 3 3 27" xfId="1644" xr:uid="{00000000-0005-0000-0000-0000BBB60000}"/>
    <cellStyle name="Output 2 3 3 27 2" xfId="27305" xr:uid="{00000000-0005-0000-0000-0000BCB60000}"/>
    <cellStyle name="Output 2 3 3 27 3" xfId="57313" xr:uid="{00000000-0005-0000-0000-0000BDB60000}"/>
    <cellStyle name="Output 2 3 3 28" xfId="5896" xr:uid="{00000000-0005-0000-0000-0000BEB60000}"/>
    <cellStyle name="Output 2 3 3 28 2" xfId="27648" xr:uid="{00000000-0005-0000-0000-0000BFB60000}"/>
    <cellStyle name="Output 2 3 3 28 3" xfId="57462" xr:uid="{00000000-0005-0000-0000-0000C0B60000}"/>
    <cellStyle name="Output 2 3 3 29" xfId="10145" xr:uid="{00000000-0005-0000-0000-0000C1B60000}"/>
    <cellStyle name="Output 2 3 3 29 2" xfId="27989" xr:uid="{00000000-0005-0000-0000-0000C2B60000}"/>
    <cellStyle name="Output 2 3 3 29 3" xfId="57612" xr:uid="{00000000-0005-0000-0000-0000C3B60000}"/>
    <cellStyle name="Output 2 3 3 3" xfId="2251" xr:uid="{00000000-0005-0000-0000-0000C4B60000}"/>
    <cellStyle name="Output 2 3 3 3 2" xfId="6503" xr:uid="{00000000-0005-0000-0000-0000C5B60000}"/>
    <cellStyle name="Output 2 3 3 3 3" xfId="10752" xr:uid="{00000000-0005-0000-0000-0000C6B60000}"/>
    <cellStyle name="Output 2 3 3 3 4" xfId="15001" xr:uid="{00000000-0005-0000-0000-0000C7B60000}"/>
    <cellStyle name="Output 2 3 3 3 5" xfId="19626" xr:uid="{00000000-0005-0000-0000-0000C8B60000}"/>
    <cellStyle name="Output 2 3 3 3 6" xfId="53697" xr:uid="{00000000-0005-0000-0000-0000C9B60000}"/>
    <cellStyle name="Output 2 3 3 30" xfId="14395" xr:uid="{00000000-0005-0000-0000-0000CAB60000}"/>
    <cellStyle name="Output 2 3 3 30 2" xfId="28330" xr:uid="{00000000-0005-0000-0000-0000CBB60000}"/>
    <cellStyle name="Output 2 3 3 31" xfId="18654" xr:uid="{00000000-0005-0000-0000-0000CCB60000}"/>
    <cellStyle name="Output 2 3 3 31 2" xfId="28671" xr:uid="{00000000-0005-0000-0000-0000CDB60000}"/>
    <cellStyle name="Output 2 3 3 32" xfId="29012" xr:uid="{00000000-0005-0000-0000-0000CEB60000}"/>
    <cellStyle name="Output 2 3 3 33" xfId="29638" xr:uid="{00000000-0005-0000-0000-0000CFB60000}"/>
    <cellStyle name="Output 2 3 3 34" xfId="31266" xr:uid="{00000000-0005-0000-0000-0000D0B60000}"/>
    <cellStyle name="Output 2 3 3 35" xfId="31510" xr:uid="{00000000-0005-0000-0000-0000D1B60000}"/>
    <cellStyle name="Output 2 3 3 36" xfId="31850" xr:uid="{00000000-0005-0000-0000-0000D2B60000}"/>
    <cellStyle name="Output 2 3 3 37" xfId="32072" xr:uid="{00000000-0005-0000-0000-0000D3B60000}"/>
    <cellStyle name="Output 2 3 3 38" xfId="32413" xr:uid="{00000000-0005-0000-0000-0000D4B60000}"/>
    <cellStyle name="Output 2 3 3 39" xfId="32754" xr:uid="{00000000-0005-0000-0000-0000D5B60000}"/>
    <cellStyle name="Output 2 3 3 4" xfId="2401" xr:uid="{00000000-0005-0000-0000-0000D6B60000}"/>
    <cellStyle name="Output 2 3 3 4 2" xfId="6653" xr:uid="{00000000-0005-0000-0000-0000D7B60000}"/>
    <cellStyle name="Output 2 3 3 4 3" xfId="10902" xr:uid="{00000000-0005-0000-0000-0000D8B60000}"/>
    <cellStyle name="Output 2 3 3 4 4" xfId="15151" xr:uid="{00000000-0005-0000-0000-0000D9B60000}"/>
    <cellStyle name="Output 2 3 3 4 5" xfId="18915" xr:uid="{00000000-0005-0000-0000-0000DAB60000}"/>
    <cellStyle name="Output 2 3 3 4 6" xfId="53819" xr:uid="{00000000-0005-0000-0000-0000DBB60000}"/>
    <cellStyle name="Output 2 3 3 40" xfId="33284" xr:uid="{00000000-0005-0000-0000-0000DCB60000}"/>
    <cellStyle name="Output 2 3 3 41" xfId="33664" xr:uid="{00000000-0005-0000-0000-0000DDB60000}"/>
    <cellStyle name="Output 2 3 3 42" xfId="33075" xr:uid="{00000000-0005-0000-0000-0000DEB60000}"/>
    <cellStyle name="Output 2 3 3 43" xfId="34457" xr:uid="{00000000-0005-0000-0000-0000DFB60000}"/>
    <cellStyle name="Output 2 3 3 44" xfId="34803" xr:uid="{00000000-0005-0000-0000-0000E0B60000}"/>
    <cellStyle name="Output 2 3 3 45" xfId="35149" xr:uid="{00000000-0005-0000-0000-0000E1B60000}"/>
    <cellStyle name="Output 2 3 3 46" xfId="35496" xr:uid="{00000000-0005-0000-0000-0000E2B60000}"/>
    <cellStyle name="Output 2 3 3 47" xfId="35843" xr:uid="{00000000-0005-0000-0000-0000E3B60000}"/>
    <cellStyle name="Output 2 3 3 48" xfId="36189" xr:uid="{00000000-0005-0000-0000-0000E4B60000}"/>
    <cellStyle name="Output 2 3 3 49" xfId="36535" xr:uid="{00000000-0005-0000-0000-0000E5B60000}"/>
    <cellStyle name="Output 2 3 3 5" xfId="2550" xr:uid="{00000000-0005-0000-0000-0000E6B60000}"/>
    <cellStyle name="Output 2 3 3 5 2" xfId="6802" xr:uid="{00000000-0005-0000-0000-0000E7B60000}"/>
    <cellStyle name="Output 2 3 3 5 3" xfId="11051" xr:uid="{00000000-0005-0000-0000-0000E8B60000}"/>
    <cellStyle name="Output 2 3 3 5 4" xfId="15300" xr:uid="{00000000-0005-0000-0000-0000E9B60000}"/>
    <cellStyle name="Output 2 3 3 5 5" xfId="20068" xr:uid="{00000000-0005-0000-0000-0000EAB60000}"/>
    <cellStyle name="Output 2 3 3 5 6" xfId="53925" xr:uid="{00000000-0005-0000-0000-0000EBB60000}"/>
    <cellStyle name="Output 2 3 3 50" xfId="36881" xr:uid="{00000000-0005-0000-0000-0000ECB60000}"/>
    <cellStyle name="Output 2 3 3 51" xfId="37227" xr:uid="{00000000-0005-0000-0000-0000EDB60000}"/>
    <cellStyle name="Output 2 3 3 52" xfId="37573" xr:uid="{00000000-0005-0000-0000-0000EEB60000}"/>
    <cellStyle name="Output 2 3 3 53" xfId="37848" xr:uid="{00000000-0005-0000-0000-0000EFB60000}"/>
    <cellStyle name="Output 2 3 3 54" xfId="38195" xr:uid="{00000000-0005-0000-0000-0000F0B60000}"/>
    <cellStyle name="Output 2 3 3 55" xfId="38541" xr:uid="{00000000-0005-0000-0000-0000F1B60000}"/>
    <cellStyle name="Output 2 3 3 56" xfId="38887" xr:uid="{00000000-0005-0000-0000-0000F2B60000}"/>
    <cellStyle name="Output 2 3 3 57" xfId="39233" xr:uid="{00000000-0005-0000-0000-0000F3B60000}"/>
    <cellStyle name="Output 2 3 3 58" xfId="39525" xr:uid="{00000000-0005-0000-0000-0000F4B60000}"/>
    <cellStyle name="Output 2 3 3 59" xfId="39818" xr:uid="{00000000-0005-0000-0000-0000F5B60000}"/>
    <cellStyle name="Output 2 3 3 6" xfId="2700" xr:uid="{00000000-0005-0000-0000-0000F6B60000}"/>
    <cellStyle name="Output 2 3 3 6 2" xfId="6952" xr:uid="{00000000-0005-0000-0000-0000F7B60000}"/>
    <cellStyle name="Output 2 3 3 6 3" xfId="11201" xr:uid="{00000000-0005-0000-0000-0000F8B60000}"/>
    <cellStyle name="Output 2 3 3 6 4" xfId="15450" xr:uid="{00000000-0005-0000-0000-0000F9B60000}"/>
    <cellStyle name="Output 2 3 3 6 5" xfId="20414" xr:uid="{00000000-0005-0000-0000-0000FAB60000}"/>
    <cellStyle name="Output 2 3 3 6 6" xfId="54075" xr:uid="{00000000-0005-0000-0000-0000FBB60000}"/>
    <cellStyle name="Output 2 3 3 60" xfId="40061" xr:uid="{00000000-0005-0000-0000-0000FCB60000}"/>
    <cellStyle name="Output 2 3 3 61" xfId="40402" xr:uid="{00000000-0005-0000-0000-0000FDB60000}"/>
    <cellStyle name="Output 2 3 3 62" xfId="41111" xr:uid="{00000000-0005-0000-0000-0000FEB60000}"/>
    <cellStyle name="Output 2 3 3 63" xfId="41388" xr:uid="{00000000-0005-0000-0000-0000FFB60000}"/>
    <cellStyle name="Output 2 3 3 64" xfId="41494" xr:uid="{00000000-0005-0000-0000-000000B70000}"/>
    <cellStyle name="Output 2 3 3 65" xfId="41969" xr:uid="{00000000-0005-0000-0000-000001B70000}"/>
    <cellStyle name="Output 2 3 3 66" xfId="42315" xr:uid="{00000000-0005-0000-0000-000002B70000}"/>
    <cellStyle name="Output 2 3 3 67" xfId="41675" xr:uid="{00000000-0005-0000-0000-000003B70000}"/>
    <cellStyle name="Output 2 3 3 68" xfId="42896" xr:uid="{00000000-0005-0000-0000-000004B70000}"/>
    <cellStyle name="Output 2 3 3 69" xfId="43237" xr:uid="{00000000-0005-0000-0000-000005B70000}"/>
    <cellStyle name="Output 2 3 3 7" xfId="2855" xr:uid="{00000000-0005-0000-0000-000006B70000}"/>
    <cellStyle name="Output 2 3 3 7 2" xfId="7107" xr:uid="{00000000-0005-0000-0000-000007B70000}"/>
    <cellStyle name="Output 2 3 3 7 3" xfId="11356" xr:uid="{00000000-0005-0000-0000-000008B70000}"/>
    <cellStyle name="Output 2 3 3 7 4" xfId="15605" xr:uid="{00000000-0005-0000-0000-000009B70000}"/>
    <cellStyle name="Output 2 3 3 7 5" xfId="20955" xr:uid="{00000000-0005-0000-0000-00000AB70000}"/>
    <cellStyle name="Output 2 3 3 7 6" xfId="54193" xr:uid="{00000000-0005-0000-0000-00000BB70000}"/>
    <cellStyle name="Output 2 3 3 70" xfId="43578" xr:uid="{00000000-0005-0000-0000-00000CB70000}"/>
    <cellStyle name="Output 2 3 3 71" xfId="44109" xr:uid="{00000000-0005-0000-0000-00000DB70000}"/>
    <cellStyle name="Output 2 3 3 72" xfId="44331" xr:uid="{00000000-0005-0000-0000-00000EB70000}"/>
    <cellStyle name="Output 2 3 3 73" xfId="44777" xr:uid="{00000000-0005-0000-0000-00000FB70000}"/>
    <cellStyle name="Output 2 3 3 74" xfId="44646" xr:uid="{00000000-0005-0000-0000-000010B70000}"/>
    <cellStyle name="Output 2 3 3 75" xfId="45512" xr:uid="{00000000-0005-0000-0000-000011B70000}"/>
    <cellStyle name="Output 2 3 3 76" xfId="46156" xr:uid="{00000000-0005-0000-0000-000012B70000}"/>
    <cellStyle name="Output 2 3 3 77" xfId="46480" xr:uid="{00000000-0005-0000-0000-000013B70000}"/>
    <cellStyle name="Output 2 3 3 78" xfId="45728" xr:uid="{00000000-0005-0000-0000-000014B70000}"/>
    <cellStyle name="Output 2 3 3 79" xfId="46979" xr:uid="{00000000-0005-0000-0000-000015B70000}"/>
    <cellStyle name="Output 2 3 3 8" xfId="3005" xr:uid="{00000000-0005-0000-0000-000016B70000}"/>
    <cellStyle name="Output 2 3 3 8 2" xfId="7257" xr:uid="{00000000-0005-0000-0000-000017B70000}"/>
    <cellStyle name="Output 2 3 3 8 3" xfId="11506" xr:uid="{00000000-0005-0000-0000-000018B70000}"/>
    <cellStyle name="Output 2 3 3 8 4" xfId="15755" xr:uid="{00000000-0005-0000-0000-000019B70000}"/>
    <cellStyle name="Output 2 3 3 8 5" xfId="21107" xr:uid="{00000000-0005-0000-0000-00001AB70000}"/>
    <cellStyle name="Output 2 3 3 8 6" xfId="54296" xr:uid="{00000000-0005-0000-0000-00001BB70000}"/>
    <cellStyle name="Output 2 3 3 80" xfId="47324" xr:uid="{00000000-0005-0000-0000-00001CB70000}"/>
    <cellStyle name="Output 2 3 3 81" xfId="47625" xr:uid="{00000000-0005-0000-0000-00001DB70000}"/>
    <cellStyle name="Output 2 3 3 82" xfId="46555" xr:uid="{00000000-0005-0000-0000-00001EB70000}"/>
    <cellStyle name="Output 2 3 3 83" xfId="48085" xr:uid="{00000000-0005-0000-0000-00001FB70000}"/>
    <cellStyle name="Output 2 3 3 84" xfId="48625" xr:uid="{00000000-0005-0000-0000-000020B70000}"/>
    <cellStyle name="Output 2 3 3 85" xfId="48938" xr:uid="{00000000-0005-0000-0000-000021B70000}"/>
    <cellStyle name="Output 2 3 3 86" xfId="48602" xr:uid="{00000000-0005-0000-0000-000022B70000}"/>
    <cellStyle name="Output 2 3 3 87" xfId="49731" xr:uid="{00000000-0005-0000-0000-000023B70000}"/>
    <cellStyle name="Output 2 3 3 88" xfId="49952" xr:uid="{00000000-0005-0000-0000-000024B70000}"/>
    <cellStyle name="Output 2 3 3 89" xfId="50102" xr:uid="{00000000-0005-0000-0000-000025B70000}"/>
    <cellStyle name="Output 2 3 3 9" xfId="3155" xr:uid="{00000000-0005-0000-0000-000026B70000}"/>
    <cellStyle name="Output 2 3 3 9 2" xfId="7407" xr:uid="{00000000-0005-0000-0000-000027B70000}"/>
    <cellStyle name="Output 2 3 3 9 3" xfId="11656" xr:uid="{00000000-0005-0000-0000-000028B70000}"/>
    <cellStyle name="Output 2 3 3 9 4" xfId="15905" xr:uid="{00000000-0005-0000-0000-000029B70000}"/>
    <cellStyle name="Output 2 3 3 9 5" xfId="21398" xr:uid="{00000000-0005-0000-0000-00002AB70000}"/>
    <cellStyle name="Output 2 3 3 9 6" xfId="54446" xr:uid="{00000000-0005-0000-0000-00002BB70000}"/>
    <cellStyle name="Output 2 3 3 90" xfId="50251" xr:uid="{00000000-0005-0000-0000-00002CB70000}"/>
    <cellStyle name="Output 2 3 3 91" xfId="50401" xr:uid="{00000000-0005-0000-0000-00002DB70000}"/>
    <cellStyle name="Output 2 3 3 92" xfId="50550" xr:uid="{00000000-0005-0000-0000-00002EB70000}"/>
    <cellStyle name="Output 2 3 3 93" xfId="50699" xr:uid="{00000000-0005-0000-0000-00002FB70000}"/>
    <cellStyle name="Output 2 3 3 94" xfId="50849" xr:uid="{00000000-0005-0000-0000-000030B70000}"/>
    <cellStyle name="Output 2 3 3 95" xfId="50998" xr:uid="{00000000-0005-0000-0000-000031B70000}"/>
    <cellStyle name="Output 2 3 3 96" xfId="51163" xr:uid="{00000000-0005-0000-0000-000032B70000}"/>
    <cellStyle name="Output 2 3 3 97" xfId="51319" xr:uid="{00000000-0005-0000-0000-000033B70000}"/>
    <cellStyle name="Output 2 3 3 98" xfId="51469" xr:uid="{00000000-0005-0000-0000-000034B70000}"/>
    <cellStyle name="Output 2 3 3 99" xfId="51619" xr:uid="{00000000-0005-0000-0000-000035B70000}"/>
    <cellStyle name="Output 2 3 30" xfId="4822" xr:uid="{00000000-0005-0000-0000-000036B70000}"/>
    <cellStyle name="Output 2 3 30 2" xfId="9074" xr:uid="{00000000-0005-0000-0000-000037B70000}"/>
    <cellStyle name="Output 2 3 30 3" xfId="13323" xr:uid="{00000000-0005-0000-0000-000038B70000}"/>
    <cellStyle name="Output 2 3 30 4" xfId="17572" xr:uid="{00000000-0005-0000-0000-000039B70000}"/>
    <cellStyle name="Output 2 3 30 5" xfId="25368" xr:uid="{00000000-0005-0000-0000-00003AB70000}"/>
    <cellStyle name="Output 2 3 30 6" xfId="57094" xr:uid="{00000000-0005-0000-0000-00003BB70000}"/>
    <cellStyle name="Output 2 3 31" xfId="5014" xr:uid="{00000000-0005-0000-0000-00003CB70000}"/>
    <cellStyle name="Output 2 3 31 2" xfId="9266" xr:uid="{00000000-0005-0000-0000-00003DB70000}"/>
    <cellStyle name="Output 2 3 31 3" xfId="13515" xr:uid="{00000000-0005-0000-0000-00003EB70000}"/>
    <cellStyle name="Output 2 3 31 4" xfId="17764" xr:uid="{00000000-0005-0000-0000-00003FB70000}"/>
    <cellStyle name="Output 2 3 31 5" xfId="26542" xr:uid="{00000000-0005-0000-0000-000040B70000}"/>
    <cellStyle name="Output 2 3 31 6" xfId="55700" xr:uid="{00000000-0005-0000-0000-000041B70000}"/>
    <cellStyle name="Output 2 3 32" xfId="5163" xr:uid="{00000000-0005-0000-0000-000042B70000}"/>
    <cellStyle name="Output 2 3 32 2" xfId="9415" xr:uid="{00000000-0005-0000-0000-000043B70000}"/>
    <cellStyle name="Output 2 3 32 3" xfId="13664" xr:uid="{00000000-0005-0000-0000-000044B70000}"/>
    <cellStyle name="Output 2 3 32 4" xfId="17913" xr:uid="{00000000-0005-0000-0000-000045B70000}"/>
    <cellStyle name="Output 2 3 32 5" xfId="27208" xr:uid="{00000000-0005-0000-0000-000046B70000}"/>
    <cellStyle name="Output 2 3 32 6" xfId="57211" xr:uid="{00000000-0005-0000-0000-000047B70000}"/>
    <cellStyle name="Output 2 3 33" xfId="5387" xr:uid="{00000000-0005-0000-0000-000048B70000}"/>
    <cellStyle name="Output 2 3 33 2" xfId="9639" xr:uid="{00000000-0005-0000-0000-000049B70000}"/>
    <cellStyle name="Output 2 3 33 3" xfId="13888" xr:uid="{00000000-0005-0000-0000-00004AB70000}"/>
    <cellStyle name="Output 2 3 33 4" xfId="18137" xr:uid="{00000000-0005-0000-0000-00004BB70000}"/>
    <cellStyle name="Output 2 3 33 5" xfId="27551" xr:uid="{00000000-0005-0000-0000-00004CB70000}"/>
    <cellStyle name="Output 2 3 33 6" xfId="57360" xr:uid="{00000000-0005-0000-0000-00004DB70000}"/>
    <cellStyle name="Output 2 3 34" xfId="5542" xr:uid="{00000000-0005-0000-0000-00004EB70000}"/>
    <cellStyle name="Output 2 3 34 2" xfId="9794" xr:uid="{00000000-0005-0000-0000-00004FB70000}"/>
    <cellStyle name="Output 2 3 34 3" xfId="14043" xr:uid="{00000000-0005-0000-0000-000050B70000}"/>
    <cellStyle name="Output 2 3 34 4" xfId="18292" xr:uid="{00000000-0005-0000-0000-000051B70000}"/>
    <cellStyle name="Output 2 3 34 5" xfId="27892" xr:uid="{00000000-0005-0000-0000-000052B70000}"/>
    <cellStyle name="Output 2 3 34 6" xfId="57510" xr:uid="{00000000-0005-0000-0000-000053B70000}"/>
    <cellStyle name="Output 2 3 35" xfId="1442" xr:uid="{00000000-0005-0000-0000-000054B70000}"/>
    <cellStyle name="Output 2 3 35 2" xfId="28233" xr:uid="{00000000-0005-0000-0000-000055B70000}"/>
    <cellStyle name="Output 2 3 36" xfId="5694" xr:uid="{00000000-0005-0000-0000-000056B70000}"/>
    <cellStyle name="Output 2 3 36 2" xfId="28574" xr:uid="{00000000-0005-0000-0000-000057B70000}"/>
    <cellStyle name="Output 2 3 37" xfId="9943" xr:uid="{00000000-0005-0000-0000-000058B70000}"/>
    <cellStyle name="Output 2 3 37 2" xfId="28915" xr:uid="{00000000-0005-0000-0000-000059B70000}"/>
    <cellStyle name="Output 2 3 38" xfId="14193" xr:uid="{00000000-0005-0000-0000-00005AB70000}"/>
    <cellStyle name="Output 2 3 38 2" xfId="29636" xr:uid="{00000000-0005-0000-0000-00005BB70000}"/>
    <cellStyle name="Output 2 3 39" xfId="18449" xr:uid="{00000000-0005-0000-0000-00005CB70000}"/>
    <cellStyle name="Output 2 3 39 2" xfId="31281" xr:uid="{00000000-0005-0000-0000-00005DB70000}"/>
    <cellStyle name="Output 2 3 4" xfId="1407" xr:uid="{00000000-0005-0000-0000-00005EB70000}"/>
    <cellStyle name="Output 2 3 4 10" xfId="21471" xr:uid="{00000000-0005-0000-0000-00005FB70000}"/>
    <cellStyle name="Output 2 3 4 11" xfId="22295" xr:uid="{00000000-0005-0000-0000-000060B70000}"/>
    <cellStyle name="Output 2 3 4 12" xfId="22641" xr:uid="{00000000-0005-0000-0000-000061B70000}"/>
    <cellStyle name="Output 2 3 4 13" xfId="22987" xr:uid="{00000000-0005-0000-0000-000062B70000}"/>
    <cellStyle name="Output 2 3 4 14" xfId="23334" xr:uid="{00000000-0005-0000-0000-000063B70000}"/>
    <cellStyle name="Output 2 3 4 15" xfId="23609" xr:uid="{00000000-0005-0000-0000-000064B70000}"/>
    <cellStyle name="Output 2 3 4 16" xfId="23955" xr:uid="{00000000-0005-0000-0000-000065B70000}"/>
    <cellStyle name="Output 2 3 4 17" xfId="24305" xr:uid="{00000000-0005-0000-0000-000066B70000}"/>
    <cellStyle name="Output 2 3 4 18" xfId="24651" xr:uid="{00000000-0005-0000-0000-000067B70000}"/>
    <cellStyle name="Output 2 3 4 19" xfId="24926" xr:uid="{00000000-0005-0000-0000-000068B70000}"/>
    <cellStyle name="Output 2 3 4 2" xfId="1691" xr:uid="{00000000-0005-0000-0000-000069B70000}"/>
    <cellStyle name="Output 2 3 4 2 2" xfId="19332" xr:uid="{00000000-0005-0000-0000-00006AB70000}"/>
    <cellStyle name="Output 2 3 4 20" xfId="24756" xr:uid="{00000000-0005-0000-0000-00006BB70000}"/>
    <cellStyle name="Output 2 3 4 21" xfId="25612" xr:uid="{00000000-0005-0000-0000-00006CB70000}"/>
    <cellStyle name="Output 2 3 4 22" xfId="25958" xr:uid="{00000000-0005-0000-0000-00006DB70000}"/>
    <cellStyle name="Output 2 3 4 23" xfId="26304" xr:uid="{00000000-0005-0000-0000-00006EB70000}"/>
    <cellStyle name="Output 2 3 4 24" xfId="26649" xr:uid="{00000000-0005-0000-0000-00006FB70000}"/>
    <cellStyle name="Output 2 3 4 25" xfId="26849" xr:uid="{00000000-0005-0000-0000-000070B70000}"/>
    <cellStyle name="Output 2 3 4 26" xfId="26753" xr:uid="{00000000-0005-0000-0000-000071B70000}"/>
    <cellStyle name="Output 2 3 4 27" xfId="27357" xr:uid="{00000000-0005-0000-0000-000072B70000}"/>
    <cellStyle name="Output 2 3 4 28" xfId="27700" xr:uid="{00000000-0005-0000-0000-000073B70000}"/>
    <cellStyle name="Output 2 3 4 29" xfId="28041" xr:uid="{00000000-0005-0000-0000-000074B70000}"/>
    <cellStyle name="Output 2 3 4 3" xfId="5943" xr:uid="{00000000-0005-0000-0000-000075B70000}"/>
    <cellStyle name="Output 2 3 4 3 2" xfId="19678" xr:uid="{00000000-0005-0000-0000-000076B70000}"/>
    <cellStyle name="Output 2 3 4 30" xfId="28382" xr:uid="{00000000-0005-0000-0000-000077B70000}"/>
    <cellStyle name="Output 2 3 4 31" xfId="28723" xr:uid="{00000000-0005-0000-0000-000078B70000}"/>
    <cellStyle name="Output 2 3 4 32" xfId="29064" xr:uid="{00000000-0005-0000-0000-000079B70000}"/>
    <cellStyle name="Output 2 3 4 33" xfId="29415" xr:uid="{00000000-0005-0000-0000-00007AB70000}"/>
    <cellStyle name="Output 2 3 4 34" xfId="31256" xr:uid="{00000000-0005-0000-0000-00007BB70000}"/>
    <cellStyle name="Output 2 3 4 35" xfId="31562" xr:uid="{00000000-0005-0000-0000-00007CB70000}"/>
    <cellStyle name="Output 2 3 4 36" xfId="31902" xr:uid="{00000000-0005-0000-0000-00007DB70000}"/>
    <cellStyle name="Output 2 3 4 37" xfId="32124" xr:uid="{00000000-0005-0000-0000-00007EB70000}"/>
    <cellStyle name="Output 2 3 4 38" xfId="32465" xr:uid="{00000000-0005-0000-0000-00007FB70000}"/>
    <cellStyle name="Output 2 3 4 39" xfId="32806" xr:uid="{00000000-0005-0000-0000-000080B70000}"/>
    <cellStyle name="Output 2 3 4 4" xfId="10192" xr:uid="{00000000-0005-0000-0000-000081B70000}"/>
    <cellStyle name="Output 2 3 4 4 2" xfId="18939" xr:uid="{00000000-0005-0000-0000-000082B70000}"/>
    <cellStyle name="Output 2 3 4 40" xfId="33280" xr:uid="{00000000-0005-0000-0000-000083B70000}"/>
    <cellStyle name="Output 2 3 4 41" xfId="33716" xr:uid="{00000000-0005-0000-0000-000084B70000}"/>
    <cellStyle name="Output 2 3 4 42" xfId="34082" xr:uid="{00000000-0005-0000-0000-000085B70000}"/>
    <cellStyle name="Output 2 3 4 43" xfId="34509" xr:uid="{00000000-0005-0000-0000-000086B70000}"/>
    <cellStyle name="Output 2 3 4 44" xfId="34855" xr:uid="{00000000-0005-0000-0000-000087B70000}"/>
    <cellStyle name="Output 2 3 4 45" xfId="35201" xr:uid="{00000000-0005-0000-0000-000088B70000}"/>
    <cellStyle name="Output 2 3 4 46" xfId="35548" xr:uid="{00000000-0005-0000-0000-000089B70000}"/>
    <cellStyle name="Output 2 3 4 47" xfId="35895" xr:uid="{00000000-0005-0000-0000-00008AB70000}"/>
    <cellStyle name="Output 2 3 4 48" xfId="36241" xr:uid="{00000000-0005-0000-0000-00008BB70000}"/>
    <cellStyle name="Output 2 3 4 49" xfId="36587" xr:uid="{00000000-0005-0000-0000-00008CB70000}"/>
    <cellStyle name="Output 2 3 4 5" xfId="14442" xr:uid="{00000000-0005-0000-0000-00008DB70000}"/>
    <cellStyle name="Output 2 3 4 5 2" xfId="20120" xr:uid="{00000000-0005-0000-0000-00008EB70000}"/>
    <cellStyle name="Output 2 3 4 50" xfId="36933" xr:uid="{00000000-0005-0000-0000-00008FB70000}"/>
    <cellStyle name="Output 2 3 4 51" xfId="37279" xr:uid="{00000000-0005-0000-0000-000090B70000}"/>
    <cellStyle name="Output 2 3 4 52" xfId="37625" xr:uid="{00000000-0005-0000-0000-000091B70000}"/>
    <cellStyle name="Output 2 3 4 53" xfId="37900" xr:uid="{00000000-0005-0000-0000-000092B70000}"/>
    <cellStyle name="Output 2 3 4 54" xfId="38247" xr:uid="{00000000-0005-0000-0000-000093B70000}"/>
    <cellStyle name="Output 2 3 4 55" xfId="38593" xr:uid="{00000000-0005-0000-0000-000094B70000}"/>
    <cellStyle name="Output 2 3 4 56" xfId="38939" xr:uid="{00000000-0005-0000-0000-000095B70000}"/>
    <cellStyle name="Output 2 3 4 57" xfId="39285" xr:uid="{00000000-0005-0000-0000-000096B70000}"/>
    <cellStyle name="Output 2 3 4 58" xfId="34221" xr:uid="{00000000-0005-0000-0000-000097B70000}"/>
    <cellStyle name="Output 2 3 4 59" xfId="39640" xr:uid="{00000000-0005-0000-0000-000098B70000}"/>
    <cellStyle name="Output 2 3 4 6" xfId="18552" xr:uid="{00000000-0005-0000-0000-000099B70000}"/>
    <cellStyle name="Output 2 3 4 6 2" xfId="20466" xr:uid="{00000000-0005-0000-0000-00009AB70000}"/>
    <cellStyle name="Output 2 3 4 60" xfId="40113" xr:uid="{00000000-0005-0000-0000-00009BB70000}"/>
    <cellStyle name="Output 2 3 4 61" xfId="40454" xr:uid="{00000000-0005-0000-0000-00009CB70000}"/>
    <cellStyle name="Output 2 3 4 62" xfId="40870" xr:uid="{00000000-0005-0000-0000-00009DB70000}"/>
    <cellStyle name="Output 2 3 4 63" xfId="40819" xr:uid="{00000000-0005-0000-0000-00009EB70000}"/>
    <cellStyle name="Output 2 3 4 64" xfId="40856" xr:uid="{00000000-0005-0000-0000-00009FB70000}"/>
    <cellStyle name="Output 2 3 4 65" xfId="42021" xr:uid="{00000000-0005-0000-0000-0000A0B70000}"/>
    <cellStyle name="Output 2 3 4 66" xfId="42367" xr:uid="{00000000-0005-0000-0000-0000A1B70000}"/>
    <cellStyle name="Output 2 3 4 67" xfId="42630" xr:uid="{00000000-0005-0000-0000-0000A2B70000}"/>
    <cellStyle name="Output 2 3 4 68" xfId="42948" xr:uid="{00000000-0005-0000-0000-0000A3B70000}"/>
    <cellStyle name="Output 2 3 4 69" xfId="43289" xr:uid="{00000000-0005-0000-0000-0000A4B70000}"/>
    <cellStyle name="Output 2 3 4 7" xfId="20672" xr:uid="{00000000-0005-0000-0000-0000A5B70000}"/>
    <cellStyle name="Output 2 3 4 70" xfId="43630" xr:uid="{00000000-0005-0000-0000-0000A6B70000}"/>
    <cellStyle name="Output 2 3 4 71" xfId="44161" xr:uid="{00000000-0005-0000-0000-0000A7B70000}"/>
    <cellStyle name="Output 2 3 4 72" xfId="43796" xr:uid="{00000000-0005-0000-0000-0000A8B70000}"/>
    <cellStyle name="Output 2 3 4 73" xfId="44829" xr:uid="{00000000-0005-0000-0000-0000A9B70000}"/>
    <cellStyle name="Output 2 3 4 74" xfId="45288" xr:uid="{00000000-0005-0000-0000-0000AAB70000}"/>
    <cellStyle name="Output 2 3 4 75" xfId="45767" xr:uid="{00000000-0005-0000-0000-0000ABB70000}"/>
    <cellStyle name="Output 2 3 4 76" xfId="46208" xr:uid="{00000000-0005-0000-0000-0000ACB70000}"/>
    <cellStyle name="Output 2 3 4 77" xfId="46524" xr:uid="{00000000-0005-0000-0000-0000ADB70000}"/>
    <cellStyle name="Output 2 3 4 78" xfId="46686" xr:uid="{00000000-0005-0000-0000-0000AEB70000}"/>
    <cellStyle name="Output 2 3 4 79" xfId="47031" xr:uid="{00000000-0005-0000-0000-0000AFB70000}"/>
    <cellStyle name="Output 2 3 4 8" xfId="21159" xr:uid="{00000000-0005-0000-0000-0000B0B70000}"/>
    <cellStyle name="Output 2 3 4 80" xfId="47376" xr:uid="{00000000-0005-0000-0000-0000B1B70000}"/>
    <cellStyle name="Output 2 3 4 81" xfId="47659" xr:uid="{00000000-0005-0000-0000-0000B2B70000}"/>
    <cellStyle name="Output 2 3 4 82" xfId="47800" xr:uid="{00000000-0005-0000-0000-0000B3B70000}"/>
    <cellStyle name="Output 2 3 4 83" xfId="48137" xr:uid="{00000000-0005-0000-0000-0000B4B70000}"/>
    <cellStyle name="Output 2 3 4 84" xfId="48255" xr:uid="{00000000-0005-0000-0000-0000B5B70000}"/>
    <cellStyle name="Output 2 3 4 85" xfId="48990" xr:uid="{00000000-0005-0000-0000-0000B6B70000}"/>
    <cellStyle name="Output 2 3 4 86" xfId="49327" xr:uid="{00000000-0005-0000-0000-0000B7B70000}"/>
    <cellStyle name="Output 2 3 4 87" xfId="49497" xr:uid="{00000000-0005-0000-0000-0000B8B70000}"/>
    <cellStyle name="Output 2 3 4 88" xfId="52978" xr:uid="{00000000-0005-0000-0000-0000B9B70000}"/>
    <cellStyle name="Output 2 3 4 89" xfId="53290" xr:uid="{00000000-0005-0000-0000-0000BAB70000}"/>
    <cellStyle name="Output 2 3 4 9" xfId="18902" xr:uid="{00000000-0005-0000-0000-0000BBB70000}"/>
    <cellStyle name="Output 2 3 40" xfId="31413" xr:uid="{00000000-0005-0000-0000-0000BCB70000}"/>
    <cellStyle name="Output 2 3 41" xfId="31753" xr:uid="{00000000-0005-0000-0000-0000BDB70000}"/>
    <cellStyle name="Output 2 3 42" xfId="31722" xr:uid="{00000000-0005-0000-0000-0000BEB70000}"/>
    <cellStyle name="Output 2 3 43" xfId="32316" xr:uid="{00000000-0005-0000-0000-0000BFB70000}"/>
    <cellStyle name="Output 2 3 44" xfId="32657" xr:uid="{00000000-0005-0000-0000-0000C0B70000}"/>
    <cellStyle name="Output 2 3 45" xfId="33025" xr:uid="{00000000-0005-0000-0000-0000C1B70000}"/>
    <cellStyle name="Output 2 3 46" xfId="33567" xr:uid="{00000000-0005-0000-0000-0000C2B70000}"/>
    <cellStyle name="Output 2 3 47" xfId="33248" xr:uid="{00000000-0005-0000-0000-0000C3B70000}"/>
    <cellStyle name="Output 2 3 48" xfId="34360" xr:uid="{00000000-0005-0000-0000-0000C4B70000}"/>
    <cellStyle name="Output 2 3 49" xfId="34706" xr:uid="{00000000-0005-0000-0000-0000C5B70000}"/>
    <cellStyle name="Output 2 3 5" xfId="1388" xr:uid="{00000000-0005-0000-0000-0000C6B70000}"/>
    <cellStyle name="Output 2 3 5 10" xfId="21506" xr:uid="{00000000-0005-0000-0000-0000C7B70000}"/>
    <cellStyle name="Output 2 3 5 11" xfId="22348" xr:uid="{00000000-0005-0000-0000-0000C8B70000}"/>
    <cellStyle name="Output 2 3 5 12" xfId="22694" xr:uid="{00000000-0005-0000-0000-0000C9B70000}"/>
    <cellStyle name="Output 2 3 5 13" xfId="23040" xr:uid="{00000000-0005-0000-0000-0000CAB70000}"/>
    <cellStyle name="Output 2 3 5 14" xfId="23387" xr:uid="{00000000-0005-0000-0000-0000CBB70000}"/>
    <cellStyle name="Output 2 3 5 15" xfId="23662" xr:uid="{00000000-0005-0000-0000-0000CCB70000}"/>
    <cellStyle name="Output 2 3 5 16" xfId="24008" xr:uid="{00000000-0005-0000-0000-0000CDB70000}"/>
    <cellStyle name="Output 2 3 5 17" xfId="24358" xr:uid="{00000000-0005-0000-0000-0000CEB70000}"/>
    <cellStyle name="Output 2 3 5 18" xfId="24704" xr:uid="{00000000-0005-0000-0000-0000CFB70000}"/>
    <cellStyle name="Output 2 3 5 19" xfId="24979" xr:uid="{00000000-0005-0000-0000-0000D0B70000}"/>
    <cellStyle name="Output 2 3 5 2" xfId="1738" xr:uid="{00000000-0005-0000-0000-0000D1B70000}"/>
    <cellStyle name="Output 2 3 5 2 2" xfId="19385" xr:uid="{00000000-0005-0000-0000-0000D2B70000}"/>
    <cellStyle name="Output 2 3 5 20" xfId="25283" xr:uid="{00000000-0005-0000-0000-0000D3B70000}"/>
    <cellStyle name="Output 2 3 5 21" xfId="25665" xr:uid="{00000000-0005-0000-0000-0000D4B70000}"/>
    <cellStyle name="Output 2 3 5 22" xfId="26011" xr:uid="{00000000-0005-0000-0000-0000D5B70000}"/>
    <cellStyle name="Output 2 3 5 23" xfId="26357" xr:uid="{00000000-0005-0000-0000-0000D6B70000}"/>
    <cellStyle name="Output 2 3 5 24" xfId="26701" xr:uid="{00000000-0005-0000-0000-0000D7B70000}"/>
    <cellStyle name="Output 2 3 5 25" xfId="26902" xr:uid="{00000000-0005-0000-0000-0000D8B70000}"/>
    <cellStyle name="Output 2 3 5 26" xfId="27106" xr:uid="{00000000-0005-0000-0000-0000D9B70000}"/>
    <cellStyle name="Output 2 3 5 27" xfId="27410" xr:uid="{00000000-0005-0000-0000-0000DAB70000}"/>
    <cellStyle name="Output 2 3 5 28" xfId="27753" xr:uid="{00000000-0005-0000-0000-0000DBB70000}"/>
    <cellStyle name="Output 2 3 5 29" xfId="28094" xr:uid="{00000000-0005-0000-0000-0000DCB70000}"/>
    <cellStyle name="Output 2 3 5 3" xfId="5990" xr:uid="{00000000-0005-0000-0000-0000DDB70000}"/>
    <cellStyle name="Output 2 3 5 3 2" xfId="19731" xr:uid="{00000000-0005-0000-0000-0000DEB70000}"/>
    <cellStyle name="Output 2 3 5 30" xfId="28435" xr:uid="{00000000-0005-0000-0000-0000DFB70000}"/>
    <cellStyle name="Output 2 3 5 31" xfId="28776" xr:uid="{00000000-0005-0000-0000-0000E0B70000}"/>
    <cellStyle name="Output 2 3 5 32" xfId="29117" xr:uid="{00000000-0005-0000-0000-0000E1B70000}"/>
    <cellStyle name="Output 2 3 5 33" xfId="29462" xr:uid="{00000000-0005-0000-0000-0000E2B70000}"/>
    <cellStyle name="Output 2 3 5 34" xfId="31176" xr:uid="{00000000-0005-0000-0000-0000E3B70000}"/>
    <cellStyle name="Output 2 3 5 35" xfId="31615" xr:uid="{00000000-0005-0000-0000-0000E4B70000}"/>
    <cellStyle name="Output 2 3 5 36" xfId="31955" xr:uid="{00000000-0005-0000-0000-0000E5B70000}"/>
    <cellStyle name="Output 2 3 5 37" xfId="32177" xr:uid="{00000000-0005-0000-0000-0000E6B70000}"/>
    <cellStyle name="Output 2 3 5 38" xfId="32518" xr:uid="{00000000-0005-0000-0000-0000E7B70000}"/>
    <cellStyle name="Output 2 3 5 39" xfId="32859" xr:uid="{00000000-0005-0000-0000-0000E8B70000}"/>
    <cellStyle name="Output 2 3 5 4" xfId="10239" xr:uid="{00000000-0005-0000-0000-0000E9B70000}"/>
    <cellStyle name="Output 2 3 5 4 2" xfId="18810" xr:uid="{00000000-0005-0000-0000-0000EAB70000}"/>
    <cellStyle name="Output 2 3 5 40" xfId="33072" xr:uid="{00000000-0005-0000-0000-0000EBB70000}"/>
    <cellStyle name="Output 2 3 5 41" xfId="33769" xr:uid="{00000000-0005-0000-0000-0000ECB70000}"/>
    <cellStyle name="Output 2 3 5 42" xfId="33513" xr:uid="{00000000-0005-0000-0000-0000EDB70000}"/>
    <cellStyle name="Output 2 3 5 43" xfId="34562" xr:uid="{00000000-0005-0000-0000-0000EEB70000}"/>
    <cellStyle name="Output 2 3 5 44" xfId="34908" xr:uid="{00000000-0005-0000-0000-0000EFB70000}"/>
    <cellStyle name="Output 2 3 5 45" xfId="35254" xr:uid="{00000000-0005-0000-0000-0000F0B70000}"/>
    <cellStyle name="Output 2 3 5 46" xfId="35601" xr:uid="{00000000-0005-0000-0000-0000F1B70000}"/>
    <cellStyle name="Output 2 3 5 47" xfId="35948" xr:uid="{00000000-0005-0000-0000-0000F2B70000}"/>
    <cellStyle name="Output 2 3 5 48" xfId="36294" xr:uid="{00000000-0005-0000-0000-0000F3B70000}"/>
    <cellStyle name="Output 2 3 5 49" xfId="36640" xr:uid="{00000000-0005-0000-0000-0000F4B70000}"/>
    <cellStyle name="Output 2 3 5 5" xfId="14489" xr:uid="{00000000-0005-0000-0000-0000F5B70000}"/>
    <cellStyle name="Output 2 3 5 5 2" xfId="20173" xr:uid="{00000000-0005-0000-0000-0000F6B70000}"/>
    <cellStyle name="Output 2 3 5 50" xfId="36986" xr:uid="{00000000-0005-0000-0000-0000F7B70000}"/>
    <cellStyle name="Output 2 3 5 51" xfId="37332" xr:uid="{00000000-0005-0000-0000-0000F8B70000}"/>
    <cellStyle name="Output 2 3 5 52" xfId="37678" xr:uid="{00000000-0005-0000-0000-0000F9B70000}"/>
    <cellStyle name="Output 2 3 5 53" xfId="37953" xr:uid="{00000000-0005-0000-0000-0000FAB70000}"/>
    <cellStyle name="Output 2 3 5 54" xfId="38300" xr:uid="{00000000-0005-0000-0000-0000FBB70000}"/>
    <cellStyle name="Output 2 3 5 55" xfId="38646" xr:uid="{00000000-0005-0000-0000-0000FCB70000}"/>
    <cellStyle name="Output 2 3 5 56" xfId="38992" xr:uid="{00000000-0005-0000-0000-0000FDB70000}"/>
    <cellStyle name="Output 2 3 5 57" xfId="39338" xr:uid="{00000000-0005-0000-0000-0000FEB70000}"/>
    <cellStyle name="Output 2 3 5 58" xfId="39644" xr:uid="{00000000-0005-0000-0000-0000FFB70000}"/>
    <cellStyle name="Output 2 3 5 59" xfId="39867" xr:uid="{00000000-0005-0000-0000-000000B80000}"/>
    <cellStyle name="Output 2 3 5 6" xfId="20519" xr:uid="{00000000-0005-0000-0000-000001B80000}"/>
    <cellStyle name="Output 2 3 5 60" xfId="40166" xr:uid="{00000000-0005-0000-0000-000002B80000}"/>
    <cellStyle name="Output 2 3 5 61" xfId="40507" xr:uid="{00000000-0005-0000-0000-000003B80000}"/>
    <cellStyle name="Output 2 3 5 62" xfId="40921" xr:uid="{00000000-0005-0000-0000-000004B80000}"/>
    <cellStyle name="Output 2 3 5 63" xfId="41315" xr:uid="{00000000-0005-0000-0000-000005B80000}"/>
    <cellStyle name="Output 2 3 5 64" xfId="40738" xr:uid="{00000000-0005-0000-0000-000006B80000}"/>
    <cellStyle name="Output 2 3 5 65" xfId="42074" xr:uid="{00000000-0005-0000-0000-000007B80000}"/>
    <cellStyle name="Output 2 3 5 66" xfId="42420" xr:uid="{00000000-0005-0000-0000-000008B80000}"/>
    <cellStyle name="Output 2 3 5 67" xfId="40840" xr:uid="{00000000-0005-0000-0000-000009B80000}"/>
    <cellStyle name="Output 2 3 5 68" xfId="43001" xr:uid="{00000000-0005-0000-0000-00000AB80000}"/>
    <cellStyle name="Output 2 3 5 69" xfId="43342" xr:uid="{00000000-0005-0000-0000-00000BB80000}"/>
    <cellStyle name="Output 2 3 5 7" xfId="20878" xr:uid="{00000000-0005-0000-0000-00000CB80000}"/>
    <cellStyle name="Output 2 3 5 70" xfId="43683" xr:uid="{00000000-0005-0000-0000-00000DB80000}"/>
    <cellStyle name="Output 2 3 5 71" xfId="44214" xr:uid="{00000000-0005-0000-0000-00000EB80000}"/>
    <cellStyle name="Output 2 3 5 72" xfId="43981" xr:uid="{00000000-0005-0000-0000-00000FB80000}"/>
    <cellStyle name="Output 2 3 5 73" xfId="44882" xr:uid="{00000000-0005-0000-0000-000010B80000}"/>
    <cellStyle name="Output 2 3 5 74" xfId="45113" xr:uid="{00000000-0005-0000-0000-000011B80000}"/>
    <cellStyle name="Output 2 3 5 75" xfId="45804" xr:uid="{00000000-0005-0000-0000-000012B80000}"/>
    <cellStyle name="Output 2 3 5 76" xfId="46261" xr:uid="{00000000-0005-0000-0000-000013B80000}"/>
    <cellStyle name="Output 2 3 5 77" xfId="46569" xr:uid="{00000000-0005-0000-0000-000014B80000}"/>
    <cellStyle name="Output 2 3 5 78" xfId="46739" xr:uid="{00000000-0005-0000-0000-000015B80000}"/>
    <cellStyle name="Output 2 3 5 79" xfId="47084" xr:uid="{00000000-0005-0000-0000-000016B80000}"/>
    <cellStyle name="Output 2 3 5 8" xfId="21212" xr:uid="{00000000-0005-0000-0000-000017B80000}"/>
    <cellStyle name="Output 2 3 5 80" xfId="47429" xr:uid="{00000000-0005-0000-0000-000018B80000}"/>
    <cellStyle name="Output 2 3 5 81" xfId="47695" xr:uid="{00000000-0005-0000-0000-000019B80000}"/>
    <cellStyle name="Output 2 3 5 82" xfId="47853" xr:uid="{00000000-0005-0000-0000-00001AB80000}"/>
    <cellStyle name="Output 2 3 5 83" xfId="48190" xr:uid="{00000000-0005-0000-0000-00001BB80000}"/>
    <cellStyle name="Output 2 3 5 84" xfId="48514" xr:uid="{00000000-0005-0000-0000-00001CB80000}"/>
    <cellStyle name="Output 2 3 5 85" xfId="49043" xr:uid="{00000000-0005-0000-0000-00001DB80000}"/>
    <cellStyle name="Output 2 3 5 86" xfId="49368" xr:uid="{00000000-0005-0000-0000-00001EB80000}"/>
    <cellStyle name="Output 2 3 5 87" xfId="49779" xr:uid="{00000000-0005-0000-0000-00001FB80000}"/>
    <cellStyle name="Output 2 3 5 88" xfId="53062" xr:uid="{00000000-0005-0000-0000-000020B80000}"/>
    <cellStyle name="Output 2 3 5 89" xfId="19030" xr:uid="{00000000-0005-0000-0000-000021B80000}"/>
    <cellStyle name="Output 2 3 5 9" xfId="21520" xr:uid="{00000000-0005-0000-0000-000022B80000}"/>
    <cellStyle name="Output 2 3 5 90" xfId="53445" xr:uid="{00000000-0005-0000-0000-000023B80000}"/>
    <cellStyle name="Output 2 3 50" xfId="35052" xr:uid="{00000000-0005-0000-0000-000024B80000}"/>
    <cellStyle name="Output 2 3 51" xfId="35399" xr:uid="{00000000-0005-0000-0000-000025B80000}"/>
    <cellStyle name="Output 2 3 52" xfId="35746" xr:uid="{00000000-0005-0000-0000-000026B80000}"/>
    <cellStyle name="Output 2 3 53" xfId="36092" xr:uid="{00000000-0005-0000-0000-000027B80000}"/>
    <cellStyle name="Output 2 3 54" xfId="36438" xr:uid="{00000000-0005-0000-0000-000028B80000}"/>
    <cellStyle name="Output 2 3 55" xfId="36784" xr:uid="{00000000-0005-0000-0000-000029B80000}"/>
    <cellStyle name="Output 2 3 56" xfId="37130" xr:uid="{00000000-0005-0000-0000-00002AB80000}"/>
    <cellStyle name="Output 2 3 57" xfId="37476" xr:uid="{00000000-0005-0000-0000-00002BB80000}"/>
    <cellStyle name="Output 2 3 58" xfId="37438" xr:uid="{00000000-0005-0000-0000-00002CB80000}"/>
    <cellStyle name="Output 2 3 59" xfId="38098" xr:uid="{00000000-0005-0000-0000-00002DB80000}"/>
    <cellStyle name="Output 2 3 6" xfId="1415" xr:uid="{00000000-0005-0000-0000-00002EB80000}"/>
    <cellStyle name="Output 2 3 6 2" xfId="1785" xr:uid="{00000000-0005-0000-0000-00002FB80000}"/>
    <cellStyle name="Output 2 3 6 3" xfId="6037" xr:uid="{00000000-0005-0000-0000-000030B80000}"/>
    <cellStyle name="Output 2 3 6 4" xfId="10286" xr:uid="{00000000-0005-0000-0000-000031B80000}"/>
    <cellStyle name="Output 2 3 6 5" xfId="14536" xr:uid="{00000000-0005-0000-0000-000032B80000}"/>
    <cellStyle name="Output 2 3 6 6" xfId="18973" xr:uid="{00000000-0005-0000-0000-000033B80000}"/>
    <cellStyle name="Output 2 3 6 7" xfId="53595" xr:uid="{00000000-0005-0000-0000-000034B80000}"/>
    <cellStyle name="Output 2 3 60" xfId="38444" xr:uid="{00000000-0005-0000-0000-000035B80000}"/>
    <cellStyle name="Output 2 3 61" xfId="38790" xr:uid="{00000000-0005-0000-0000-000036B80000}"/>
    <cellStyle name="Output 2 3 62" xfId="39136" xr:uid="{00000000-0005-0000-0000-000037B80000}"/>
    <cellStyle name="Output 2 3 63" xfId="37771" xr:uid="{00000000-0005-0000-0000-000038B80000}"/>
    <cellStyle name="Output 2 3 64" xfId="39732" xr:uid="{00000000-0005-0000-0000-000039B80000}"/>
    <cellStyle name="Output 2 3 65" xfId="39964" xr:uid="{00000000-0005-0000-0000-00003AB80000}"/>
    <cellStyle name="Output 2 3 66" xfId="40305" xr:uid="{00000000-0005-0000-0000-00003BB80000}"/>
    <cellStyle name="Output 2 3 67" xfId="41109" xr:uid="{00000000-0005-0000-0000-00003CB80000}"/>
    <cellStyle name="Output 2 3 68" xfId="41352" xr:uid="{00000000-0005-0000-0000-00003DB80000}"/>
    <cellStyle name="Output 2 3 69" xfId="41469" xr:uid="{00000000-0005-0000-0000-00003EB80000}"/>
    <cellStyle name="Output 2 3 7" xfId="1352" xr:uid="{00000000-0005-0000-0000-00003FB80000}"/>
    <cellStyle name="Output 2 3 7 2" xfId="1833" xr:uid="{00000000-0005-0000-0000-000040B80000}"/>
    <cellStyle name="Output 2 3 7 3" xfId="6085" xr:uid="{00000000-0005-0000-0000-000041B80000}"/>
    <cellStyle name="Output 2 3 7 4" xfId="10334" xr:uid="{00000000-0005-0000-0000-000042B80000}"/>
    <cellStyle name="Output 2 3 7 5" xfId="14584" xr:uid="{00000000-0005-0000-0000-000043B80000}"/>
    <cellStyle name="Output 2 3 7 6" xfId="19183" xr:uid="{00000000-0005-0000-0000-000044B80000}"/>
    <cellStyle name="Output 2 3 7 7" xfId="53248" xr:uid="{00000000-0005-0000-0000-000045B80000}"/>
    <cellStyle name="Output 2 3 70" xfId="41872" xr:uid="{00000000-0005-0000-0000-000046B80000}"/>
    <cellStyle name="Output 2 3 71" xfId="42218" xr:uid="{00000000-0005-0000-0000-000047B80000}"/>
    <cellStyle name="Output 2 3 72" xfId="41834" xr:uid="{00000000-0005-0000-0000-000048B80000}"/>
    <cellStyle name="Output 2 3 73" xfId="42799" xr:uid="{00000000-0005-0000-0000-000049B80000}"/>
    <cellStyle name="Output 2 3 74" xfId="43140" xr:uid="{00000000-0005-0000-0000-00004AB80000}"/>
    <cellStyle name="Output 2 3 75" xfId="43481" xr:uid="{00000000-0005-0000-0000-00004BB80000}"/>
    <cellStyle name="Output 2 3 76" xfId="44012" xr:uid="{00000000-0005-0000-0000-00004CB80000}"/>
    <cellStyle name="Output 2 3 77" xfId="44309" xr:uid="{00000000-0005-0000-0000-00004DB80000}"/>
    <cellStyle name="Output 2 3 78" xfId="44680" xr:uid="{00000000-0005-0000-0000-00004EB80000}"/>
    <cellStyle name="Output 2 3 79" xfId="45013" xr:uid="{00000000-0005-0000-0000-00004FB80000}"/>
    <cellStyle name="Output 2 3 8" xfId="1880" xr:uid="{00000000-0005-0000-0000-000050B80000}"/>
    <cellStyle name="Output 2 3 8 2" xfId="6132" xr:uid="{00000000-0005-0000-0000-000051B80000}"/>
    <cellStyle name="Output 2 3 8 3" xfId="10381" xr:uid="{00000000-0005-0000-0000-000052B80000}"/>
    <cellStyle name="Output 2 3 8 4" xfId="14631" xr:uid="{00000000-0005-0000-0000-000053B80000}"/>
    <cellStyle name="Output 2 3 8 5" xfId="19529" xr:uid="{00000000-0005-0000-0000-000054B80000}"/>
    <cellStyle name="Output 2 3 8 6" xfId="53972" xr:uid="{00000000-0005-0000-0000-000055B80000}"/>
    <cellStyle name="Output 2 3 80" xfId="45531" xr:uid="{00000000-0005-0000-0000-000056B80000}"/>
    <cellStyle name="Output 2 3 81" xfId="46059" xr:uid="{00000000-0005-0000-0000-000057B80000}"/>
    <cellStyle name="Output 2 3 82" xfId="46400" xr:uid="{00000000-0005-0000-0000-000058B80000}"/>
    <cellStyle name="Output 2 3 83" xfId="45764" xr:uid="{00000000-0005-0000-0000-000059B80000}"/>
    <cellStyle name="Output 2 3 84" xfId="46882" xr:uid="{00000000-0005-0000-0000-00005AB80000}"/>
    <cellStyle name="Output 2 3 85" xfId="47227" xr:uid="{00000000-0005-0000-0000-00005BB80000}"/>
    <cellStyle name="Output 2 3 86" xfId="47562" xr:uid="{00000000-0005-0000-0000-00005CB80000}"/>
    <cellStyle name="Output 2 3 87" xfId="46438" xr:uid="{00000000-0005-0000-0000-00005DB80000}"/>
    <cellStyle name="Output 2 3 88" xfId="47988" xr:uid="{00000000-0005-0000-0000-00005EB80000}"/>
    <cellStyle name="Output 2 3 89" xfId="48447" xr:uid="{00000000-0005-0000-0000-00005FB80000}"/>
    <cellStyle name="Output 2 3 9" xfId="1561" xr:uid="{00000000-0005-0000-0000-000060B80000}"/>
    <cellStyle name="Output 2 3 9 2" xfId="5813" xr:uid="{00000000-0005-0000-0000-000061B80000}"/>
    <cellStyle name="Output 2 3 9 3" xfId="10062" xr:uid="{00000000-0005-0000-0000-000062B80000}"/>
    <cellStyle name="Output 2 3 9 4" xfId="14312" xr:uid="{00000000-0005-0000-0000-000063B80000}"/>
    <cellStyle name="Output 2 3 9 5" xfId="19518" xr:uid="{00000000-0005-0000-0000-000064B80000}"/>
    <cellStyle name="Output 2 3 9 6" xfId="54122" xr:uid="{00000000-0005-0000-0000-000065B80000}"/>
    <cellStyle name="Output 2 3 90" xfId="48841" xr:uid="{00000000-0005-0000-0000-000066B80000}"/>
    <cellStyle name="Output 2 3 91" xfId="48710" xr:uid="{00000000-0005-0000-0000-000067B80000}"/>
    <cellStyle name="Output 2 3 92" xfId="48507" xr:uid="{00000000-0005-0000-0000-000068B80000}"/>
    <cellStyle name="Output 2 3 93" xfId="49850" xr:uid="{00000000-0005-0000-0000-000069B80000}"/>
    <cellStyle name="Output 2 3 94" xfId="50000" xr:uid="{00000000-0005-0000-0000-00006AB80000}"/>
    <cellStyle name="Output 2 3 95" xfId="50149" xr:uid="{00000000-0005-0000-0000-00006BB80000}"/>
    <cellStyle name="Output 2 3 96" xfId="50298" xr:uid="{00000000-0005-0000-0000-00006CB80000}"/>
    <cellStyle name="Output 2 3 97" xfId="50448" xr:uid="{00000000-0005-0000-0000-00006DB80000}"/>
    <cellStyle name="Output 2 3 98" xfId="50597" xr:uid="{00000000-0005-0000-0000-00006EB80000}"/>
    <cellStyle name="Output 2 3 99" xfId="50747" xr:uid="{00000000-0005-0000-0000-00006FB80000}"/>
    <cellStyle name="Output 2 30" xfId="1029" xr:uid="{00000000-0005-0000-0000-000070B80000}"/>
    <cellStyle name="Output 2 30 2" xfId="1030" xr:uid="{00000000-0005-0000-0000-000071B80000}"/>
    <cellStyle name="Output 2 30 2 2" xfId="30178" xr:uid="{00000000-0005-0000-0000-000072B80000}"/>
    <cellStyle name="Output 2 30 3" xfId="29690" xr:uid="{00000000-0005-0000-0000-000073B80000}"/>
    <cellStyle name="Output 2 30 4" xfId="25162" xr:uid="{00000000-0005-0000-0000-000074B80000}"/>
    <cellStyle name="Output 2 31" xfId="1031" xr:uid="{00000000-0005-0000-0000-000075B80000}"/>
    <cellStyle name="Output 2 31 2" xfId="1032" xr:uid="{00000000-0005-0000-0000-000076B80000}"/>
    <cellStyle name="Output 2 31 2 2" xfId="30127" xr:uid="{00000000-0005-0000-0000-000077B80000}"/>
    <cellStyle name="Output 2 31 3" xfId="29688" xr:uid="{00000000-0005-0000-0000-000078B80000}"/>
    <cellStyle name="Output 2 31 4" xfId="25358" xr:uid="{00000000-0005-0000-0000-000079B80000}"/>
    <cellStyle name="Output 2 32" xfId="1033" xr:uid="{00000000-0005-0000-0000-00007AB80000}"/>
    <cellStyle name="Output 2 32 2" xfId="1034" xr:uid="{00000000-0005-0000-0000-00007BB80000}"/>
    <cellStyle name="Output 2 32 2 2" xfId="30205" xr:uid="{00000000-0005-0000-0000-00007CB80000}"/>
    <cellStyle name="Output 2 32 3" xfId="29616" xr:uid="{00000000-0005-0000-0000-00007DB80000}"/>
    <cellStyle name="Output 2 32 4" xfId="25226" xr:uid="{00000000-0005-0000-0000-00007EB80000}"/>
    <cellStyle name="Output 2 33" xfId="1035" xr:uid="{00000000-0005-0000-0000-00007FB80000}"/>
    <cellStyle name="Output 2 33 2" xfId="1036" xr:uid="{00000000-0005-0000-0000-000080B80000}"/>
    <cellStyle name="Output 2 33 2 2" xfId="30100" xr:uid="{00000000-0005-0000-0000-000081B80000}"/>
    <cellStyle name="Output 2 33 3" xfId="29376" xr:uid="{00000000-0005-0000-0000-000082B80000}"/>
    <cellStyle name="Output 2 33 4" xfId="27105" xr:uid="{00000000-0005-0000-0000-000083B80000}"/>
    <cellStyle name="Output 2 34" xfId="1037" xr:uid="{00000000-0005-0000-0000-000084B80000}"/>
    <cellStyle name="Output 2 34 2" xfId="1038" xr:uid="{00000000-0005-0000-0000-000085B80000}"/>
    <cellStyle name="Output 2 34 2 2" xfId="30092" xr:uid="{00000000-0005-0000-0000-000086B80000}"/>
    <cellStyle name="Output 2 34 3" xfId="29507" xr:uid="{00000000-0005-0000-0000-000087B80000}"/>
    <cellStyle name="Output 2 34 4" xfId="27136" xr:uid="{00000000-0005-0000-0000-000088B80000}"/>
    <cellStyle name="Output 2 35" xfId="1039" xr:uid="{00000000-0005-0000-0000-000089B80000}"/>
    <cellStyle name="Output 2 35 2" xfId="1040" xr:uid="{00000000-0005-0000-0000-00008AB80000}"/>
    <cellStyle name="Output 2 35 2 2" xfId="30193" xr:uid="{00000000-0005-0000-0000-00008BB80000}"/>
    <cellStyle name="Output 2 35 3" xfId="29474" xr:uid="{00000000-0005-0000-0000-00008CB80000}"/>
    <cellStyle name="Output 2 35 4" xfId="27051" xr:uid="{00000000-0005-0000-0000-00008DB80000}"/>
    <cellStyle name="Output 2 36" xfId="1041" xr:uid="{00000000-0005-0000-0000-00008EB80000}"/>
    <cellStyle name="Output 2 36 2" xfId="1042" xr:uid="{00000000-0005-0000-0000-00008FB80000}"/>
    <cellStyle name="Output 2 36 2 2" xfId="30064" xr:uid="{00000000-0005-0000-0000-000090B80000}"/>
    <cellStyle name="Output 2 36 3" xfId="29713" xr:uid="{00000000-0005-0000-0000-000091B80000}"/>
    <cellStyle name="Output 2 36 4" xfId="27144" xr:uid="{00000000-0005-0000-0000-000092B80000}"/>
    <cellStyle name="Output 2 37" xfId="1043" xr:uid="{00000000-0005-0000-0000-000093B80000}"/>
    <cellStyle name="Output 2 37 2" xfId="1044" xr:uid="{00000000-0005-0000-0000-000094B80000}"/>
    <cellStyle name="Output 2 37 2 2" xfId="30187" xr:uid="{00000000-0005-0000-0000-000095B80000}"/>
    <cellStyle name="Output 2 37 3" xfId="29501" xr:uid="{00000000-0005-0000-0000-000096B80000}"/>
    <cellStyle name="Output 2 37 4" xfId="26616" xr:uid="{00000000-0005-0000-0000-000097B80000}"/>
    <cellStyle name="Output 2 38" xfId="1045" xr:uid="{00000000-0005-0000-0000-000098B80000}"/>
    <cellStyle name="Output 2 38 2" xfId="1046" xr:uid="{00000000-0005-0000-0000-000099B80000}"/>
    <cellStyle name="Output 2 38 2 2" xfId="30277" xr:uid="{00000000-0005-0000-0000-00009AB80000}"/>
    <cellStyle name="Output 2 38 3" xfId="29772" xr:uid="{00000000-0005-0000-0000-00009BB80000}"/>
    <cellStyle name="Output 2 38 4" xfId="27125" xr:uid="{00000000-0005-0000-0000-00009CB80000}"/>
    <cellStyle name="Output 2 39" xfId="1047" xr:uid="{00000000-0005-0000-0000-00009DB80000}"/>
    <cellStyle name="Output 2 39 2" xfId="1048" xr:uid="{00000000-0005-0000-0000-00009EB80000}"/>
    <cellStyle name="Output 2 39 2 2" xfId="30188" xr:uid="{00000000-0005-0000-0000-00009FB80000}"/>
    <cellStyle name="Output 2 39 3" xfId="29306" xr:uid="{00000000-0005-0000-0000-0000A0B80000}"/>
    <cellStyle name="Output 2 39 4" xfId="27057" xr:uid="{00000000-0005-0000-0000-0000A1B80000}"/>
    <cellStyle name="Output 2 4" xfId="1049" xr:uid="{00000000-0005-0000-0000-0000A2B80000}"/>
    <cellStyle name="Output 2 4 10" xfId="10492" xr:uid="{00000000-0005-0000-0000-0000A3B80000}"/>
    <cellStyle name="Output 2 4 10 2" xfId="21754" xr:uid="{00000000-0005-0000-0000-0000A4B80000}"/>
    <cellStyle name="Output 2 4 11" xfId="14741" xr:uid="{00000000-0005-0000-0000-0000A5B80000}"/>
    <cellStyle name="Output 2 4 11 2" xfId="22130" xr:uid="{00000000-0005-0000-0000-0000A6B80000}"/>
    <cellStyle name="Output 2 4 12" xfId="22476" xr:uid="{00000000-0005-0000-0000-0000A7B80000}"/>
    <cellStyle name="Output 2 4 13" xfId="22822" xr:uid="{00000000-0005-0000-0000-0000A8B80000}"/>
    <cellStyle name="Output 2 4 14" xfId="23169" xr:uid="{00000000-0005-0000-0000-0000A9B80000}"/>
    <cellStyle name="Output 2 4 15" xfId="21739" xr:uid="{00000000-0005-0000-0000-0000AAB80000}"/>
    <cellStyle name="Output 2 4 16" xfId="23790" xr:uid="{00000000-0005-0000-0000-0000ABB80000}"/>
    <cellStyle name="Output 2 4 17" xfId="24140" xr:uid="{00000000-0005-0000-0000-0000ACB80000}"/>
    <cellStyle name="Output 2 4 18" xfId="24486" xr:uid="{00000000-0005-0000-0000-0000ADB80000}"/>
    <cellStyle name="Output 2 4 19" xfId="23433" xr:uid="{00000000-0005-0000-0000-0000AEB80000}"/>
    <cellStyle name="Output 2 4 2" xfId="1050" xr:uid="{00000000-0005-0000-0000-0000AFB80000}"/>
    <cellStyle name="Output 2 4 2 2" xfId="29987" xr:uid="{00000000-0005-0000-0000-0000B0B80000}"/>
    <cellStyle name="Output 2 4 2 3" xfId="19167" xr:uid="{00000000-0005-0000-0000-0000B1B80000}"/>
    <cellStyle name="Output 2 4 20" xfId="21702" xr:uid="{00000000-0005-0000-0000-0000B2B80000}"/>
    <cellStyle name="Output 2 4 21" xfId="25447" xr:uid="{00000000-0005-0000-0000-0000B3B80000}"/>
    <cellStyle name="Output 2 4 22" xfId="25793" xr:uid="{00000000-0005-0000-0000-0000B4B80000}"/>
    <cellStyle name="Output 2 4 23" xfId="26139" xr:uid="{00000000-0005-0000-0000-0000B5B80000}"/>
    <cellStyle name="Output 2 4 24" xfId="26485" xr:uid="{00000000-0005-0000-0000-0000B6B80000}"/>
    <cellStyle name="Output 2 4 25" xfId="25780" xr:uid="{00000000-0005-0000-0000-0000B7B80000}"/>
    <cellStyle name="Output 2 4 26" xfId="25418" xr:uid="{00000000-0005-0000-0000-0000B8B80000}"/>
    <cellStyle name="Output 2 4 27" xfId="27192" xr:uid="{00000000-0005-0000-0000-0000B9B80000}"/>
    <cellStyle name="Output 2 4 28" xfId="27535" xr:uid="{00000000-0005-0000-0000-0000BAB80000}"/>
    <cellStyle name="Output 2 4 29" xfId="27876" xr:uid="{00000000-0005-0000-0000-0000BBB80000}"/>
    <cellStyle name="Output 2 4 3" xfId="1377" xr:uid="{00000000-0005-0000-0000-0000BCB80000}"/>
    <cellStyle name="Output 2 4 3 2" xfId="19513" xr:uid="{00000000-0005-0000-0000-0000BDB80000}"/>
    <cellStyle name="Output 2 4 30" xfId="28217" xr:uid="{00000000-0005-0000-0000-0000BEB80000}"/>
    <cellStyle name="Output 2 4 31" xfId="28558" xr:uid="{00000000-0005-0000-0000-0000BFB80000}"/>
    <cellStyle name="Output 2 4 32" xfId="28899" xr:uid="{00000000-0005-0000-0000-0000C0B80000}"/>
    <cellStyle name="Output 2 4 33" xfId="29624" xr:uid="{00000000-0005-0000-0000-0000C1B80000}"/>
    <cellStyle name="Output 2 4 34" xfId="31188" xr:uid="{00000000-0005-0000-0000-0000C2B80000}"/>
    <cellStyle name="Output 2 4 35" xfId="31397" xr:uid="{00000000-0005-0000-0000-0000C3B80000}"/>
    <cellStyle name="Output 2 4 36" xfId="31737" xr:uid="{00000000-0005-0000-0000-0000C4B80000}"/>
    <cellStyle name="Output 2 4 37" xfId="30958" xr:uid="{00000000-0005-0000-0000-0000C5B80000}"/>
    <cellStyle name="Output 2 4 38" xfId="32300" xr:uid="{00000000-0005-0000-0000-0000C6B80000}"/>
    <cellStyle name="Output 2 4 39" xfId="32641" xr:uid="{00000000-0005-0000-0000-0000C7B80000}"/>
    <cellStyle name="Output 2 4 4" xfId="1404" xr:uid="{00000000-0005-0000-0000-0000C8B80000}"/>
    <cellStyle name="Output 2 4 4 2" xfId="18898" xr:uid="{00000000-0005-0000-0000-0000C9B80000}"/>
    <cellStyle name="Output 2 4 40" xfId="33239" xr:uid="{00000000-0005-0000-0000-0000CAB80000}"/>
    <cellStyle name="Output 2 4 41" xfId="33551" xr:uid="{00000000-0005-0000-0000-0000CBB80000}"/>
    <cellStyle name="Output 2 4 42" xfId="34102" xr:uid="{00000000-0005-0000-0000-0000CCB80000}"/>
    <cellStyle name="Output 2 4 43" xfId="34344" xr:uid="{00000000-0005-0000-0000-0000CDB80000}"/>
    <cellStyle name="Output 2 4 44" xfId="34690" xr:uid="{00000000-0005-0000-0000-0000CEB80000}"/>
    <cellStyle name="Output 2 4 45" xfId="35036" xr:uid="{00000000-0005-0000-0000-0000CFB80000}"/>
    <cellStyle name="Output 2 4 46" xfId="35383" xr:uid="{00000000-0005-0000-0000-0000D0B80000}"/>
    <cellStyle name="Output 2 4 47" xfId="35730" xr:uid="{00000000-0005-0000-0000-0000D1B80000}"/>
    <cellStyle name="Output 2 4 48" xfId="36076" xr:uid="{00000000-0005-0000-0000-0000D2B80000}"/>
    <cellStyle name="Output 2 4 49" xfId="36422" xr:uid="{00000000-0005-0000-0000-0000D3B80000}"/>
    <cellStyle name="Output 2 4 5" xfId="1322" xr:uid="{00000000-0005-0000-0000-0000D4B80000}"/>
    <cellStyle name="Output 2 4 5 2" xfId="19955" xr:uid="{00000000-0005-0000-0000-0000D5B80000}"/>
    <cellStyle name="Output 2 4 50" xfId="36768" xr:uid="{00000000-0005-0000-0000-0000D6B80000}"/>
    <cellStyle name="Output 2 4 51" xfId="37114" xr:uid="{00000000-0005-0000-0000-0000D7B80000}"/>
    <cellStyle name="Output 2 4 52" xfId="37460" xr:uid="{00000000-0005-0000-0000-0000D8B80000}"/>
    <cellStyle name="Output 2 4 53" xfId="34000" xr:uid="{00000000-0005-0000-0000-0000D9B80000}"/>
    <cellStyle name="Output 2 4 54" xfId="38082" xr:uid="{00000000-0005-0000-0000-0000DAB80000}"/>
    <cellStyle name="Output 2 4 55" xfId="38428" xr:uid="{00000000-0005-0000-0000-0000DBB80000}"/>
    <cellStyle name="Output 2 4 56" xfId="38774" xr:uid="{00000000-0005-0000-0000-0000DCB80000}"/>
    <cellStyle name="Output 2 4 57" xfId="39120" xr:uid="{00000000-0005-0000-0000-0000DDB80000}"/>
    <cellStyle name="Output 2 4 58" xfId="33074" xr:uid="{00000000-0005-0000-0000-0000DEB80000}"/>
    <cellStyle name="Output 2 4 59" xfId="39541" xr:uid="{00000000-0005-0000-0000-0000DFB80000}"/>
    <cellStyle name="Output 2 4 6" xfId="1343" xr:uid="{00000000-0005-0000-0000-0000E0B80000}"/>
    <cellStyle name="Output 2 4 6 2" xfId="20301" xr:uid="{00000000-0005-0000-0000-0000E1B80000}"/>
    <cellStyle name="Output 2 4 60" xfId="39948" xr:uid="{00000000-0005-0000-0000-0000E2B80000}"/>
    <cellStyle name="Output 2 4 61" xfId="40289" xr:uid="{00000000-0005-0000-0000-0000E3B80000}"/>
    <cellStyle name="Output 2 4 62" xfId="41096" xr:uid="{00000000-0005-0000-0000-0000E4B80000}"/>
    <cellStyle name="Output 2 4 63" xfId="41340" xr:uid="{00000000-0005-0000-0000-0000E5B80000}"/>
    <cellStyle name="Output 2 4 64" xfId="41493" xr:uid="{00000000-0005-0000-0000-0000E6B80000}"/>
    <cellStyle name="Output 2 4 65" xfId="41856" xr:uid="{00000000-0005-0000-0000-0000E7B80000}"/>
    <cellStyle name="Output 2 4 66" xfId="42202" xr:uid="{00000000-0005-0000-0000-0000E8B80000}"/>
    <cellStyle name="Output 2 4 67" xfId="41488" xr:uid="{00000000-0005-0000-0000-0000E9B80000}"/>
    <cellStyle name="Output 2 4 68" xfId="42783" xr:uid="{00000000-0005-0000-0000-0000EAB80000}"/>
    <cellStyle name="Output 2 4 69" xfId="43124" xr:uid="{00000000-0005-0000-0000-0000EBB80000}"/>
    <cellStyle name="Output 2 4 7" xfId="1332" xr:uid="{00000000-0005-0000-0000-0000ECB80000}"/>
    <cellStyle name="Output 2 4 7 2" xfId="20905" xr:uid="{00000000-0005-0000-0000-0000EDB80000}"/>
    <cellStyle name="Output 2 4 70" xfId="43465" xr:uid="{00000000-0005-0000-0000-0000EEB80000}"/>
    <cellStyle name="Output 2 4 71" xfId="43996" xr:uid="{00000000-0005-0000-0000-0000EFB80000}"/>
    <cellStyle name="Output 2 4 72" xfId="44330" xr:uid="{00000000-0005-0000-0000-0000F0B80000}"/>
    <cellStyle name="Output 2 4 73" xfId="44664" xr:uid="{00000000-0005-0000-0000-0000F1B80000}"/>
    <cellStyle name="Output 2 4 74" xfId="45120" xr:uid="{00000000-0005-0000-0000-0000F2B80000}"/>
    <cellStyle name="Output 2 4 75" xfId="45580" xr:uid="{00000000-0005-0000-0000-0000F3B80000}"/>
    <cellStyle name="Output 2 4 76" xfId="46043" xr:uid="{00000000-0005-0000-0000-0000F4B80000}"/>
    <cellStyle name="Output 2 4 77" xfId="46386" xr:uid="{00000000-0005-0000-0000-0000F5B80000}"/>
    <cellStyle name="Output 2 4 78" xfId="45628" xr:uid="{00000000-0005-0000-0000-0000F6B80000}"/>
    <cellStyle name="Output 2 4 79" xfId="46866" xr:uid="{00000000-0005-0000-0000-0000F7B80000}"/>
    <cellStyle name="Output 2 4 8" xfId="1991" xr:uid="{00000000-0005-0000-0000-0000F8B80000}"/>
    <cellStyle name="Output 2 4 8 2" xfId="20994" xr:uid="{00000000-0005-0000-0000-0000F9B80000}"/>
    <cellStyle name="Output 2 4 80" xfId="47211" xr:uid="{00000000-0005-0000-0000-0000FAB80000}"/>
    <cellStyle name="Output 2 4 81" xfId="47550" xr:uid="{00000000-0005-0000-0000-0000FBB80000}"/>
    <cellStyle name="Output 2 4 82" xfId="46370" xr:uid="{00000000-0005-0000-0000-0000FCB80000}"/>
    <cellStyle name="Output 2 4 83" xfId="47972" xr:uid="{00000000-0005-0000-0000-0000FDB80000}"/>
    <cellStyle name="Output 2 4 84" xfId="48420" xr:uid="{00000000-0005-0000-0000-0000FEB80000}"/>
    <cellStyle name="Output 2 4 85" xfId="48825" xr:uid="{00000000-0005-0000-0000-0000FFB80000}"/>
    <cellStyle name="Output 2 4 86" xfId="48532" xr:uid="{00000000-0005-0000-0000-000000B90000}"/>
    <cellStyle name="Output 2 4 87" xfId="48413" xr:uid="{00000000-0005-0000-0000-000001B90000}"/>
    <cellStyle name="Output 2 4 88" xfId="53036" xr:uid="{00000000-0005-0000-0000-000002B90000}"/>
    <cellStyle name="Output 2 4 89" xfId="18965" xr:uid="{00000000-0005-0000-0000-000003B90000}"/>
    <cellStyle name="Output 2 4 9" xfId="6243" xr:uid="{00000000-0005-0000-0000-000004B90000}"/>
    <cellStyle name="Output 2 4 9 2" xfId="20627" xr:uid="{00000000-0005-0000-0000-000005B90000}"/>
    <cellStyle name="Output 2 4 90" xfId="55743" xr:uid="{00000000-0005-0000-0000-000006B90000}"/>
    <cellStyle name="Output 2 40" xfId="1051" xr:uid="{00000000-0005-0000-0000-000007B90000}"/>
    <cellStyle name="Output 2 40 2" xfId="1052" xr:uid="{00000000-0005-0000-0000-000008B90000}"/>
    <cellStyle name="Output 2 40 2 2" xfId="30330" xr:uid="{00000000-0005-0000-0000-000009B90000}"/>
    <cellStyle name="Output 2 40 3" xfId="29359" xr:uid="{00000000-0005-0000-0000-00000AB90000}"/>
    <cellStyle name="Output 2 41" xfId="1053" xr:uid="{00000000-0005-0000-0000-00000BB90000}"/>
    <cellStyle name="Output 2 41 2" xfId="1054" xr:uid="{00000000-0005-0000-0000-00000CB90000}"/>
    <cellStyle name="Output 2 41 2 2" xfId="30359" xr:uid="{00000000-0005-0000-0000-00000DB90000}"/>
    <cellStyle name="Output 2 41 3" xfId="29848" xr:uid="{00000000-0005-0000-0000-00000EB90000}"/>
    <cellStyle name="Output 2 42" xfId="1055" xr:uid="{00000000-0005-0000-0000-00000FB90000}"/>
    <cellStyle name="Output 2 42 2" xfId="1056" xr:uid="{00000000-0005-0000-0000-000010B90000}"/>
    <cellStyle name="Output 2 42 2 2" xfId="30306" xr:uid="{00000000-0005-0000-0000-000011B90000}"/>
    <cellStyle name="Output 2 42 3" xfId="29801" xr:uid="{00000000-0005-0000-0000-000012B90000}"/>
    <cellStyle name="Output 2 43" xfId="1057" xr:uid="{00000000-0005-0000-0000-000013B90000}"/>
    <cellStyle name="Output 2 43 2" xfId="1058" xr:uid="{00000000-0005-0000-0000-000014B90000}"/>
    <cellStyle name="Output 2 43 2 2" xfId="30355" xr:uid="{00000000-0005-0000-0000-000015B90000}"/>
    <cellStyle name="Output 2 43 3" xfId="29844" xr:uid="{00000000-0005-0000-0000-000016B90000}"/>
    <cellStyle name="Output 2 44" xfId="1059" xr:uid="{00000000-0005-0000-0000-000017B90000}"/>
    <cellStyle name="Output 2 44 2" xfId="1060" xr:uid="{00000000-0005-0000-0000-000018B90000}"/>
    <cellStyle name="Output 2 44 2 2" xfId="30324" xr:uid="{00000000-0005-0000-0000-000019B90000}"/>
    <cellStyle name="Output 2 44 3" xfId="29819" xr:uid="{00000000-0005-0000-0000-00001AB90000}"/>
    <cellStyle name="Output 2 45" xfId="1061" xr:uid="{00000000-0005-0000-0000-00001BB90000}"/>
    <cellStyle name="Output 2 45 2" xfId="1062" xr:uid="{00000000-0005-0000-0000-00001CB90000}"/>
    <cellStyle name="Output 2 45 2 2" xfId="30368" xr:uid="{00000000-0005-0000-0000-00001DB90000}"/>
    <cellStyle name="Output 2 45 3" xfId="29857" xr:uid="{00000000-0005-0000-0000-00001EB90000}"/>
    <cellStyle name="Output 2 46" xfId="1063" xr:uid="{00000000-0005-0000-0000-00001FB90000}"/>
    <cellStyle name="Output 2 46 2" xfId="1064" xr:uid="{00000000-0005-0000-0000-000020B90000}"/>
    <cellStyle name="Output 2 46 2 2" xfId="30348" xr:uid="{00000000-0005-0000-0000-000021B90000}"/>
    <cellStyle name="Output 2 46 3" xfId="29838" xr:uid="{00000000-0005-0000-0000-000022B90000}"/>
    <cellStyle name="Output 2 47" xfId="1065" xr:uid="{00000000-0005-0000-0000-000023B90000}"/>
    <cellStyle name="Output 2 47 2" xfId="1066" xr:uid="{00000000-0005-0000-0000-000024B90000}"/>
    <cellStyle name="Output 2 47 2 2" xfId="30373" xr:uid="{00000000-0005-0000-0000-000025B90000}"/>
    <cellStyle name="Output 2 47 3" xfId="29862" xr:uid="{00000000-0005-0000-0000-000026B90000}"/>
    <cellStyle name="Output 2 48" xfId="1067" xr:uid="{00000000-0005-0000-0000-000027B90000}"/>
    <cellStyle name="Output 2 48 2" xfId="1068" xr:uid="{00000000-0005-0000-0000-000028B90000}"/>
    <cellStyle name="Output 2 48 2 2" xfId="30344" xr:uid="{00000000-0005-0000-0000-000029B90000}"/>
    <cellStyle name="Output 2 48 3" xfId="29834" xr:uid="{00000000-0005-0000-0000-00002AB90000}"/>
    <cellStyle name="Output 2 49" xfId="1069" xr:uid="{00000000-0005-0000-0000-00002BB90000}"/>
    <cellStyle name="Output 2 49 2" xfId="1070" xr:uid="{00000000-0005-0000-0000-00002CB90000}"/>
    <cellStyle name="Output 2 49 2 2" xfId="30333" xr:uid="{00000000-0005-0000-0000-00002DB90000}"/>
    <cellStyle name="Output 2 49 3" xfId="29825" xr:uid="{00000000-0005-0000-0000-00002EB90000}"/>
    <cellStyle name="Output 2 5" xfId="1071" xr:uid="{00000000-0005-0000-0000-00002FB90000}"/>
    <cellStyle name="Output 2 5 10" xfId="12607" xr:uid="{00000000-0005-0000-0000-000030B90000}"/>
    <cellStyle name="Output 2 5 10 2" xfId="21906" xr:uid="{00000000-0005-0000-0000-000031B90000}"/>
    <cellStyle name="Output 2 5 11" xfId="16856" xr:uid="{00000000-0005-0000-0000-000032B90000}"/>
    <cellStyle name="Output 2 5 11 2" xfId="22127" xr:uid="{00000000-0005-0000-0000-000033B90000}"/>
    <cellStyle name="Output 2 5 12" xfId="22473" xr:uid="{00000000-0005-0000-0000-000034B90000}"/>
    <cellStyle name="Output 2 5 13" xfId="22819" xr:uid="{00000000-0005-0000-0000-000035B90000}"/>
    <cellStyle name="Output 2 5 14" xfId="23166" xr:uid="{00000000-0005-0000-0000-000036B90000}"/>
    <cellStyle name="Output 2 5 15" xfId="21788" xr:uid="{00000000-0005-0000-0000-000037B90000}"/>
    <cellStyle name="Output 2 5 16" xfId="23787" xr:uid="{00000000-0005-0000-0000-000038B90000}"/>
    <cellStyle name="Output 2 5 17" xfId="24137" xr:uid="{00000000-0005-0000-0000-000039B90000}"/>
    <cellStyle name="Output 2 5 18" xfId="24483" xr:uid="{00000000-0005-0000-0000-00003AB90000}"/>
    <cellStyle name="Output 2 5 19" xfId="21508" xr:uid="{00000000-0005-0000-0000-00003BB90000}"/>
    <cellStyle name="Output 2 5 2" xfId="1072" xr:uid="{00000000-0005-0000-0000-00003CB90000}"/>
    <cellStyle name="Output 2 5 2 2" xfId="29980" xr:uid="{00000000-0005-0000-0000-00003DB90000}"/>
    <cellStyle name="Output 2 5 2 3" xfId="19164" xr:uid="{00000000-0005-0000-0000-00003EB90000}"/>
    <cellStyle name="Output 2 5 20" xfId="25094" xr:uid="{00000000-0005-0000-0000-00003FB90000}"/>
    <cellStyle name="Output 2 5 21" xfId="25444" xr:uid="{00000000-0005-0000-0000-000040B90000}"/>
    <cellStyle name="Output 2 5 22" xfId="25790" xr:uid="{00000000-0005-0000-0000-000041B90000}"/>
    <cellStyle name="Output 2 5 23" xfId="26136" xr:uid="{00000000-0005-0000-0000-000042B90000}"/>
    <cellStyle name="Output 2 5 24" xfId="26482" xr:uid="{00000000-0005-0000-0000-000043B90000}"/>
    <cellStyle name="Output 2 5 25" xfId="25350" xr:uid="{00000000-0005-0000-0000-000044B90000}"/>
    <cellStyle name="Output 2 5 26" xfId="27015" xr:uid="{00000000-0005-0000-0000-000045B90000}"/>
    <cellStyle name="Output 2 5 27" xfId="27189" xr:uid="{00000000-0005-0000-0000-000046B90000}"/>
    <cellStyle name="Output 2 5 28" xfId="27532" xr:uid="{00000000-0005-0000-0000-000047B90000}"/>
    <cellStyle name="Output 2 5 29" xfId="27873" xr:uid="{00000000-0005-0000-0000-000048B90000}"/>
    <cellStyle name="Output 2 5 3" xfId="1386" xr:uid="{00000000-0005-0000-0000-000049B90000}"/>
    <cellStyle name="Output 2 5 3 2" xfId="19510" xr:uid="{00000000-0005-0000-0000-00004AB90000}"/>
    <cellStyle name="Output 2 5 30" xfId="28214" xr:uid="{00000000-0005-0000-0000-00004BB90000}"/>
    <cellStyle name="Output 2 5 31" xfId="28555" xr:uid="{00000000-0005-0000-0000-00004CB90000}"/>
    <cellStyle name="Output 2 5 32" xfId="28896" xr:uid="{00000000-0005-0000-0000-00004DB90000}"/>
    <cellStyle name="Output 2 5 33" xfId="29539" xr:uid="{00000000-0005-0000-0000-00004EB90000}"/>
    <cellStyle name="Output 2 5 34" xfId="30960" xr:uid="{00000000-0005-0000-0000-00004FB90000}"/>
    <cellStyle name="Output 2 5 35" xfId="31394" xr:uid="{00000000-0005-0000-0000-000050B90000}"/>
    <cellStyle name="Output 2 5 36" xfId="31734" xr:uid="{00000000-0005-0000-0000-000051B90000}"/>
    <cellStyle name="Output 2 5 37" xfId="31330" xr:uid="{00000000-0005-0000-0000-000052B90000}"/>
    <cellStyle name="Output 2 5 38" xfId="32297" xr:uid="{00000000-0005-0000-0000-000053B90000}"/>
    <cellStyle name="Output 2 5 39" xfId="32638" xr:uid="{00000000-0005-0000-0000-000054B90000}"/>
    <cellStyle name="Output 2 5 4" xfId="1413" xr:uid="{00000000-0005-0000-0000-000055B90000}"/>
    <cellStyle name="Output 2 5 4 2" xfId="18776" xr:uid="{00000000-0005-0000-0000-000056B90000}"/>
    <cellStyle name="Output 2 5 40" xfId="33467" xr:uid="{00000000-0005-0000-0000-000057B90000}"/>
    <cellStyle name="Output 2 5 41" xfId="33548" xr:uid="{00000000-0005-0000-0000-000058B90000}"/>
    <cellStyle name="Output 2 5 42" xfId="34160" xr:uid="{00000000-0005-0000-0000-000059B90000}"/>
    <cellStyle name="Output 2 5 43" xfId="34341" xr:uid="{00000000-0005-0000-0000-00005AB90000}"/>
    <cellStyle name="Output 2 5 44" xfId="34687" xr:uid="{00000000-0005-0000-0000-00005BB90000}"/>
    <cellStyle name="Output 2 5 45" xfId="35033" xr:uid="{00000000-0005-0000-0000-00005CB90000}"/>
    <cellStyle name="Output 2 5 46" xfId="35380" xr:uid="{00000000-0005-0000-0000-00005DB90000}"/>
    <cellStyle name="Output 2 5 47" xfId="35727" xr:uid="{00000000-0005-0000-0000-00005EB90000}"/>
    <cellStyle name="Output 2 5 48" xfId="36073" xr:uid="{00000000-0005-0000-0000-00005FB90000}"/>
    <cellStyle name="Output 2 5 49" xfId="36419" xr:uid="{00000000-0005-0000-0000-000060B90000}"/>
    <cellStyle name="Output 2 5 5" xfId="1416" xr:uid="{00000000-0005-0000-0000-000061B90000}"/>
    <cellStyle name="Output 2 5 5 2" xfId="19952" xr:uid="{00000000-0005-0000-0000-000062B90000}"/>
    <cellStyle name="Output 2 5 50" xfId="36765" xr:uid="{00000000-0005-0000-0000-000063B90000}"/>
    <cellStyle name="Output 2 5 51" xfId="37111" xr:uid="{00000000-0005-0000-0000-000064B90000}"/>
    <cellStyle name="Output 2 5 52" xfId="37457" xr:uid="{00000000-0005-0000-0000-000065B90000}"/>
    <cellStyle name="Output 2 5 53" xfId="33081" xr:uid="{00000000-0005-0000-0000-000066B90000}"/>
    <cellStyle name="Output 2 5 54" xfId="38079" xr:uid="{00000000-0005-0000-0000-000067B90000}"/>
    <cellStyle name="Output 2 5 55" xfId="38425" xr:uid="{00000000-0005-0000-0000-000068B90000}"/>
    <cellStyle name="Output 2 5 56" xfId="38771" xr:uid="{00000000-0005-0000-0000-000069B90000}"/>
    <cellStyle name="Output 2 5 57" xfId="39117" xr:uid="{00000000-0005-0000-0000-00006AB90000}"/>
    <cellStyle name="Output 2 5 58" xfId="39454" xr:uid="{00000000-0005-0000-0000-00006BB90000}"/>
    <cellStyle name="Output 2 5 59" xfId="39785" xr:uid="{00000000-0005-0000-0000-00006CB90000}"/>
    <cellStyle name="Output 2 5 6" xfId="1325" xr:uid="{00000000-0005-0000-0000-00006DB90000}"/>
    <cellStyle name="Output 2 5 6 2" xfId="20298" xr:uid="{00000000-0005-0000-0000-00006EB90000}"/>
    <cellStyle name="Output 2 5 60" xfId="39945" xr:uid="{00000000-0005-0000-0000-00006FB90000}"/>
    <cellStyle name="Output 2 5 61" xfId="40286" xr:uid="{00000000-0005-0000-0000-000070B90000}"/>
    <cellStyle name="Output 2 5 62" xfId="41005" xr:uid="{00000000-0005-0000-0000-000071B90000}"/>
    <cellStyle name="Output 2 5 63" xfId="41251" xr:uid="{00000000-0005-0000-0000-000072B90000}"/>
    <cellStyle name="Output 2 5 64" xfId="41636" xr:uid="{00000000-0005-0000-0000-000073B90000}"/>
    <cellStyle name="Output 2 5 65" xfId="41853" xr:uid="{00000000-0005-0000-0000-000074B90000}"/>
    <cellStyle name="Output 2 5 66" xfId="42199" xr:uid="{00000000-0005-0000-0000-000075B90000}"/>
    <cellStyle name="Output 2 5 67" xfId="41545" xr:uid="{00000000-0005-0000-0000-000076B90000}"/>
    <cellStyle name="Output 2 5 68" xfId="42780" xr:uid="{00000000-0005-0000-0000-000077B90000}"/>
    <cellStyle name="Output 2 5 69" xfId="43121" xr:uid="{00000000-0005-0000-0000-000078B90000}"/>
    <cellStyle name="Output 2 5 7" xfId="1333" xr:uid="{00000000-0005-0000-0000-000079B90000}"/>
    <cellStyle name="Output 2 5 7 2" xfId="20813" xr:uid="{00000000-0005-0000-0000-00007AB90000}"/>
    <cellStyle name="Output 2 5 70" xfId="43462" xr:uid="{00000000-0005-0000-0000-00007BB90000}"/>
    <cellStyle name="Output 2 5 71" xfId="43993" xr:uid="{00000000-0005-0000-0000-00007CB90000}"/>
    <cellStyle name="Output 2 5 72" xfId="44460" xr:uid="{00000000-0005-0000-0000-00007DB90000}"/>
    <cellStyle name="Output 2 5 73" xfId="44661" xr:uid="{00000000-0005-0000-0000-00007EB90000}"/>
    <cellStyle name="Output 2 5 74" xfId="44409" xr:uid="{00000000-0005-0000-0000-00007FB90000}"/>
    <cellStyle name="Output 2 5 75" xfId="45857" xr:uid="{00000000-0005-0000-0000-000080B90000}"/>
    <cellStyle name="Output 2 5 76" xfId="46040" xr:uid="{00000000-0005-0000-0000-000081B90000}"/>
    <cellStyle name="Output 2 5 77" xfId="46384" xr:uid="{00000000-0005-0000-0000-000082B90000}"/>
    <cellStyle name="Output 2 5 78" xfId="45783" xr:uid="{00000000-0005-0000-0000-000083B90000}"/>
    <cellStyle name="Output 2 5 79" xfId="46863" xr:uid="{00000000-0005-0000-0000-000084B90000}"/>
    <cellStyle name="Output 2 5 8" xfId="4106" xr:uid="{00000000-0005-0000-0000-000085B90000}"/>
    <cellStyle name="Output 2 5 8 2" xfId="20991" xr:uid="{00000000-0005-0000-0000-000086B90000}"/>
    <cellStyle name="Output 2 5 80" xfId="47208" xr:uid="{00000000-0005-0000-0000-000087B90000}"/>
    <cellStyle name="Output 2 5 81" xfId="47548" xr:uid="{00000000-0005-0000-0000-000088B90000}"/>
    <cellStyle name="Output 2 5 82" xfId="45456" xr:uid="{00000000-0005-0000-0000-000089B90000}"/>
    <cellStyle name="Output 2 5 83" xfId="47969" xr:uid="{00000000-0005-0000-0000-00008AB90000}"/>
    <cellStyle name="Output 2 5 84" xfId="48470" xr:uid="{00000000-0005-0000-0000-00008BB90000}"/>
    <cellStyle name="Output 2 5 85" xfId="48822" xr:uid="{00000000-0005-0000-0000-00008CB90000}"/>
    <cellStyle name="Output 2 5 86" xfId="49491" xr:uid="{00000000-0005-0000-0000-00008DB90000}"/>
    <cellStyle name="Output 2 5 87" xfId="49701" xr:uid="{00000000-0005-0000-0000-00008EB90000}"/>
    <cellStyle name="Output 2 5 88" xfId="53056" xr:uid="{00000000-0005-0000-0000-00008FB90000}"/>
    <cellStyle name="Output 2 5 89" xfId="18963" xr:uid="{00000000-0005-0000-0000-000090B90000}"/>
    <cellStyle name="Output 2 5 9" xfId="8358" xr:uid="{00000000-0005-0000-0000-000091B90000}"/>
    <cellStyle name="Output 2 5 9 2" xfId="21327" xr:uid="{00000000-0005-0000-0000-000092B90000}"/>
    <cellStyle name="Output 2 50" xfId="1073" xr:uid="{00000000-0005-0000-0000-000093B90000}"/>
    <cellStyle name="Output 2 50 2" xfId="1074" xr:uid="{00000000-0005-0000-0000-000094B90000}"/>
    <cellStyle name="Output 2 50 2 2" xfId="30305" xr:uid="{00000000-0005-0000-0000-000095B90000}"/>
    <cellStyle name="Output 2 50 3" xfId="29800" xr:uid="{00000000-0005-0000-0000-000096B90000}"/>
    <cellStyle name="Output 2 51" xfId="1075" xr:uid="{00000000-0005-0000-0000-000097B90000}"/>
    <cellStyle name="Output 2 51 2" xfId="1076" xr:uid="{00000000-0005-0000-0000-000098B90000}"/>
    <cellStyle name="Output 2 51 2 2" xfId="30328" xr:uid="{00000000-0005-0000-0000-000099B90000}"/>
    <cellStyle name="Output 2 51 3" xfId="29823" xr:uid="{00000000-0005-0000-0000-00009AB90000}"/>
    <cellStyle name="Output 2 52" xfId="1077" xr:uid="{00000000-0005-0000-0000-00009BB90000}"/>
    <cellStyle name="Output 2 52 2" xfId="1078" xr:uid="{00000000-0005-0000-0000-00009CB90000}"/>
    <cellStyle name="Output 2 52 2 2" xfId="30346" xr:uid="{00000000-0005-0000-0000-00009DB90000}"/>
    <cellStyle name="Output 2 52 3" xfId="29836" xr:uid="{00000000-0005-0000-0000-00009EB90000}"/>
    <cellStyle name="Output 2 53" xfId="1079" xr:uid="{00000000-0005-0000-0000-00009FB90000}"/>
    <cellStyle name="Output 2 53 2" xfId="1080" xr:uid="{00000000-0005-0000-0000-0000A0B90000}"/>
    <cellStyle name="Output 2 53 2 2" xfId="30350" xr:uid="{00000000-0005-0000-0000-0000A1B90000}"/>
    <cellStyle name="Output 2 53 3" xfId="29840" xr:uid="{00000000-0005-0000-0000-0000A2B90000}"/>
    <cellStyle name="Output 2 54" xfId="1081" xr:uid="{00000000-0005-0000-0000-0000A3B90000}"/>
    <cellStyle name="Output 2 54 2" xfId="29936" xr:uid="{00000000-0005-0000-0000-0000A4B90000}"/>
    <cellStyle name="Output 2 55" xfId="1082" xr:uid="{00000000-0005-0000-0000-0000A5B90000}"/>
    <cellStyle name="Output 2 55 2" xfId="29947" xr:uid="{00000000-0005-0000-0000-0000A6B90000}"/>
    <cellStyle name="Output 2 56" xfId="1083" xr:uid="{00000000-0005-0000-0000-0000A7B90000}"/>
    <cellStyle name="Output 2 56 2" xfId="29942" xr:uid="{00000000-0005-0000-0000-0000A8B90000}"/>
    <cellStyle name="Output 2 57" xfId="1084" xr:uid="{00000000-0005-0000-0000-0000A9B90000}"/>
    <cellStyle name="Output 2 57 2" xfId="29950" xr:uid="{00000000-0005-0000-0000-0000AAB90000}"/>
    <cellStyle name="Output 2 58" xfId="1085" xr:uid="{00000000-0005-0000-0000-0000ABB90000}"/>
    <cellStyle name="Output 2 58 2" xfId="29953" xr:uid="{00000000-0005-0000-0000-0000ACB90000}"/>
    <cellStyle name="Output 2 59" xfId="1346" xr:uid="{00000000-0005-0000-0000-0000ADB90000}"/>
    <cellStyle name="Output 2 59 2" xfId="30459" xr:uid="{00000000-0005-0000-0000-0000AEB90000}"/>
    <cellStyle name="Output 2 6" xfId="1086" xr:uid="{00000000-0005-0000-0000-0000AFB90000}"/>
    <cellStyle name="Output 2 6 10" xfId="21943" xr:uid="{00000000-0005-0000-0000-0000B0B90000}"/>
    <cellStyle name="Output 2 6 11" xfId="22137" xr:uid="{00000000-0005-0000-0000-0000B1B90000}"/>
    <cellStyle name="Output 2 6 12" xfId="22483" xr:uid="{00000000-0005-0000-0000-0000B2B90000}"/>
    <cellStyle name="Output 2 6 13" xfId="22829" xr:uid="{00000000-0005-0000-0000-0000B3B90000}"/>
    <cellStyle name="Output 2 6 14" xfId="23176" xr:uid="{00000000-0005-0000-0000-0000B4B90000}"/>
    <cellStyle name="Output 2 6 15" xfId="21732" xr:uid="{00000000-0005-0000-0000-0000B5B90000}"/>
    <cellStyle name="Output 2 6 16" xfId="23797" xr:uid="{00000000-0005-0000-0000-0000B6B90000}"/>
    <cellStyle name="Output 2 6 17" xfId="24147" xr:uid="{00000000-0005-0000-0000-0000B7B90000}"/>
    <cellStyle name="Output 2 6 18" xfId="24493" xr:uid="{00000000-0005-0000-0000-0000B8B90000}"/>
    <cellStyle name="Output 2 6 19" xfId="21733" xr:uid="{00000000-0005-0000-0000-0000B9B90000}"/>
    <cellStyle name="Output 2 6 2" xfId="1087" xr:uid="{00000000-0005-0000-0000-0000BAB90000}"/>
    <cellStyle name="Output 2 6 2 2" xfId="30005" xr:uid="{00000000-0005-0000-0000-0000BBB90000}"/>
    <cellStyle name="Output 2 6 2 3" xfId="19174" xr:uid="{00000000-0005-0000-0000-0000BCB90000}"/>
    <cellStyle name="Output 2 6 20" xfId="21456" xr:uid="{00000000-0005-0000-0000-0000BDB90000}"/>
    <cellStyle name="Output 2 6 21" xfId="25454" xr:uid="{00000000-0005-0000-0000-0000BEB90000}"/>
    <cellStyle name="Output 2 6 22" xfId="25800" xr:uid="{00000000-0005-0000-0000-0000BFB90000}"/>
    <cellStyle name="Output 2 6 23" xfId="26146" xr:uid="{00000000-0005-0000-0000-0000C0B90000}"/>
    <cellStyle name="Output 2 6 24" xfId="26492" xr:uid="{00000000-0005-0000-0000-0000C1B90000}"/>
    <cellStyle name="Output 2 6 25" xfId="25235" xr:uid="{00000000-0005-0000-0000-0000C2B90000}"/>
    <cellStyle name="Output 2 6 26" xfId="26469" xr:uid="{00000000-0005-0000-0000-0000C3B90000}"/>
    <cellStyle name="Output 2 6 27" xfId="27199" xr:uid="{00000000-0005-0000-0000-0000C4B90000}"/>
    <cellStyle name="Output 2 6 28" xfId="27542" xr:uid="{00000000-0005-0000-0000-0000C5B90000}"/>
    <cellStyle name="Output 2 6 29" xfId="27883" xr:uid="{00000000-0005-0000-0000-0000C6B90000}"/>
    <cellStyle name="Output 2 6 3" xfId="19520" xr:uid="{00000000-0005-0000-0000-0000C7B90000}"/>
    <cellStyle name="Output 2 6 30" xfId="28224" xr:uid="{00000000-0005-0000-0000-0000C8B90000}"/>
    <cellStyle name="Output 2 6 31" xfId="28565" xr:uid="{00000000-0005-0000-0000-0000C9B90000}"/>
    <cellStyle name="Output 2 6 32" xfId="28906" xr:uid="{00000000-0005-0000-0000-0000CAB90000}"/>
    <cellStyle name="Output 2 6 33" xfId="29606" xr:uid="{00000000-0005-0000-0000-0000CBB90000}"/>
    <cellStyle name="Output 2 6 34" xfId="31286" xr:uid="{00000000-0005-0000-0000-0000CCB90000}"/>
    <cellStyle name="Output 2 6 35" xfId="31404" xr:uid="{00000000-0005-0000-0000-0000CDB90000}"/>
    <cellStyle name="Output 2 6 36" xfId="31744" xr:uid="{00000000-0005-0000-0000-0000CEB90000}"/>
    <cellStyle name="Output 2 6 37" xfId="30995" xr:uid="{00000000-0005-0000-0000-0000CFB90000}"/>
    <cellStyle name="Output 2 6 38" xfId="32307" xr:uid="{00000000-0005-0000-0000-0000D0B90000}"/>
    <cellStyle name="Output 2 6 39" xfId="32648" xr:uid="{00000000-0005-0000-0000-0000D1B90000}"/>
    <cellStyle name="Output 2 6 4" xfId="18917" xr:uid="{00000000-0005-0000-0000-0000D2B90000}"/>
    <cellStyle name="Output 2 6 40" xfId="33295" xr:uid="{00000000-0005-0000-0000-0000D3B90000}"/>
    <cellStyle name="Output 2 6 41" xfId="33558" xr:uid="{00000000-0005-0000-0000-0000D4B90000}"/>
    <cellStyle name="Output 2 6 42" xfId="32999" xr:uid="{00000000-0005-0000-0000-0000D5B90000}"/>
    <cellStyle name="Output 2 6 43" xfId="34351" xr:uid="{00000000-0005-0000-0000-0000D6B90000}"/>
    <cellStyle name="Output 2 6 44" xfId="34697" xr:uid="{00000000-0005-0000-0000-0000D7B90000}"/>
    <cellStyle name="Output 2 6 45" xfId="35043" xr:uid="{00000000-0005-0000-0000-0000D8B90000}"/>
    <cellStyle name="Output 2 6 46" xfId="35390" xr:uid="{00000000-0005-0000-0000-0000D9B90000}"/>
    <cellStyle name="Output 2 6 47" xfId="35737" xr:uid="{00000000-0005-0000-0000-0000DAB90000}"/>
    <cellStyle name="Output 2 6 48" xfId="36083" xr:uid="{00000000-0005-0000-0000-0000DBB90000}"/>
    <cellStyle name="Output 2 6 49" xfId="36429" xr:uid="{00000000-0005-0000-0000-0000DCB90000}"/>
    <cellStyle name="Output 2 6 5" xfId="19962" xr:uid="{00000000-0005-0000-0000-0000DDB90000}"/>
    <cellStyle name="Output 2 6 50" xfId="36775" xr:uid="{00000000-0005-0000-0000-0000DEB90000}"/>
    <cellStyle name="Output 2 6 51" xfId="37121" xr:uid="{00000000-0005-0000-0000-0000DFB90000}"/>
    <cellStyle name="Output 2 6 52" xfId="37467" xr:uid="{00000000-0005-0000-0000-0000E0B90000}"/>
    <cellStyle name="Output 2 6 53" xfId="36747" xr:uid="{00000000-0005-0000-0000-0000E1B90000}"/>
    <cellStyle name="Output 2 6 54" xfId="38089" xr:uid="{00000000-0005-0000-0000-0000E2B90000}"/>
    <cellStyle name="Output 2 6 55" xfId="38435" xr:uid="{00000000-0005-0000-0000-0000E3B90000}"/>
    <cellStyle name="Output 2 6 56" xfId="38781" xr:uid="{00000000-0005-0000-0000-0000E4B90000}"/>
    <cellStyle name="Output 2 6 57" xfId="39127" xr:uid="{00000000-0005-0000-0000-0000E5B90000}"/>
    <cellStyle name="Output 2 6 58" xfId="33047" xr:uid="{00000000-0005-0000-0000-0000E6B90000}"/>
    <cellStyle name="Output 2 6 59" xfId="39536" xr:uid="{00000000-0005-0000-0000-0000E7B90000}"/>
    <cellStyle name="Output 2 6 6" xfId="20308" xr:uid="{00000000-0005-0000-0000-0000E8B90000}"/>
    <cellStyle name="Output 2 6 60" xfId="39955" xr:uid="{00000000-0005-0000-0000-0000E9B90000}"/>
    <cellStyle name="Output 2 6 61" xfId="40296" xr:uid="{00000000-0005-0000-0000-0000EAB90000}"/>
    <cellStyle name="Output 2 6 62" xfId="41078" xr:uid="{00000000-0005-0000-0000-0000EBB90000}"/>
    <cellStyle name="Output 2 6 63" xfId="41324" xr:uid="{00000000-0005-0000-0000-0000ECB90000}"/>
    <cellStyle name="Output 2 6 64" xfId="41672" xr:uid="{00000000-0005-0000-0000-0000EDB90000}"/>
    <cellStyle name="Output 2 6 65" xfId="41863" xr:uid="{00000000-0005-0000-0000-0000EEB90000}"/>
    <cellStyle name="Output 2 6 66" xfId="42209" xr:uid="{00000000-0005-0000-0000-0000EFB90000}"/>
    <cellStyle name="Output 2 6 67" xfId="41837" xr:uid="{00000000-0005-0000-0000-0000F0B90000}"/>
    <cellStyle name="Output 2 6 68" xfId="42790" xr:uid="{00000000-0005-0000-0000-0000F1B90000}"/>
    <cellStyle name="Output 2 6 69" xfId="43131" xr:uid="{00000000-0005-0000-0000-0000F2B90000}"/>
    <cellStyle name="Output 2 6 7" xfId="20887" xr:uid="{00000000-0005-0000-0000-0000F3B90000}"/>
    <cellStyle name="Output 2 6 70" xfId="43472" xr:uid="{00000000-0005-0000-0000-0000F4B90000}"/>
    <cellStyle name="Output 2 6 71" xfId="44003" xr:uid="{00000000-0005-0000-0000-0000F5B90000}"/>
    <cellStyle name="Output 2 6 72" xfId="44492" xr:uid="{00000000-0005-0000-0000-0000F6B90000}"/>
    <cellStyle name="Output 2 6 73" xfId="44671" xr:uid="{00000000-0005-0000-0000-0000F7B90000}"/>
    <cellStyle name="Output 2 6 74" xfId="45040" xr:uid="{00000000-0005-0000-0000-0000F8B90000}"/>
    <cellStyle name="Output 2 6 75" xfId="45482" xr:uid="{00000000-0005-0000-0000-0000F9B90000}"/>
    <cellStyle name="Output 2 6 76" xfId="46050" xr:uid="{00000000-0005-0000-0000-0000FAB90000}"/>
    <cellStyle name="Output 2 6 77" xfId="46392" xr:uid="{00000000-0005-0000-0000-0000FBB90000}"/>
    <cellStyle name="Output 2 6 78" xfId="45882" xr:uid="{00000000-0005-0000-0000-0000FCB90000}"/>
    <cellStyle name="Output 2 6 79" xfId="46873" xr:uid="{00000000-0005-0000-0000-0000FDB90000}"/>
    <cellStyle name="Output 2 6 8" xfId="21001" xr:uid="{00000000-0005-0000-0000-0000FEB90000}"/>
    <cellStyle name="Output 2 6 80" xfId="47218" xr:uid="{00000000-0005-0000-0000-0000FFB90000}"/>
    <cellStyle name="Output 2 6 81" xfId="47555" xr:uid="{00000000-0005-0000-0000-000000BA0000}"/>
    <cellStyle name="Output 2 6 82" xfId="46030" xr:uid="{00000000-0005-0000-0000-000001BA0000}"/>
    <cellStyle name="Output 2 6 83" xfId="47979" xr:uid="{00000000-0005-0000-0000-000002BA0000}"/>
    <cellStyle name="Output 2 6 84" xfId="48442" xr:uid="{00000000-0005-0000-0000-000003BA0000}"/>
    <cellStyle name="Output 2 6 85" xfId="48832" xr:uid="{00000000-0005-0000-0000-000004BA0000}"/>
    <cellStyle name="Output 2 6 86" xfId="49528" xr:uid="{00000000-0005-0000-0000-000005BA0000}"/>
    <cellStyle name="Output 2 6 87" xfId="49300" xr:uid="{00000000-0005-0000-0000-000006BA0000}"/>
    <cellStyle name="Output 2 6 88" xfId="53049" xr:uid="{00000000-0005-0000-0000-000007BA0000}"/>
    <cellStyle name="Output 2 6 89" xfId="18969" xr:uid="{00000000-0005-0000-0000-000008BA0000}"/>
    <cellStyle name="Output 2 6 9" xfId="20739" xr:uid="{00000000-0005-0000-0000-000009BA0000}"/>
    <cellStyle name="Output 2 60" xfId="1426" xr:uid="{00000000-0005-0000-0000-00000ABA0000}"/>
    <cellStyle name="Output 2 60 2" xfId="30481" xr:uid="{00000000-0005-0000-0000-00000BBA0000}"/>
    <cellStyle name="Output 2 61" xfId="30449" xr:uid="{00000000-0005-0000-0000-00000CBA0000}"/>
    <cellStyle name="Output 2 62" xfId="30492" xr:uid="{00000000-0005-0000-0000-00000DBA0000}"/>
    <cellStyle name="Output 2 63" xfId="30462" xr:uid="{00000000-0005-0000-0000-00000EBA0000}"/>
    <cellStyle name="Output 2 64" xfId="30464" xr:uid="{00000000-0005-0000-0000-00000FBA0000}"/>
    <cellStyle name="Output 2 65" xfId="30507" xr:uid="{00000000-0005-0000-0000-000010BA0000}"/>
    <cellStyle name="Output 2 66" xfId="30483" xr:uid="{00000000-0005-0000-0000-000011BA0000}"/>
    <cellStyle name="Output 2 67" xfId="30469" xr:uid="{00000000-0005-0000-0000-000012BA0000}"/>
    <cellStyle name="Output 2 68" xfId="30612" xr:uid="{00000000-0005-0000-0000-000013BA0000}"/>
    <cellStyle name="Output 2 69" xfId="30573" xr:uid="{00000000-0005-0000-0000-000014BA0000}"/>
    <cellStyle name="Output 2 7" xfId="1088" xr:uid="{00000000-0005-0000-0000-000015BA0000}"/>
    <cellStyle name="Output 2 7 10" xfId="22396" xr:uid="{00000000-0005-0000-0000-000016BA0000}"/>
    <cellStyle name="Output 2 7 11" xfId="22742" xr:uid="{00000000-0005-0000-0000-000017BA0000}"/>
    <cellStyle name="Output 2 7 12" xfId="23088" xr:uid="{00000000-0005-0000-0000-000018BA0000}"/>
    <cellStyle name="Output 2 7 13" xfId="23710" xr:uid="{00000000-0005-0000-0000-000019BA0000}"/>
    <cellStyle name="Output 2 7 14" xfId="24056" xr:uid="{00000000-0005-0000-0000-00001ABA0000}"/>
    <cellStyle name="Output 2 7 15" xfId="24406" xr:uid="{00000000-0005-0000-0000-00001BBA0000}"/>
    <cellStyle name="Output 2 7 16" xfId="25027" xr:uid="{00000000-0005-0000-0000-00001CBA0000}"/>
    <cellStyle name="Output 2 7 17" xfId="21924" xr:uid="{00000000-0005-0000-0000-00001DBA0000}"/>
    <cellStyle name="Output 2 7 18" xfId="25713" xr:uid="{00000000-0005-0000-0000-00001EBA0000}"/>
    <cellStyle name="Output 2 7 19" xfId="26059" xr:uid="{00000000-0005-0000-0000-00001FBA0000}"/>
    <cellStyle name="Output 2 7 2" xfId="1089" xr:uid="{00000000-0005-0000-0000-000020BA0000}"/>
    <cellStyle name="Output 2 7 2 2" xfId="29992" xr:uid="{00000000-0005-0000-0000-000021BA0000}"/>
    <cellStyle name="Output 2 7 2 3" xfId="19433" xr:uid="{00000000-0005-0000-0000-000022BA0000}"/>
    <cellStyle name="Output 2 7 20" xfId="26405" xr:uid="{00000000-0005-0000-0000-000023BA0000}"/>
    <cellStyle name="Output 2 7 21" xfId="26950" xr:uid="{00000000-0005-0000-0000-000024BA0000}"/>
    <cellStyle name="Output 2 7 22" xfId="26576" xr:uid="{00000000-0005-0000-0000-000025BA0000}"/>
    <cellStyle name="Output 2 7 23" xfId="27458" xr:uid="{00000000-0005-0000-0000-000026BA0000}"/>
    <cellStyle name="Output 2 7 24" xfId="27801" xr:uid="{00000000-0005-0000-0000-000027BA0000}"/>
    <cellStyle name="Output 2 7 25" xfId="28142" xr:uid="{00000000-0005-0000-0000-000028BA0000}"/>
    <cellStyle name="Output 2 7 26" xfId="28483" xr:uid="{00000000-0005-0000-0000-000029BA0000}"/>
    <cellStyle name="Output 2 7 27" xfId="28824" xr:uid="{00000000-0005-0000-0000-00002ABA0000}"/>
    <cellStyle name="Output 2 7 28" xfId="29165" xr:uid="{00000000-0005-0000-0000-00002BBA0000}"/>
    <cellStyle name="Output 2 7 29" xfId="29533" xr:uid="{00000000-0005-0000-0000-00002CBA0000}"/>
    <cellStyle name="Output 2 7 3" xfId="19875" xr:uid="{00000000-0005-0000-0000-00002DBA0000}"/>
    <cellStyle name="Output 2 7 30" xfId="31037" xr:uid="{00000000-0005-0000-0000-00002EBA0000}"/>
    <cellStyle name="Output 2 7 31" xfId="31663" xr:uid="{00000000-0005-0000-0000-00002FBA0000}"/>
    <cellStyle name="Output 2 7 32" xfId="32225" xr:uid="{00000000-0005-0000-0000-000030BA0000}"/>
    <cellStyle name="Output 2 7 33" xfId="32566" xr:uid="{00000000-0005-0000-0000-000031BA0000}"/>
    <cellStyle name="Output 2 7 34" xfId="32907" xr:uid="{00000000-0005-0000-0000-000032BA0000}"/>
    <cellStyle name="Output 2 7 35" xfId="33508" xr:uid="{00000000-0005-0000-0000-000033BA0000}"/>
    <cellStyle name="Output 2 7 36" xfId="33817" xr:uid="{00000000-0005-0000-0000-000034BA0000}"/>
    <cellStyle name="Output 2 7 37" xfId="34139" xr:uid="{00000000-0005-0000-0000-000035BA0000}"/>
    <cellStyle name="Output 2 7 38" xfId="34610" xr:uid="{00000000-0005-0000-0000-000036BA0000}"/>
    <cellStyle name="Output 2 7 39" xfId="34956" xr:uid="{00000000-0005-0000-0000-000037BA0000}"/>
    <cellStyle name="Output 2 7 4" xfId="20221" xr:uid="{00000000-0005-0000-0000-000038BA0000}"/>
    <cellStyle name="Output 2 7 40" xfId="35302" xr:uid="{00000000-0005-0000-0000-000039BA0000}"/>
    <cellStyle name="Output 2 7 41" xfId="35649" xr:uid="{00000000-0005-0000-0000-00003ABA0000}"/>
    <cellStyle name="Output 2 7 42" xfId="35996" xr:uid="{00000000-0005-0000-0000-00003BBA0000}"/>
    <cellStyle name="Output 2 7 43" xfId="36342" xr:uid="{00000000-0005-0000-0000-00003CBA0000}"/>
    <cellStyle name="Output 2 7 44" xfId="36688" xr:uid="{00000000-0005-0000-0000-00003DBA0000}"/>
    <cellStyle name="Output 2 7 45" xfId="37034" xr:uid="{00000000-0005-0000-0000-00003EBA0000}"/>
    <cellStyle name="Output 2 7 46" xfId="37380" xr:uid="{00000000-0005-0000-0000-00003FBA0000}"/>
    <cellStyle name="Output 2 7 47" xfId="38001" xr:uid="{00000000-0005-0000-0000-000040BA0000}"/>
    <cellStyle name="Output 2 7 48" xfId="38348" xr:uid="{00000000-0005-0000-0000-000041BA0000}"/>
    <cellStyle name="Output 2 7 49" xfId="38694" xr:uid="{00000000-0005-0000-0000-000042BA0000}"/>
    <cellStyle name="Output 2 7 5" xfId="20567" xr:uid="{00000000-0005-0000-0000-000043BA0000}"/>
    <cellStyle name="Output 2 7 50" xfId="39040" xr:uid="{00000000-0005-0000-0000-000044BA0000}"/>
    <cellStyle name="Output 2 7 51" xfId="39386" xr:uid="{00000000-0005-0000-0000-000045BA0000}"/>
    <cellStyle name="Output 2 7 52" xfId="34047" xr:uid="{00000000-0005-0000-0000-000046BA0000}"/>
    <cellStyle name="Output 2 7 53" xfId="39625" xr:uid="{00000000-0005-0000-0000-000047BA0000}"/>
    <cellStyle name="Output 2 7 54" xfId="40214" xr:uid="{00000000-0005-0000-0000-000048BA0000}"/>
    <cellStyle name="Output 2 7 55" xfId="40555" xr:uid="{00000000-0005-0000-0000-000049BA0000}"/>
    <cellStyle name="Output 2 7 56" xfId="40999" xr:uid="{00000000-0005-0000-0000-00004ABA0000}"/>
    <cellStyle name="Output 2 7 57" xfId="41244" xr:uid="{00000000-0005-0000-0000-00004BBA0000}"/>
    <cellStyle name="Output 2 7 58" xfId="41776" xr:uid="{00000000-0005-0000-0000-00004CBA0000}"/>
    <cellStyle name="Output 2 7 59" xfId="42122" xr:uid="{00000000-0005-0000-0000-00004DBA0000}"/>
    <cellStyle name="Output 2 7 6" xfId="20805" xr:uid="{00000000-0005-0000-0000-00004EBA0000}"/>
    <cellStyle name="Output 2 7 60" xfId="42468" xr:uid="{00000000-0005-0000-0000-00004FBA0000}"/>
    <cellStyle name="Output 2 7 61" xfId="42647" xr:uid="{00000000-0005-0000-0000-000050BA0000}"/>
    <cellStyle name="Output 2 7 62" xfId="42708" xr:uid="{00000000-0005-0000-0000-000051BA0000}"/>
    <cellStyle name="Output 2 7 63" xfId="43049" xr:uid="{00000000-0005-0000-0000-000052BA0000}"/>
    <cellStyle name="Output 2 7 64" xfId="43390" xr:uid="{00000000-0005-0000-0000-000053BA0000}"/>
    <cellStyle name="Output 2 7 65" xfId="43731" xr:uid="{00000000-0005-0000-0000-000054BA0000}"/>
    <cellStyle name="Output 2 7 66" xfId="44587" xr:uid="{00000000-0005-0000-0000-000055BA0000}"/>
    <cellStyle name="Output 2 7 67" xfId="44930" xr:uid="{00000000-0005-0000-0000-000056BA0000}"/>
    <cellStyle name="Output 2 7 68" xfId="45351" xr:uid="{00000000-0005-0000-0000-000057BA0000}"/>
    <cellStyle name="Output 2 7 69" xfId="45965" xr:uid="{00000000-0005-0000-0000-000058BA0000}"/>
    <cellStyle name="Output 2 7 7" xfId="21260" xr:uid="{00000000-0005-0000-0000-000059BA0000}"/>
    <cellStyle name="Output 2 7 70" xfId="46309" xr:uid="{00000000-0005-0000-0000-00005ABA0000}"/>
    <cellStyle name="Output 2 7 71" xfId="46787" xr:uid="{00000000-0005-0000-0000-00005BBA0000}"/>
    <cellStyle name="Output 2 7 72" xfId="47132" xr:uid="{00000000-0005-0000-0000-00005CBA0000}"/>
    <cellStyle name="Output 2 7 73" xfId="47477" xr:uid="{00000000-0005-0000-0000-00005DBA0000}"/>
    <cellStyle name="Output 2 7 74" xfId="47901" xr:uid="{00000000-0005-0000-0000-00005EBA0000}"/>
    <cellStyle name="Output 2 7 75" xfId="48297" xr:uid="{00000000-0005-0000-0000-00005FBA0000}"/>
    <cellStyle name="Output 2 7 76" xfId="49091" xr:uid="{00000000-0005-0000-0000-000060BA0000}"/>
    <cellStyle name="Output 2 7 77" xfId="49635" xr:uid="{00000000-0005-0000-0000-000061BA0000}"/>
    <cellStyle name="Output 2 7 78" xfId="49537" xr:uid="{00000000-0005-0000-0000-000062BA0000}"/>
    <cellStyle name="Output 2 7 79" xfId="52994" xr:uid="{00000000-0005-0000-0000-000063BA0000}"/>
    <cellStyle name="Output 2 7 8" xfId="19537" xr:uid="{00000000-0005-0000-0000-000064BA0000}"/>
    <cellStyle name="Output 2 7 80" xfId="19078" xr:uid="{00000000-0005-0000-0000-000065BA0000}"/>
    <cellStyle name="Output 2 7 9" xfId="22050" xr:uid="{00000000-0005-0000-0000-000066BA0000}"/>
    <cellStyle name="Output 2 70" xfId="30606" xr:uid="{00000000-0005-0000-0000-000067BA0000}"/>
    <cellStyle name="Output 2 71" xfId="30576" xr:uid="{00000000-0005-0000-0000-000068BA0000}"/>
    <cellStyle name="Output 2 72" xfId="30624" xr:uid="{00000000-0005-0000-0000-000069BA0000}"/>
    <cellStyle name="Output 2 73" xfId="30603" xr:uid="{00000000-0005-0000-0000-00006ABA0000}"/>
    <cellStyle name="Output 2 74" xfId="30619" xr:uid="{00000000-0005-0000-0000-00006BBA0000}"/>
    <cellStyle name="Output 2 75" xfId="30630" xr:uid="{00000000-0005-0000-0000-00006CBA0000}"/>
    <cellStyle name="Output 2 76" xfId="30681" xr:uid="{00000000-0005-0000-0000-00006DBA0000}"/>
    <cellStyle name="Output 2 77" xfId="30597" xr:uid="{00000000-0005-0000-0000-00006EBA0000}"/>
    <cellStyle name="Output 2 78" xfId="30687" xr:uid="{00000000-0005-0000-0000-00006FBA0000}"/>
    <cellStyle name="Output 2 79" xfId="30654" xr:uid="{00000000-0005-0000-0000-000070BA0000}"/>
    <cellStyle name="Output 2 8" xfId="1090" xr:uid="{00000000-0005-0000-0000-000071BA0000}"/>
    <cellStyle name="Output 2 8 10" xfId="22418" xr:uid="{00000000-0005-0000-0000-000072BA0000}"/>
    <cellStyle name="Output 2 8 11" xfId="22764" xr:uid="{00000000-0005-0000-0000-000073BA0000}"/>
    <cellStyle name="Output 2 8 12" xfId="23110" xr:uid="{00000000-0005-0000-0000-000074BA0000}"/>
    <cellStyle name="Output 2 8 13" xfId="23732" xr:uid="{00000000-0005-0000-0000-000075BA0000}"/>
    <cellStyle name="Output 2 8 14" xfId="24078" xr:uid="{00000000-0005-0000-0000-000076BA0000}"/>
    <cellStyle name="Output 2 8 15" xfId="24428" xr:uid="{00000000-0005-0000-0000-000077BA0000}"/>
    <cellStyle name="Output 2 8 16" xfId="25049" xr:uid="{00000000-0005-0000-0000-000078BA0000}"/>
    <cellStyle name="Output 2 8 17" xfId="25087" xr:uid="{00000000-0005-0000-0000-000079BA0000}"/>
    <cellStyle name="Output 2 8 18" xfId="25735" xr:uid="{00000000-0005-0000-0000-00007ABA0000}"/>
    <cellStyle name="Output 2 8 19" xfId="26081" xr:uid="{00000000-0005-0000-0000-00007BBA0000}"/>
    <cellStyle name="Output 2 8 2" xfId="1091" xr:uid="{00000000-0005-0000-0000-00007CBA0000}"/>
    <cellStyle name="Output 2 8 2 2" xfId="30006" xr:uid="{00000000-0005-0000-0000-00007DBA0000}"/>
    <cellStyle name="Output 2 8 2 3" xfId="19455" xr:uid="{00000000-0005-0000-0000-00007EBA0000}"/>
    <cellStyle name="Output 2 8 20" xfId="26427" xr:uid="{00000000-0005-0000-0000-00007FBA0000}"/>
    <cellStyle name="Output 2 8 21" xfId="26972" xr:uid="{00000000-0005-0000-0000-000080BA0000}"/>
    <cellStyle name="Output 2 8 22" xfId="27010" xr:uid="{00000000-0005-0000-0000-000081BA0000}"/>
    <cellStyle name="Output 2 8 23" xfId="27480" xr:uid="{00000000-0005-0000-0000-000082BA0000}"/>
    <cellStyle name="Output 2 8 24" xfId="27823" xr:uid="{00000000-0005-0000-0000-000083BA0000}"/>
    <cellStyle name="Output 2 8 25" xfId="28164" xr:uid="{00000000-0005-0000-0000-000084BA0000}"/>
    <cellStyle name="Output 2 8 26" xfId="28505" xr:uid="{00000000-0005-0000-0000-000085BA0000}"/>
    <cellStyle name="Output 2 8 27" xfId="28846" xr:uid="{00000000-0005-0000-0000-000086BA0000}"/>
    <cellStyle name="Output 2 8 28" xfId="29187" xr:uid="{00000000-0005-0000-0000-000087BA0000}"/>
    <cellStyle name="Output 2 8 29" xfId="29584" xr:uid="{00000000-0005-0000-0000-000088BA0000}"/>
    <cellStyle name="Output 2 8 3" xfId="19897" xr:uid="{00000000-0005-0000-0000-000089BA0000}"/>
    <cellStyle name="Output 2 8 30" xfId="31117" xr:uid="{00000000-0005-0000-0000-00008ABA0000}"/>
    <cellStyle name="Output 2 8 31" xfId="31685" xr:uid="{00000000-0005-0000-0000-00008BBA0000}"/>
    <cellStyle name="Output 2 8 32" xfId="32247" xr:uid="{00000000-0005-0000-0000-00008CBA0000}"/>
    <cellStyle name="Output 2 8 33" xfId="32588" xr:uid="{00000000-0005-0000-0000-00008DBA0000}"/>
    <cellStyle name="Output 2 8 34" xfId="32929" xr:uid="{00000000-0005-0000-0000-00008EBA0000}"/>
    <cellStyle name="Output 2 8 35" xfId="33325" xr:uid="{00000000-0005-0000-0000-00008FBA0000}"/>
    <cellStyle name="Output 2 8 36" xfId="33839" xr:uid="{00000000-0005-0000-0000-000090BA0000}"/>
    <cellStyle name="Output 2 8 37" xfId="33142" xr:uid="{00000000-0005-0000-0000-000091BA0000}"/>
    <cellStyle name="Output 2 8 38" xfId="34632" xr:uid="{00000000-0005-0000-0000-000092BA0000}"/>
    <cellStyle name="Output 2 8 39" xfId="34978" xr:uid="{00000000-0005-0000-0000-000093BA0000}"/>
    <cellStyle name="Output 2 8 4" xfId="20243" xr:uid="{00000000-0005-0000-0000-000094BA0000}"/>
    <cellStyle name="Output 2 8 40" xfId="35324" xr:uid="{00000000-0005-0000-0000-000095BA0000}"/>
    <cellStyle name="Output 2 8 41" xfId="35671" xr:uid="{00000000-0005-0000-0000-000096BA0000}"/>
    <cellStyle name="Output 2 8 42" xfId="36018" xr:uid="{00000000-0005-0000-0000-000097BA0000}"/>
    <cellStyle name="Output 2 8 43" xfId="36364" xr:uid="{00000000-0005-0000-0000-000098BA0000}"/>
    <cellStyle name="Output 2 8 44" xfId="36710" xr:uid="{00000000-0005-0000-0000-000099BA0000}"/>
    <cellStyle name="Output 2 8 45" xfId="37056" xr:uid="{00000000-0005-0000-0000-00009ABA0000}"/>
    <cellStyle name="Output 2 8 46" xfId="37402" xr:uid="{00000000-0005-0000-0000-00009BBA0000}"/>
    <cellStyle name="Output 2 8 47" xfId="38023" xr:uid="{00000000-0005-0000-0000-00009CBA0000}"/>
    <cellStyle name="Output 2 8 48" xfId="38370" xr:uid="{00000000-0005-0000-0000-00009DBA0000}"/>
    <cellStyle name="Output 2 8 49" xfId="38716" xr:uid="{00000000-0005-0000-0000-00009EBA0000}"/>
    <cellStyle name="Output 2 8 5" xfId="20589" xr:uid="{00000000-0005-0000-0000-00009FBA0000}"/>
    <cellStyle name="Output 2 8 50" xfId="39062" xr:uid="{00000000-0005-0000-0000-0000A0BA0000}"/>
    <cellStyle name="Output 2 8 51" xfId="39408" xr:uid="{00000000-0005-0000-0000-0000A1BA0000}"/>
    <cellStyle name="Output 2 8 52" xfId="39447" xr:uid="{00000000-0005-0000-0000-0000A2BA0000}"/>
    <cellStyle name="Output 2 8 53" xfId="39781" xr:uid="{00000000-0005-0000-0000-0000A3BA0000}"/>
    <cellStyle name="Output 2 8 54" xfId="40236" xr:uid="{00000000-0005-0000-0000-0000A4BA0000}"/>
    <cellStyle name="Output 2 8 55" xfId="40577" xr:uid="{00000000-0005-0000-0000-0000A5BA0000}"/>
    <cellStyle name="Output 2 8 56" xfId="41056" xr:uid="{00000000-0005-0000-0000-0000A6BA0000}"/>
    <cellStyle name="Output 2 8 57" xfId="41302" xr:uid="{00000000-0005-0000-0000-0000A7BA0000}"/>
    <cellStyle name="Output 2 8 58" xfId="41798" xr:uid="{00000000-0005-0000-0000-0000A8BA0000}"/>
    <cellStyle name="Output 2 8 59" xfId="42144" xr:uid="{00000000-0005-0000-0000-0000A9BA0000}"/>
    <cellStyle name="Output 2 8 6" xfId="20865" xr:uid="{00000000-0005-0000-0000-0000AABA0000}"/>
    <cellStyle name="Output 2 8 60" xfId="42490" xr:uid="{00000000-0005-0000-0000-0000ABBA0000}"/>
    <cellStyle name="Output 2 8 61" xfId="42669" xr:uid="{00000000-0005-0000-0000-0000ACBA0000}"/>
    <cellStyle name="Output 2 8 62" xfId="42730" xr:uid="{00000000-0005-0000-0000-0000ADBA0000}"/>
    <cellStyle name="Output 2 8 63" xfId="43071" xr:uid="{00000000-0005-0000-0000-0000AEBA0000}"/>
    <cellStyle name="Output 2 8 64" xfId="43412" xr:uid="{00000000-0005-0000-0000-0000AFBA0000}"/>
    <cellStyle name="Output 2 8 65" xfId="43753" xr:uid="{00000000-0005-0000-0000-0000B0BA0000}"/>
    <cellStyle name="Output 2 8 66" xfId="44609" xr:uid="{00000000-0005-0000-0000-0000B1BA0000}"/>
    <cellStyle name="Output 2 8 67" xfId="44952" xr:uid="{00000000-0005-0000-0000-0000B2BA0000}"/>
    <cellStyle name="Output 2 8 68" xfId="45373" xr:uid="{00000000-0005-0000-0000-0000B3BA0000}"/>
    <cellStyle name="Output 2 8 69" xfId="45987" xr:uid="{00000000-0005-0000-0000-0000B4BA0000}"/>
    <cellStyle name="Output 2 8 7" xfId="21282" xr:uid="{00000000-0005-0000-0000-0000B5BA0000}"/>
    <cellStyle name="Output 2 8 70" xfId="46331" xr:uid="{00000000-0005-0000-0000-0000B6BA0000}"/>
    <cellStyle name="Output 2 8 71" xfId="46809" xr:uid="{00000000-0005-0000-0000-0000B7BA0000}"/>
    <cellStyle name="Output 2 8 72" xfId="47154" xr:uid="{00000000-0005-0000-0000-0000B8BA0000}"/>
    <cellStyle name="Output 2 8 73" xfId="47499" xr:uid="{00000000-0005-0000-0000-0000B9BA0000}"/>
    <cellStyle name="Output 2 8 74" xfId="47923" xr:uid="{00000000-0005-0000-0000-0000BABA0000}"/>
    <cellStyle name="Output 2 8 75" xfId="48462" xr:uid="{00000000-0005-0000-0000-0000BBBA0000}"/>
    <cellStyle name="Output 2 8 76" xfId="49113" xr:uid="{00000000-0005-0000-0000-0000BCBA0000}"/>
    <cellStyle name="Output 2 8 77" xfId="49657" xr:uid="{00000000-0005-0000-0000-0000BDBA0000}"/>
    <cellStyle name="Output 2 8 78" xfId="49697" xr:uid="{00000000-0005-0000-0000-0000BEBA0000}"/>
    <cellStyle name="Output 2 8 79" xfId="53054" xr:uid="{00000000-0005-0000-0000-0000BFBA0000}"/>
    <cellStyle name="Output 2 8 8" xfId="21320" xr:uid="{00000000-0005-0000-0000-0000C0BA0000}"/>
    <cellStyle name="Output 2 8 80" xfId="19100" xr:uid="{00000000-0005-0000-0000-0000C1BA0000}"/>
    <cellStyle name="Output 2 8 9" xfId="22072" xr:uid="{00000000-0005-0000-0000-0000C2BA0000}"/>
    <cellStyle name="Output 2 80" xfId="30663" xr:uid="{00000000-0005-0000-0000-0000C3BA0000}"/>
    <cellStyle name="Output 2 81" xfId="30580" xr:uid="{00000000-0005-0000-0000-0000C4BA0000}"/>
    <cellStyle name="Output 2 82" xfId="30660" xr:uid="{00000000-0005-0000-0000-0000C5BA0000}"/>
    <cellStyle name="Output 2 83" xfId="30725" xr:uid="{00000000-0005-0000-0000-0000C6BA0000}"/>
    <cellStyle name="Output 2 84" xfId="30599" xr:uid="{00000000-0005-0000-0000-0000C7BA0000}"/>
    <cellStyle name="Output 2 85" xfId="30592" xr:uid="{00000000-0005-0000-0000-0000C8BA0000}"/>
    <cellStyle name="Output 2 86" xfId="30730" xr:uid="{00000000-0005-0000-0000-0000C9BA0000}"/>
    <cellStyle name="Output 2 87" xfId="30588" xr:uid="{00000000-0005-0000-0000-0000CABA0000}"/>
    <cellStyle name="Output 2 88" xfId="30571" xr:uid="{00000000-0005-0000-0000-0000CBBA0000}"/>
    <cellStyle name="Output 2 89" xfId="30541" xr:uid="{00000000-0005-0000-0000-0000CCBA0000}"/>
    <cellStyle name="Output 2 9" xfId="1092" xr:uid="{00000000-0005-0000-0000-0000CDBA0000}"/>
    <cellStyle name="Output 2 9 10" xfId="22409" xr:uid="{00000000-0005-0000-0000-0000CEBA0000}"/>
    <cellStyle name="Output 2 9 11" xfId="22755" xr:uid="{00000000-0005-0000-0000-0000CFBA0000}"/>
    <cellStyle name="Output 2 9 12" xfId="23101" xr:uid="{00000000-0005-0000-0000-0000D0BA0000}"/>
    <cellStyle name="Output 2 9 13" xfId="23723" xr:uid="{00000000-0005-0000-0000-0000D1BA0000}"/>
    <cellStyle name="Output 2 9 14" xfId="24069" xr:uid="{00000000-0005-0000-0000-0000D2BA0000}"/>
    <cellStyle name="Output 2 9 15" xfId="24419" xr:uid="{00000000-0005-0000-0000-0000D3BA0000}"/>
    <cellStyle name="Output 2 9 16" xfId="25040" xr:uid="{00000000-0005-0000-0000-0000D4BA0000}"/>
    <cellStyle name="Output 2 9 17" xfId="21377" xr:uid="{00000000-0005-0000-0000-0000D5BA0000}"/>
    <cellStyle name="Output 2 9 18" xfId="25726" xr:uid="{00000000-0005-0000-0000-0000D6BA0000}"/>
    <cellStyle name="Output 2 9 19" xfId="26072" xr:uid="{00000000-0005-0000-0000-0000D7BA0000}"/>
    <cellStyle name="Output 2 9 2" xfId="1093" xr:uid="{00000000-0005-0000-0000-0000D8BA0000}"/>
    <cellStyle name="Output 2 9 2 2" xfId="30014" xr:uid="{00000000-0005-0000-0000-0000D9BA0000}"/>
    <cellStyle name="Output 2 9 2 3" xfId="19446" xr:uid="{00000000-0005-0000-0000-0000DABA0000}"/>
    <cellStyle name="Output 2 9 20" xfId="26418" xr:uid="{00000000-0005-0000-0000-0000DBBA0000}"/>
    <cellStyle name="Output 2 9 21" xfId="26963" xr:uid="{00000000-0005-0000-0000-0000DCBA0000}"/>
    <cellStyle name="Output 2 9 22" xfId="25295" xr:uid="{00000000-0005-0000-0000-0000DDBA0000}"/>
    <cellStyle name="Output 2 9 23" xfId="27471" xr:uid="{00000000-0005-0000-0000-0000DEBA0000}"/>
    <cellStyle name="Output 2 9 24" xfId="27814" xr:uid="{00000000-0005-0000-0000-0000DFBA0000}"/>
    <cellStyle name="Output 2 9 25" xfId="28155" xr:uid="{00000000-0005-0000-0000-0000E0BA0000}"/>
    <cellStyle name="Output 2 9 26" xfId="28496" xr:uid="{00000000-0005-0000-0000-0000E1BA0000}"/>
    <cellStyle name="Output 2 9 27" xfId="28837" xr:uid="{00000000-0005-0000-0000-0000E2BA0000}"/>
    <cellStyle name="Output 2 9 28" xfId="29178" xr:uid="{00000000-0005-0000-0000-0000E3BA0000}"/>
    <cellStyle name="Output 2 9 29" xfId="29406" xr:uid="{00000000-0005-0000-0000-0000E4BA0000}"/>
    <cellStyle name="Output 2 9 3" xfId="19888" xr:uid="{00000000-0005-0000-0000-0000E5BA0000}"/>
    <cellStyle name="Output 2 9 30" xfId="31230" xr:uid="{00000000-0005-0000-0000-0000E6BA0000}"/>
    <cellStyle name="Output 2 9 31" xfId="31676" xr:uid="{00000000-0005-0000-0000-0000E7BA0000}"/>
    <cellStyle name="Output 2 9 32" xfId="32238" xr:uid="{00000000-0005-0000-0000-0000E8BA0000}"/>
    <cellStyle name="Output 2 9 33" xfId="32579" xr:uid="{00000000-0005-0000-0000-0000E9BA0000}"/>
    <cellStyle name="Output 2 9 34" xfId="32920" xr:uid="{00000000-0005-0000-0000-0000EABA0000}"/>
    <cellStyle name="Output 2 9 35" xfId="33475" xr:uid="{00000000-0005-0000-0000-0000EBBA0000}"/>
    <cellStyle name="Output 2 9 36" xfId="33830" xr:uid="{00000000-0005-0000-0000-0000ECBA0000}"/>
    <cellStyle name="Output 2 9 37" xfId="34213" xr:uid="{00000000-0005-0000-0000-0000EDBA0000}"/>
    <cellStyle name="Output 2 9 38" xfId="34623" xr:uid="{00000000-0005-0000-0000-0000EEBA0000}"/>
    <cellStyle name="Output 2 9 39" xfId="34969" xr:uid="{00000000-0005-0000-0000-0000EFBA0000}"/>
    <cellStyle name="Output 2 9 4" xfId="20234" xr:uid="{00000000-0005-0000-0000-0000F0BA0000}"/>
    <cellStyle name="Output 2 9 40" xfId="35315" xr:uid="{00000000-0005-0000-0000-0000F1BA0000}"/>
    <cellStyle name="Output 2 9 41" xfId="35662" xr:uid="{00000000-0005-0000-0000-0000F2BA0000}"/>
    <cellStyle name="Output 2 9 42" xfId="36009" xr:uid="{00000000-0005-0000-0000-0000F3BA0000}"/>
    <cellStyle name="Output 2 9 43" xfId="36355" xr:uid="{00000000-0005-0000-0000-0000F4BA0000}"/>
    <cellStyle name="Output 2 9 44" xfId="36701" xr:uid="{00000000-0005-0000-0000-0000F5BA0000}"/>
    <cellStyle name="Output 2 9 45" xfId="37047" xr:uid="{00000000-0005-0000-0000-0000F6BA0000}"/>
    <cellStyle name="Output 2 9 46" xfId="37393" xr:uid="{00000000-0005-0000-0000-0000F7BA0000}"/>
    <cellStyle name="Output 2 9 47" xfId="38014" xr:uid="{00000000-0005-0000-0000-0000F8BA0000}"/>
    <cellStyle name="Output 2 9 48" xfId="38361" xr:uid="{00000000-0005-0000-0000-0000F9BA0000}"/>
    <cellStyle name="Output 2 9 49" xfId="38707" xr:uid="{00000000-0005-0000-0000-0000FABA0000}"/>
    <cellStyle name="Output 2 9 5" xfId="20580" xr:uid="{00000000-0005-0000-0000-0000FBBA0000}"/>
    <cellStyle name="Output 2 9 50" xfId="39053" xr:uid="{00000000-0005-0000-0000-0000FCBA0000}"/>
    <cellStyle name="Output 2 9 51" xfId="39399" xr:uid="{00000000-0005-0000-0000-0000FDBA0000}"/>
    <cellStyle name="Output 2 9 52" xfId="36057" xr:uid="{00000000-0005-0000-0000-0000FEBA0000}"/>
    <cellStyle name="Output 2 9 53" xfId="39487" xr:uid="{00000000-0005-0000-0000-0000FFBA0000}"/>
    <cellStyle name="Output 2 9 54" xfId="40227" xr:uid="{00000000-0005-0000-0000-000000BB0000}"/>
    <cellStyle name="Output 2 9 55" xfId="40568" xr:uid="{00000000-0005-0000-0000-000001BB0000}"/>
    <cellStyle name="Output 2 9 56" xfId="40861" xr:uid="{00000000-0005-0000-0000-000002BB0000}"/>
    <cellStyle name="Output 2 9 57" xfId="40919" xr:uid="{00000000-0005-0000-0000-000003BB0000}"/>
    <cellStyle name="Output 2 9 58" xfId="41789" xr:uid="{00000000-0005-0000-0000-000004BB0000}"/>
    <cellStyle name="Output 2 9 59" xfId="42135" xr:uid="{00000000-0005-0000-0000-000005BB0000}"/>
    <cellStyle name="Output 2 9 6" xfId="20663" xr:uid="{00000000-0005-0000-0000-000006BB0000}"/>
    <cellStyle name="Output 2 9 60" xfId="42481" xr:uid="{00000000-0005-0000-0000-000007BB0000}"/>
    <cellStyle name="Output 2 9 61" xfId="42660" xr:uid="{00000000-0005-0000-0000-000008BB0000}"/>
    <cellStyle name="Output 2 9 62" xfId="42721" xr:uid="{00000000-0005-0000-0000-000009BB0000}"/>
    <cellStyle name="Output 2 9 63" xfId="43062" xr:uid="{00000000-0005-0000-0000-00000ABB0000}"/>
    <cellStyle name="Output 2 9 64" xfId="43403" xr:uid="{00000000-0005-0000-0000-00000BBB0000}"/>
    <cellStyle name="Output 2 9 65" xfId="43744" xr:uid="{00000000-0005-0000-0000-00000CBB0000}"/>
    <cellStyle name="Output 2 9 66" xfId="44600" xr:uid="{00000000-0005-0000-0000-00000DBB0000}"/>
    <cellStyle name="Output 2 9 67" xfId="44943" xr:uid="{00000000-0005-0000-0000-00000EBB0000}"/>
    <cellStyle name="Output 2 9 68" xfId="45364" xr:uid="{00000000-0005-0000-0000-00000FBB0000}"/>
    <cellStyle name="Output 2 9 69" xfId="45978" xr:uid="{00000000-0005-0000-0000-000010BB0000}"/>
    <cellStyle name="Output 2 9 7" xfId="21273" xr:uid="{00000000-0005-0000-0000-000011BB0000}"/>
    <cellStyle name="Output 2 9 70" xfId="46322" xr:uid="{00000000-0005-0000-0000-000012BB0000}"/>
    <cellStyle name="Output 2 9 71" xfId="46800" xr:uid="{00000000-0005-0000-0000-000013BB0000}"/>
    <cellStyle name="Output 2 9 72" xfId="47145" xr:uid="{00000000-0005-0000-0000-000014BB0000}"/>
    <cellStyle name="Output 2 9 73" xfId="47490" xr:uid="{00000000-0005-0000-0000-000015BB0000}"/>
    <cellStyle name="Output 2 9 74" xfId="47914" xr:uid="{00000000-0005-0000-0000-000016BB0000}"/>
    <cellStyle name="Output 2 9 75" xfId="48323" xr:uid="{00000000-0005-0000-0000-000017BB0000}"/>
    <cellStyle name="Output 2 9 76" xfId="49104" xr:uid="{00000000-0005-0000-0000-000018BB0000}"/>
    <cellStyle name="Output 2 9 77" xfId="49648" xr:uid="{00000000-0005-0000-0000-000019BB0000}"/>
    <cellStyle name="Output 2 9 78" xfId="48727" xr:uid="{00000000-0005-0000-0000-00001ABB0000}"/>
    <cellStyle name="Output 2 9 79" xfId="53004" xr:uid="{00000000-0005-0000-0000-00001BBB0000}"/>
    <cellStyle name="Output 2 9 8" xfId="20960" xr:uid="{00000000-0005-0000-0000-00001CBB0000}"/>
    <cellStyle name="Output 2 9 80" xfId="19091" xr:uid="{00000000-0005-0000-0000-00001DBB0000}"/>
    <cellStyle name="Output 2 9 9" xfId="22063" xr:uid="{00000000-0005-0000-0000-00001EBB0000}"/>
    <cellStyle name="Output 2 90" xfId="30544" xr:uid="{00000000-0005-0000-0000-00001FBB0000}"/>
    <cellStyle name="Output 2 91" xfId="30623" xr:uid="{00000000-0005-0000-0000-000020BB0000}"/>
    <cellStyle name="Output 2 92" xfId="30631" xr:uid="{00000000-0005-0000-0000-000021BB0000}"/>
    <cellStyle name="Output 2 93" xfId="30846" xr:uid="{00000000-0005-0000-0000-000022BB0000}"/>
    <cellStyle name="Output 2 94" xfId="30811" xr:uid="{00000000-0005-0000-0000-000023BB0000}"/>
    <cellStyle name="Output 2 95" xfId="30840" xr:uid="{00000000-0005-0000-0000-000024BB0000}"/>
    <cellStyle name="Output 2 96" xfId="30826" xr:uid="{00000000-0005-0000-0000-000025BB0000}"/>
    <cellStyle name="Output 2 97" xfId="30821" xr:uid="{00000000-0005-0000-0000-000026BB0000}"/>
    <cellStyle name="Output 2 98" xfId="30842" xr:uid="{00000000-0005-0000-0000-000027BB0000}"/>
    <cellStyle name="Output 2 99" xfId="30805" xr:uid="{00000000-0005-0000-0000-000028BB0000}"/>
    <cellStyle name="Percent" xfId="6" builtinId="5"/>
    <cellStyle name="Percent 2" xfId="214" xr:uid="{00000000-0005-0000-0000-00002ABB0000}"/>
    <cellStyle name="Percent 2 2" xfId="1094" xr:uid="{00000000-0005-0000-0000-00002BBB0000}"/>
    <cellStyle name="Percent 2 3" xfId="1095" xr:uid="{00000000-0005-0000-0000-00002CBB0000}"/>
    <cellStyle name="Percent 3" xfId="50" xr:uid="{00000000-0005-0000-0000-00002DBB0000}"/>
    <cellStyle name="Title 2" xfId="215" xr:uid="{00000000-0005-0000-0000-00002EBB0000}"/>
    <cellStyle name="Title 3" xfId="1312" xr:uid="{00000000-0005-0000-0000-00002FBB0000}"/>
    <cellStyle name="Total" xfId="23" builtinId="25" customBuiltin="1"/>
    <cellStyle name="Total 2" xfId="216" xr:uid="{00000000-0005-0000-0000-000031BB0000}"/>
    <cellStyle name="Total 2 10" xfId="1096" xr:uid="{00000000-0005-0000-0000-000032BB0000}"/>
    <cellStyle name="Total 2 10 10" xfId="22071" xr:uid="{00000000-0005-0000-0000-000033BB0000}"/>
    <cellStyle name="Total 2 10 11" xfId="22417" xr:uid="{00000000-0005-0000-0000-000034BB0000}"/>
    <cellStyle name="Total 2 10 12" xfId="22763" xr:uid="{00000000-0005-0000-0000-000035BB0000}"/>
    <cellStyle name="Total 2 10 13" xfId="23109" xr:uid="{00000000-0005-0000-0000-000036BB0000}"/>
    <cellStyle name="Total 2 10 14" xfId="23731" xr:uid="{00000000-0005-0000-0000-000037BB0000}"/>
    <cellStyle name="Total 2 10 15" xfId="24077" xr:uid="{00000000-0005-0000-0000-000038BB0000}"/>
    <cellStyle name="Total 2 10 16" xfId="24427" xr:uid="{00000000-0005-0000-0000-000039BB0000}"/>
    <cellStyle name="Total 2 10 17" xfId="25048" xr:uid="{00000000-0005-0000-0000-00003ABB0000}"/>
    <cellStyle name="Total 2 10 18" xfId="21681" xr:uid="{00000000-0005-0000-0000-00003BBB0000}"/>
    <cellStyle name="Total 2 10 19" xfId="25734" xr:uid="{00000000-0005-0000-0000-00003CBB0000}"/>
    <cellStyle name="Total 2 10 2" xfId="1097" xr:uid="{00000000-0005-0000-0000-00003DBB0000}"/>
    <cellStyle name="Total 2 10 2 2" xfId="29981" xr:uid="{00000000-0005-0000-0000-00003EBB0000}"/>
    <cellStyle name="Total 2 10 2 3" xfId="19454" xr:uid="{00000000-0005-0000-0000-00003FBB0000}"/>
    <cellStyle name="Total 2 10 20" xfId="26080" xr:uid="{00000000-0005-0000-0000-000040BB0000}"/>
    <cellStyle name="Total 2 10 21" xfId="26426" xr:uid="{00000000-0005-0000-0000-000041BB0000}"/>
    <cellStyle name="Total 2 10 22" xfId="26971" xr:uid="{00000000-0005-0000-0000-000042BB0000}"/>
    <cellStyle name="Total 2 10 23" xfId="25402" xr:uid="{00000000-0005-0000-0000-000043BB0000}"/>
    <cellStyle name="Total 2 10 24" xfId="27479" xr:uid="{00000000-0005-0000-0000-000044BB0000}"/>
    <cellStyle name="Total 2 10 25" xfId="27822" xr:uid="{00000000-0005-0000-0000-000045BB0000}"/>
    <cellStyle name="Total 2 10 26" xfId="28163" xr:uid="{00000000-0005-0000-0000-000046BB0000}"/>
    <cellStyle name="Total 2 10 27" xfId="28504" xr:uid="{00000000-0005-0000-0000-000047BB0000}"/>
    <cellStyle name="Total 2 10 28" xfId="28845" xr:uid="{00000000-0005-0000-0000-000048BB0000}"/>
    <cellStyle name="Total 2 10 29" xfId="29186" xr:uid="{00000000-0005-0000-0000-000049BB0000}"/>
    <cellStyle name="Total 2 10 3" xfId="19800" xr:uid="{00000000-0005-0000-0000-00004ABB0000}"/>
    <cellStyle name="Total 2 10 30" xfId="29610" xr:uid="{00000000-0005-0000-0000-00004BBB0000}"/>
    <cellStyle name="Total 2 10 31" xfId="31238" xr:uid="{00000000-0005-0000-0000-00004CBB0000}"/>
    <cellStyle name="Total 2 10 32" xfId="31684" xr:uid="{00000000-0005-0000-0000-00004DBB0000}"/>
    <cellStyle name="Total 2 10 33" xfId="32246" xr:uid="{00000000-0005-0000-0000-00004EBB0000}"/>
    <cellStyle name="Total 2 10 34" xfId="32587" xr:uid="{00000000-0005-0000-0000-00004FBB0000}"/>
    <cellStyle name="Total 2 10 35" xfId="32928" xr:uid="{00000000-0005-0000-0000-000050BB0000}"/>
    <cellStyle name="Total 2 10 36" xfId="32993" xr:uid="{00000000-0005-0000-0000-000051BB0000}"/>
    <cellStyle name="Total 2 10 37" xfId="33838" xr:uid="{00000000-0005-0000-0000-000052BB0000}"/>
    <cellStyle name="Total 2 10 38" xfId="33942" xr:uid="{00000000-0005-0000-0000-000053BB0000}"/>
    <cellStyle name="Total 2 10 39" xfId="34631" xr:uid="{00000000-0005-0000-0000-000054BB0000}"/>
    <cellStyle name="Total 2 10 4" xfId="19896" xr:uid="{00000000-0005-0000-0000-000055BB0000}"/>
    <cellStyle name="Total 2 10 40" xfId="34977" xr:uid="{00000000-0005-0000-0000-000056BB0000}"/>
    <cellStyle name="Total 2 10 41" xfId="35323" xr:uid="{00000000-0005-0000-0000-000057BB0000}"/>
    <cellStyle name="Total 2 10 42" xfId="35670" xr:uid="{00000000-0005-0000-0000-000058BB0000}"/>
    <cellStyle name="Total 2 10 43" xfId="36017" xr:uid="{00000000-0005-0000-0000-000059BB0000}"/>
    <cellStyle name="Total 2 10 44" xfId="36363" xr:uid="{00000000-0005-0000-0000-00005ABB0000}"/>
    <cellStyle name="Total 2 10 45" xfId="36709" xr:uid="{00000000-0005-0000-0000-00005BBB0000}"/>
    <cellStyle name="Total 2 10 46" xfId="37055" xr:uid="{00000000-0005-0000-0000-00005CBB0000}"/>
    <cellStyle name="Total 2 10 47" xfId="37401" xr:uid="{00000000-0005-0000-0000-00005DBB0000}"/>
    <cellStyle name="Total 2 10 48" xfId="38022" xr:uid="{00000000-0005-0000-0000-00005EBB0000}"/>
    <cellStyle name="Total 2 10 49" xfId="38369" xr:uid="{00000000-0005-0000-0000-00005FBB0000}"/>
    <cellStyle name="Total 2 10 5" xfId="20242" xr:uid="{00000000-0005-0000-0000-000060BB0000}"/>
    <cellStyle name="Total 2 10 50" xfId="38715" xr:uid="{00000000-0005-0000-0000-000061BB0000}"/>
    <cellStyle name="Total 2 10 51" xfId="39061" xr:uid="{00000000-0005-0000-0000-000062BB0000}"/>
    <cellStyle name="Total 2 10 52" xfId="39407" xr:uid="{00000000-0005-0000-0000-000063BB0000}"/>
    <cellStyle name="Total 2 10 53" xfId="38059" xr:uid="{00000000-0005-0000-0000-000064BB0000}"/>
    <cellStyle name="Total 2 10 54" xfId="39534" xr:uid="{00000000-0005-0000-0000-000065BB0000}"/>
    <cellStyle name="Total 2 10 55" xfId="40235" xr:uid="{00000000-0005-0000-0000-000066BB0000}"/>
    <cellStyle name="Total 2 10 56" xfId="40576" xr:uid="{00000000-0005-0000-0000-000067BB0000}"/>
    <cellStyle name="Total 2 10 57" xfId="41082" xr:uid="{00000000-0005-0000-0000-000068BB0000}"/>
    <cellStyle name="Total 2 10 58" xfId="41328" xr:uid="{00000000-0005-0000-0000-000069BB0000}"/>
    <cellStyle name="Total 2 10 59" xfId="41797" xr:uid="{00000000-0005-0000-0000-00006ABB0000}"/>
    <cellStyle name="Total 2 10 6" xfId="20588" xr:uid="{00000000-0005-0000-0000-00006BBB0000}"/>
    <cellStyle name="Total 2 10 60" xfId="42143" xr:uid="{00000000-0005-0000-0000-00006CBB0000}"/>
    <cellStyle name="Total 2 10 61" xfId="42489" xr:uid="{00000000-0005-0000-0000-00006DBB0000}"/>
    <cellStyle name="Total 2 10 62" xfId="42668" xr:uid="{00000000-0005-0000-0000-00006EBB0000}"/>
    <cellStyle name="Total 2 10 63" xfId="42729" xr:uid="{00000000-0005-0000-0000-00006FBB0000}"/>
    <cellStyle name="Total 2 10 64" xfId="43070" xr:uid="{00000000-0005-0000-0000-000070BB0000}"/>
    <cellStyle name="Total 2 10 65" xfId="43411" xr:uid="{00000000-0005-0000-0000-000071BB0000}"/>
    <cellStyle name="Total 2 10 66" xfId="43752" xr:uid="{00000000-0005-0000-0000-000072BB0000}"/>
    <cellStyle name="Total 2 10 67" xfId="44608" xr:uid="{00000000-0005-0000-0000-000073BB0000}"/>
    <cellStyle name="Total 2 10 68" xfId="44951" xr:uid="{00000000-0005-0000-0000-000074BB0000}"/>
    <cellStyle name="Total 2 10 69" xfId="45372" xr:uid="{00000000-0005-0000-0000-000075BB0000}"/>
    <cellStyle name="Total 2 10 7" xfId="20891" xr:uid="{00000000-0005-0000-0000-000076BB0000}"/>
    <cellStyle name="Total 2 10 70" xfId="45986" xr:uid="{00000000-0005-0000-0000-000077BB0000}"/>
    <cellStyle name="Total 2 10 71" xfId="46330" xr:uid="{00000000-0005-0000-0000-000078BB0000}"/>
    <cellStyle name="Total 2 10 72" xfId="46628" xr:uid="{00000000-0005-0000-0000-000079BB0000}"/>
    <cellStyle name="Total 2 10 73" xfId="46808" xr:uid="{00000000-0005-0000-0000-00007ABB0000}"/>
    <cellStyle name="Total 2 10 74" xfId="47153" xr:uid="{00000000-0005-0000-0000-00007BBB0000}"/>
    <cellStyle name="Total 2 10 75" xfId="47498" xr:uid="{00000000-0005-0000-0000-00007CBB0000}"/>
    <cellStyle name="Total 2 10 76" xfId="47744" xr:uid="{00000000-0005-0000-0000-00007DBB0000}"/>
    <cellStyle name="Total 2 10 77" xfId="47922" xr:uid="{00000000-0005-0000-0000-00007EBB0000}"/>
    <cellStyle name="Total 2 10 78" xfId="48307" xr:uid="{00000000-0005-0000-0000-00007FBB0000}"/>
    <cellStyle name="Total 2 10 79" xfId="49112" xr:uid="{00000000-0005-0000-0000-000080BB0000}"/>
    <cellStyle name="Total 2 10 8" xfId="21281" xr:uid="{00000000-0005-0000-0000-000081BB0000}"/>
    <cellStyle name="Total 2 10 80" xfId="49656" xr:uid="{00000000-0005-0000-0000-000082BB0000}"/>
    <cellStyle name="Total 2 10 81" xfId="48719" xr:uid="{00000000-0005-0000-0000-000083BB0000}"/>
    <cellStyle name="Total 2 10 82" xfId="19099" xr:uid="{00000000-0005-0000-0000-000084BB0000}"/>
    <cellStyle name="Total 2 10 9" xfId="19760" xr:uid="{00000000-0005-0000-0000-000085BB0000}"/>
    <cellStyle name="Total 2 100" xfId="30798" xr:uid="{00000000-0005-0000-0000-000086BB0000}"/>
    <cellStyle name="Total 2 101" xfId="30901" xr:uid="{00000000-0005-0000-0000-000087BB0000}"/>
    <cellStyle name="Total 2 102" xfId="30815" xr:uid="{00000000-0005-0000-0000-000088BB0000}"/>
    <cellStyle name="Total 2 103" xfId="30853" xr:uid="{00000000-0005-0000-0000-000089BB0000}"/>
    <cellStyle name="Total 2 104" xfId="30862" xr:uid="{00000000-0005-0000-0000-00008ABB0000}"/>
    <cellStyle name="Total 2 105" xfId="30834" xr:uid="{00000000-0005-0000-0000-00008BBB0000}"/>
    <cellStyle name="Total 2 106" xfId="30917" xr:uid="{00000000-0005-0000-0000-00008CBB0000}"/>
    <cellStyle name="Total 2 107" xfId="30808" xr:uid="{00000000-0005-0000-0000-00008DBB0000}"/>
    <cellStyle name="Total 2 108" xfId="30796" xr:uid="{00000000-0005-0000-0000-00008EBB0000}"/>
    <cellStyle name="Total 2 109" xfId="30803" xr:uid="{00000000-0005-0000-0000-00008FBB0000}"/>
    <cellStyle name="Total 2 11" xfId="1098" xr:uid="{00000000-0005-0000-0000-000090BB0000}"/>
    <cellStyle name="Total 2 11 10" xfId="22059" xr:uid="{00000000-0005-0000-0000-000091BB0000}"/>
    <cellStyle name="Total 2 11 11" xfId="22405" xr:uid="{00000000-0005-0000-0000-000092BB0000}"/>
    <cellStyle name="Total 2 11 12" xfId="22751" xr:uid="{00000000-0005-0000-0000-000093BB0000}"/>
    <cellStyle name="Total 2 11 13" xfId="23097" xr:uid="{00000000-0005-0000-0000-000094BB0000}"/>
    <cellStyle name="Total 2 11 14" xfId="23719" xr:uid="{00000000-0005-0000-0000-000095BB0000}"/>
    <cellStyle name="Total 2 11 15" xfId="24065" xr:uid="{00000000-0005-0000-0000-000096BB0000}"/>
    <cellStyle name="Total 2 11 16" xfId="24415" xr:uid="{00000000-0005-0000-0000-000097BB0000}"/>
    <cellStyle name="Total 2 11 17" xfId="25036" xr:uid="{00000000-0005-0000-0000-000098BB0000}"/>
    <cellStyle name="Total 2 11 18" xfId="24779" xr:uid="{00000000-0005-0000-0000-000099BB0000}"/>
    <cellStyle name="Total 2 11 19" xfId="25722" xr:uid="{00000000-0005-0000-0000-00009ABB0000}"/>
    <cellStyle name="Total 2 11 2" xfId="1099" xr:uid="{00000000-0005-0000-0000-00009BBB0000}"/>
    <cellStyle name="Total 2 11 2 2" xfId="30016" xr:uid="{00000000-0005-0000-0000-00009CBB0000}"/>
    <cellStyle name="Total 2 11 2 3" xfId="19442" xr:uid="{00000000-0005-0000-0000-00009DBB0000}"/>
    <cellStyle name="Total 2 11 20" xfId="26068" xr:uid="{00000000-0005-0000-0000-00009EBB0000}"/>
    <cellStyle name="Total 2 11 21" xfId="26414" xr:uid="{00000000-0005-0000-0000-00009FBB0000}"/>
    <cellStyle name="Total 2 11 22" xfId="26959" xr:uid="{00000000-0005-0000-0000-0000A0BB0000}"/>
    <cellStyle name="Total 2 11 23" xfId="25189" xr:uid="{00000000-0005-0000-0000-0000A1BB0000}"/>
    <cellStyle name="Total 2 11 24" xfId="27467" xr:uid="{00000000-0005-0000-0000-0000A2BB0000}"/>
    <cellStyle name="Total 2 11 25" xfId="27810" xr:uid="{00000000-0005-0000-0000-0000A3BB0000}"/>
    <cellStyle name="Total 2 11 26" xfId="28151" xr:uid="{00000000-0005-0000-0000-0000A4BB0000}"/>
    <cellStyle name="Total 2 11 27" xfId="28492" xr:uid="{00000000-0005-0000-0000-0000A5BB0000}"/>
    <cellStyle name="Total 2 11 28" xfId="28833" xr:uid="{00000000-0005-0000-0000-0000A6BB0000}"/>
    <cellStyle name="Total 2 11 29" xfId="29174" xr:uid="{00000000-0005-0000-0000-0000A7BB0000}"/>
    <cellStyle name="Total 2 11 3" xfId="19788" xr:uid="{00000000-0005-0000-0000-0000A8BB0000}"/>
    <cellStyle name="Total 2 11 30" xfId="29588" xr:uid="{00000000-0005-0000-0000-0000A9BB0000}"/>
    <cellStyle name="Total 2 11 31" xfId="31334" xr:uid="{00000000-0005-0000-0000-0000AABB0000}"/>
    <cellStyle name="Total 2 11 32" xfId="31672" xr:uid="{00000000-0005-0000-0000-0000ABBB0000}"/>
    <cellStyle name="Total 2 11 33" xfId="32234" xr:uid="{00000000-0005-0000-0000-0000ACBB0000}"/>
    <cellStyle name="Total 2 11 34" xfId="32575" xr:uid="{00000000-0005-0000-0000-0000ADBB0000}"/>
    <cellStyle name="Total 2 11 35" xfId="32916" xr:uid="{00000000-0005-0000-0000-0000AEBB0000}"/>
    <cellStyle name="Total 2 11 36" xfId="33323" xr:uid="{00000000-0005-0000-0000-0000AFBB0000}"/>
    <cellStyle name="Total 2 11 37" xfId="33826" xr:uid="{00000000-0005-0000-0000-0000B0BB0000}"/>
    <cellStyle name="Total 2 11 38" xfId="34091" xr:uid="{00000000-0005-0000-0000-0000B1BB0000}"/>
    <cellStyle name="Total 2 11 39" xfId="34619" xr:uid="{00000000-0005-0000-0000-0000B2BB0000}"/>
    <cellStyle name="Total 2 11 4" xfId="19884" xr:uid="{00000000-0005-0000-0000-0000B3BB0000}"/>
    <cellStyle name="Total 2 11 40" xfId="34965" xr:uid="{00000000-0005-0000-0000-0000B4BB0000}"/>
    <cellStyle name="Total 2 11 41" xfId="35311" xr:uid="{00000000-0005-0000-0000-0000B5BB0000}"/>
    <cellStyle name="Total 2 11 42" xfId="35658" xr:uid="{00000000-0005-0000-0000-0000B6BB0000}"/>
    <cellStyle name="Total 2 11 43" xfId="36005" xr:uid="{00000000-0005-0000-0000-0000B7BB0000}"/>
    <cellStyle name="Total 2 11 44" xfId="36351" xr:uid="{00000000-0005-0000-0000-0000B8BB0000}"/>
    <cellStyle name="Total 2 11 45" xfId="36697" xr:uid="{00000000-0005-0000-0000-0000B9BB0000}"/>
    <cellStyle name="Total 2 11 46" xfId="37043" xr:uid="{00000000-0005-0000-0000-0000BABB0000}"/>
    <cellStyle name="Total 2 11 47" xfId="37389" xr:uid="{00000000-0005-0000-0000-0000BBBB0000}"/>
    <cellStyle name="Total 2 11 48" xfId="38010" xr:uid="{00000000-0005-0000-0000-0000BCBB0000}"/>
    <cellStyle name="Total 2 11 49" xfId="38357" xr:uid="{00000000-0005-0000-0000-0000BDBB0000}"/>
    <cellStyle name="Total 2 11 5" xfId="20230" xr:uid="{00000000-0005-0000-0000-0000BEBB0000}"/>
    <cellStyle name="Total 2 11 50" xfId="38703" xr:uid="{00000000-0005-0000-0000-0000BFBB0000}"/>
    <cellStyle name="Total 2 11 51" xfId="39049" xr:uid="{00000000-0005-0000-0000-0000C0BB0000}"/>
    <cellStyle name="Total 2 11 52" xfId="39395" xr:uid="{00000000-0005-0000-0000-0000C1BB0000}"/>
    <cellStyle name="Total 2 11 53" xfId="37446" xr:uid="{00000000-0005-0000-0000-0000C2BB0000}"/>
    <cellStyle name="Total 2 11 54" xfId="39652" xr:uid="{00000000-0005-0000-0000-0000C3BB0000}"/>
    <cellStyle name="Total 2 11 55" xfId="40223" xr:uid="{00000000-0005-0000-0000-0000C4BB0000}"/>
    <cellStyle name="Total 2 11 56" xfId="40564" xr:uid="{00000000-0005-0000-0000-0000C5BB0000}"/>
    <cellStyle name="Total 2 11 57" xfId="41060" xr:uid="{00000000-0005-0000-0000-0000C6BB0000}"/>
    <cellStyle name="Total 2 11 58" xfId="41306" xr:uid="{00000000-0005-0000-0000-0000C7BB0000}"/>
    <cellStyle name="Total 2 11 59" xfId="41785" xr:uid="{00000000-0005-0000-0000-0000C8BB0000}"/>
    <cellStyle name="Total 2 11 6" xfId="20576" xr:uid="{00000000-0005-0000-0000-0000C9BB0000}"/>
    <cellStyle name="Total 2 11 60" xfId="42131" xr:uid="{00000000-0005-0000-0000-0000CABB0000}"/>
    <cellStyle name="Total 2 11 61" xfId="42477" xr:uid="{00000000-0005-0000-0000-0000CBBB0000}"/>
    <cellStyle name="Total 2 11 62" xfId="42656" xr:uid="{00000000-0005-0000-0000-0000CCBB0000}"/>
    <cellStyle name="Total 2 11 63" xfId="42717" xr:uid="{00000000-0005-0000-0000-0000CDBB0000}"/>
    <cellStyle name="Total 2 11 64" xfId="43058" xr:uid="{00000000-0005-0000-0000-0000CEBB0000}"/>
    <cellStyle name="Total 2 11 65" xfId="43399" xr:uid="{00000000-0005-0000-0000-0000CFBB0000}"/>
    <cellStyle name="Total 2 11 66" xfId="43740" xr:uid="{00000000-0005-0000-0000-0000D0BB0000}"/>
    <cellStyle name="Total 2 11 67" xfId="44596" xr:uid="{00000000-0005-0000-0000-0000D1BB0000}"/>
    <cellStyle name="Total 2 11 68" xfId="44939" xr:uid="{00000000-0005-0000-0000-0000D2BB0000}"/>
    <cellStyle name="Total 2 11 69" xfId="45360" xr:uid="{00000000-0005-0000-0000-0000D3BB0000}"/>
    <cellStyle name="Total 2 11 7" xfId="20869" xr:uid="{00000000-0005-0000-0000-0000D4BB0000}"/>
    <cellStyle name="Total 2 11 70" xfId="45974" xr:uid="{00000000-0005-0000-0000-0000D5BB0000}"/>
    <cellStyle name="Total 2 11 71" xfId="46318" xr:uid="{00000000-0005-0000-0000-0000D6BB0000}"/>
    <cellStyle name="Total 2 11 72" xfId="46618" xr:uid="{00000000-0005-0000-0000-0000D7BB0000}"/>
    <cellStyle name="Total 2 11 73" xfId="46796" xr:uid="{00000000-0005-0000-0000-0000D8BB0000}"/>
    <cellStyle name="Total 2 11 74" xfId="47141" xr:uid="{00000000-0005-0000-0000-0000D9BB0000}"/>
    <cellStyle name="Total 2 11 75" xfId="47486" xr:uid="{00000000-0005-0000-0000-0000DABB0000}"/>
    <cellStyle name="Total 2 11 76" xfId="47735" xr:uid="{00000000-0005-0000-0000-0000DBBB0000}"/>
    <cellStyle name="Total 2 11 77" xfId="47910" xr:uid="{00000000-0005-0000-0000-0000DCBB0000}"/>
    <cellStyle name="Total 2 11 78" xfId="48325" xr:uid="{00000000-0005-0000-0000-0000DDBB0000}"/>
    <cellStyle name="Total 2 11 79" xfId="49100" xr:uid="{00000000-0005-0000-0000-0000DEBB0000}"/>
    <cellStyle name="Total 2 11 8" xfId="21269" xr:uid="{00000000-0005-0000-0000-0000DFBB0000}"/>
    <cellStyle name="Total 2 11 80" xfId="49644" xr:uid="{00000000-0005-0000-0000-0000E0BB0000}"/>
    <cellStyle name="Total 2 11 81" xfId="48805" xr:uid="{00000000-0005-0000-0000-0000E1BB0000}"/>
    <cellStyle name="Total 2 11 82" xfId="19087" xr:uid="{00000000-0005-0000-0000-0000E2BB0000}"/>
    <cellStyle name="Total 2 11 9" xfId="19625" xr:uid="{00000000-0005-0000-0000-0000E3BB0000}"/>
    <cellStyle name="Total 2 110" xfId="31180" xr:uid="{00000000-0005-0000-0000-0000E4BB0000}"/>
    <cellStyle name="Total 2 111" xfId="31349" xr:uid="{00000000-0005-0000-0000-0000E5BB0000}"/>
    <cellStyle name="Total 2 112" xfId="31087" xr:uid="{00000000-0005-0000-0000-0000E6BB0000}"/>
    <cellStyle name="Total 2 113" xfId="32006" xr:uid="{00000000-0005-0000-0000-0000E7BB0000}"/>
    <cellStyle name="Total 2 114" xfId="31177" xr:uid="{00000000-0005-0000-0000-0000E8BB0000}"/>
    <cellStyle name="Total 2 115" xfId="32995" xr:uid="{00000000-0005-0000-0000-0000E9BB0000}"/>
    <cellStyle name="Total 2 116" xfId="32989" xr:uid="{00000000-0005-0000-0000-0000EABB0000}"/>
    <cellStyle name="Total 2 117" xfId="33476" xr:uid="{00000000-0005-0000-0000-0000EBBB0000}"/>
    <cellStyle name="Total 2 118" xfId="33452" xr:uid="{00000000-0005-0000-0000-0000ECBB0000}"/>
    <cellStyle name="Total 2 119" xfId="33117" xr:uid="{00000000-0005-0000-0000-0000EDBB0000}"/>
    <cellStyle name="Total 2 12" xfId="1100" xr:uid="{00000000-0005-0000-0000-0000EEBB0000}"/>
    <cellStyle name="Total 2 12 10" xfId="22101" xr:uid="{00000000-0005-0000-0000-0000EFBB0000}"/>
    <cellStyle name="Total 2 12 11" xfId="22447" xr:uid="{00000000-0005-0000-0000-0000F0BB0000}"/>
    <cellStyle name="Total 2 12 12" xfId="22793" xr:uid="{00000000-0005-0000-0000-0000F1BB0000}"/>
    <cellStyle name="Total 2 12 13" xfId="23139" xr:uid="{00000000-0005-0000-0000-0000F2BB0000}"/>
    <cellStyle name="Total 2 12 14" xfId="23761" xr:uid="{00000000-0005-0000-0000-0000F3BB0000}"/>
    <cellStyle name="Total 2 12 15" xfId="24107" xr:uid="{00000000-0005-0000-0000-0000F4BB0000}"/>
    <cellStyle name="Total 2 12 16" xfId="24457" xr:uid="{00000000-0005-0000-0000-0000F5BB0000}"/>
    <cellStyle name="Total 2 12 17" xfId="25078" xr:uid="{00000000-0005-0000-0000-0000F6BB0000}"/>
    <cellStyle name="Total 2 12 18" xfId="21589" xr:uid="{00000000-0005-0000-0000-0000F7BB0000}"/>
    <cellStyle name="Total 2 12 19" xfId="25764" xr:uid="{00000000-0005-0000-0000-0000F8BB0000}"/>
    <cellStyle name="Total 2 12 2" xfId="1101" xr:uid="{00000000-0005-0000-0000-0000F9BB0000}"/>
    <cellStyle name="Total 2 12 2 2" xfId="29985" xr:uid="{00000000-0005-0000-0000-0000FABB0000}"/>
    <cellStyle name="Total 2 12 2 3" xfId="19484" xr:uid="{00000000-0005-0000-0000-0000FBBB0000}"/>
    <cellStyle name="Total 2 12 20" xfId="26110" xr:uid="{00000000-0005-0000-0000-0000FCBB0000}"/>
    <cellStyle name="Total 2 12 21" xfId="26456" xr:uid="{00000000-0005-0000-0000-0000FDBB0000}"/>
    <cellStyle name="Total 2 12 22" xfId="27001" xr:uid="{00000000-0005-0000-0000-0000FEBB0000}"/>
    <cellStyle name="Total 2 12 23" xfId="25131" xr:uid="{00000000-0005-0000-0000-0000FFBB0000}"/>
    <cellStyle name="Total 2 12 24" xfId="27509" xr:uid="{00000000-0005-0000-0000-000000BC0000}"/>
    <cellStyle name="Total 2 12 25" xfId="27852" xr:uid="{00000000-0005-0000-0000-000001BC0000}"/>
    <cellStyle name="Total 2 12 26" xfId="28193" xr:uid="{00000000-0005-0000-0000-000002BC0000}"/>
    <cellStyle name="Total 2 12 27" xfId="28534" xr:uid="{00000000-0005-0000-0000-000003BC0000}"/>
    <cellStyle name="Total 2 12 28" xfId="28875" xr:uid="{00000000-0005-0000-0000-000004BC0000}"/>
    <cellStyle name="Total 2 12 29" xfId="29216" xr:uid="{00000000-0005-0000-0000-000005BC0000}"/>
    <cellStyle name="Total 2 12 3" xfId="19830" xr:uid="{00000000-0005-0000-0000-000006BC0000}"/>
    <cellStyle name="Total 2 12 30" xfId="29554" xr:uid="{00000000-0005-0000-0000-000007BC0000}"/>
    <cellStyle name="Total 2 12 31" xfId="31072" xr:uid="{00000000-0005-0000-0000-000008BC0000}"/>
    <cellStyle name="Total 2 12 32" xfId="31714" xr:uid="{00000000-0005-0000-0000-000009BC0000}"/>
    <cellStyle name="Total 2 12 33" xfId="32276" xr:uid="{00000000-0005-0000-0000-00000ABC0000}"/>
    <cellStyle name="Total 2 12 34" xfId="32617" xr:uid="{00000000-0005-0000-0000-00000BBC0000}"/>
    <cellStyle name="Total 2 12 35" xfId="32958" xr:uid="{00000000-0005-0000-0000-00000CBC0000}"/>
    <cellStyle name="Total 2 12 36" xfId="33005" xr:uid="{00000000-0005-0000-0000-00000DBC0000}"/>
    <cellStyle name="Total 2 12 37" xfId="33868" xr:uid="{00000000-0005-0000-0000-00000EBC0000}"/>
    <cellStyle name="Total 2 12 38" xfId="34215" xr:uid="{00000000-0005-0000-0000-00000FBC0000}"/>
    <cellStyle name="Total 2 12 39" xfId="34661" xr:uid="{00000000-0005-0000-0000-000010BC0000}"/>
    <cellStyle name="Total 2 12 4" xfId="19926" xr:uid="{00000000-0005-0000-0000-000011BC0000}"/>
    <cellStyle name="Total 2 12 40" xfId="35007" xr:uid="{00000000-0005-0000-0000-000012BC0000}"/>
    <cellStyle name="Total 2 12 41" xfId="35353" xr:uid="{00000000-0005-0000-0000-000013BC0000}"/>
    <cellStyle name="Total 2 12 42" xfId="35700" xr:uid="{00000000-0005-0000-0000-000014BC0000}"/>
    <cellStyle name="Total 2 12 43" xfId="36047" xr:uid="{00000000-0005-0000-0000-000015BC0000}"/>
    <cellStyle name="Total 2 12 44" xfId="36393" xr:uid="{00000000-0005-0000-0000-000016BC0000}"/>
    <cellStyle name="Total 2 12 45" xfId="36739" xr:uid="{00000000-0005-0000-0000-000017BC0000}"/>
    <cellStyle name="Total 2 12 46" xfId="37085" xr:uid="{00000000-0005-0000-0000-000018BC0000}"/>
    <cellStyle name="Total 2 12 47" xfId="37431" xr:uid="{00000000-0005-0000-0000-000019BC0000}"/>
    <cellStyle name="Total 2 12 48" xfId="38052" xr:uid="{00000000-0005-0000-0000-00001ABC0000}"/>
    <cellStyle name="Total 2 12 49" xfId="38399" xr:uid="{00000000-0005-0000-0000-00001BBC0000}"/>
    <cellStyle name="Total 2 12 5" xfId="20272" xr:uid="{00000000-0005-0000-0000-00001CBC0000}"/>
    <cellStyle name="Total 2 12 50" xfId="38745" xr:uid="{00000000-0005-0000-0000-00001DBC0000}"/>
    <cellStyle name="Total 2 12 51" xfId="39091" xr:uid="{00000000-0005-0000-0000-00001EBC0000}"/>
    <cellStyle name="Total 2 12 52" xfId="39437" xr:uid="{00000000-0005-0000-0000-00001FBC0000}"/>
    <cellStyle name="Total 2 12 53" xfId="33875" xr:uid="{00000000-0005-0000-0000-000020BC0000}"/>
    <cellStyle name="Total 2 12 54" xfId="39681" xr:uid="{00000000-0005-0000-0000-000021BC0000}"/>
    <cellStyle name="Total 2 12 55" xfId="40265" xr:uid="{00000000-0005-0000-0000-000022BC0000}"/>
    <cellStyle name="Total 2 12 56" xfId="40606" xr:uid="{00000000-0005-0000-0000-000023BC0000}"/>
    <cellStyle name="Total 2 12 57" xfId="41021" xr:uid="{00000000-0005-0000-0000-000024BC0000}"/>
    <cellStyle name="Total 2 12 58" xfId="41267" xr:uid="{00000000-0005-0000-0000-000025BC0000}"/>
    <cellStyle name="Total 2 12 59" xfId="41827" xr:uid="{00000000-0005-0000-0000-000026BC0000}"/>
    <cellStyle name="Total 2 12 6" xfId="20618" xr:uid="{00000000-0005-0000-0000-000027BC0000}"/>
    <cellStyle name="Total 2 12 60" xfId="42173" xr:uid="{00000000-0005-0000-0000-000028BC0000}"/>
    <cellStyle name="Total 2 12 61" xfId="42519" xr:uid="{00000000-0005-0000-0000-000029BC0000}"/>
    <cellStyle name="Total 2 12 62" xfId="42698" xr:uid="{00000000-0005-0000-0000-00002ABC0000}"/>
    <cellStyle name="Total 2 12 63" xfId="42759" xr:uid="{00000000-0005-0000-0000-00002BBC0000}"/>
    <cellStyle name="Total 2 12 64" xfId="43100" xr:uid="{00000000-0005-0000-0000-00002CBC0000}"/>
    <cellStyle name="Total 2 12 65" xfId="43441" xr:uid="{00000000-0005-0000-0000-00002DBC0000}"/>
    <cellStyle name="Total 2 12 66" xfId="43782" xr:uid="{00000000-0005-0000-0000-00002EBC0000}"/>
    <cellStyle name="Total 2 12 67" xfId="44638" xr:uid="{00000000-0005-0000-0000-00002FBC0000}"/>
    <cellStyle name="Total 2 12 68" xfId="44981" xr:uid="{00000000-0005-0000-0000-000030BC0000}"/>
    <cellStyle name="Total 2 12 69" xfId="45402" xr:uid="{00000000-0005-0000-0000-000031BC0000}"/>
    <cellStyle name="Total 2 12 7" xfId="20829" xr:uid="{00000000-0005-0000-0000-000032BC0000}"/>
    <cellStyle name="Total 2 12 70" xfId="46016" xr:uid="{00000000-0005-0000-0000-000033BC0000}"/>
    <cellStyle name="Total 2 12 71" xfId="46360" xr:uid="{00000000-0005-0000-0000-000034BC0000}"/>
    <cellStyle name="Total 2 12 72" xfId="46654" xr:uid="{00000000-0005-0000-0000-000035BC0000}"/>
    <cellStyle name="Total 2 12 73" xfId="46838" xr:uid="{00000000-0005-0000-0000-000036BC0000}"/>
    <cellStyle name="Total 2 12 74" xfId="47183" xr:uid="{00000000-0005-0000-0000-000037BC0000}"/>
    <cellStyle name="Total 2 12 75" xfId="47528" xr:uid="{00000000-0005-0000-0000-000038BC0000}"/>
    <cellStyle name="Total 2 12 76" xfId="47768" xr:uid="{00000000-0005-0000-0000-000039BC0000}"/>
    <cellStyle name="Total 2 12 77" xfId="47952" xr:uid="{00000000-0005-0000-0000-00003ABC0000}"/>
    <cellStyle name="Total 2 12 78" xfId="48290" xr:uid="{00000000-0005-0000-0000-00003BBC0000}"/>
    <cellStyle name="Total 2 12 79" xfId="49142" xr:uid="{00000000-0005-0000-0000-00003CBC0000}"/>
    <cellStyle name="Total 2 12 8" xfId="21311" xr:uid="{00000000-0005-0000-0000-00003DBC0000}"/>
    <cellStyle name="Total 2 12 80" xfId="49686" xr:uid="{00000000-0005-0000-0000-00003EBC0000}"/>
    <cellStyle name="Total 2 12 81" xfId="48718" xr:uid="{00000000-0005-0000-0000-00003FBC0000}"/>
    <cellStyle name="Total 2 12 82" xfId="19129" xr:uid="{00000000-0005-0000-0000-000040BC0000}"/>
    <cellStyle name="Total 2 12 9" xfId="19748" xr:uid="{00000000-0005-0000-0000-000041BC0000}"/>
    <cellStyle name="Total 2 120" xfId="33125" xr:uid="{00000000-0005-0000-0000-000042BC0000}"/>
    <cellStyle name="Total 2 121" xfId="33014" xr:uid="{00000000-0005-0000-0000-000043BC0000}"/>
    <cellStyle name="Total 2 122" xfId="32984" xr:uid="{00000000-0005-0000-0000-000044BC0000}"/>
    <cellStyle name="Total 2 123" xfId="34094" xr:uid="{00000000-0005-0000-0000-000045BC0000}"/>
    <cellStyle name="Total 2 124" xfId="33899" xr:uid="{00000000-0005-0000-0000-000046BC0000}"/>
    <cellStyle name="Total 2 125" xfId="35370" xr:uid="{00000000-0005-0000-0000-000047BC0000}"/>
    <cellStyle name="Total 2 126" xfId="33343" xr:uid="{00000000-0005-0000-0000-000048BC0000}"/>
    <cellStyle name="Total 2 127" xfId="36748" xr:uid="{00000000-0005-0000-0000-000049BC0000}"/>
    <cellStyle name="Total 2 128" xfId="33926" xr:uid="{00000000-0005-0000-0000-00004ABC0000}"/>
    <cellStyle name="Total 2 129" xfId="34105" xr:uid="{00000000-0005-0000-0000-00004BBC0000}"/>
    <cellStyle name="Total 2 13" xfId="1102" xr:uid="{00000000-0005-0000-0000-00004CBC0000}"/>
    <cellStyle name="Total 2 13 2" xfId="1103" xr:uid="{00000000-0005-0000-0000-00004DBC0000}"/>
    <cellStyle name="Total 2 13 2 2" xfId="30017" xr:uid="{00000000-0005-0000-0000-00004EBC0000}"/>
    <cellStyle name="Total 2 13 3" xfId="29662" xr:uid="{00000000-0005-0000-0000-00004FBC0000}"/>
    <cellStyle name="Total 2 13 4" xfId="18815" xr:uid="{00000000-0005-0000-0000-000050BC0000}"/>
    <cellStyle name="Total 2 130" xfId="34235" xr:uid="{00000000-0005-0000-0000-000051BC0000}"/>
    <cellStyle name="Total 2 131" xfId="34049" xr:uid="{00000000-0005-0000-0000-000052BC0000}"/>
    <cellStyle name="Total 2 132" xfId="39547" xr:uid="{00000000-0005-0000-0000-000053BC0000}"/>
    <cellStyle name="Total 2 133" xfId="39828" xr:uid="{00000000-0005-0000-0000-000054BC0000}"/>
    <cellStyle name="Total 2 134" xfId="39872" xr:uid="{00000000-0005-0000-0000-000055BC0000}"/>
    <cellStyle name="Total 2 135" xfId="39870" xr:uid="{00000000-0005-0000-0000-000056BC0000}"/>
    <cellStyle name="Total 2 136" xfId="40792" xr:uid="{00000000-0005-0000-0000-000057BC0000}"/>
    <cellStyle name="Total 2 137" xfId="40712" xr:uid="{00000000-0005-0000-0000-000058BC0000}"/>
    <cellStyle name="Total 2 138" xfId="41084" xr:uid="{00000000-0005-0000-0000-000059BC0000}"/>
    <cellStyle name="Total 2 139" xfId="41611" xr:uid="{00000000-0005-0000-0000-00005ABC0000}"/>
    <cellStyle name="Total 2 14" xfId="1104" xr:uid="{00000000-0005-0000-0000-00005BBC0000}"/>
    <cellStyle name="Total 2 14 2" xfId="1105" xr:uid="{00000000-0005-0000-0000-00005CBC0000}"/>
    <cellStyle name="Total 2 14 2 2" xfId="29989" xr:uid="{00000000-0005-0000-0000-00005DBC0000}"/>
    <cellStyle name="Total 2 14 3" xfId="29480" xr:uid="{00000000-0005-0000-0000-00005EBC0000}"/>
    <cellStyle name="Total 2 14 4" xfId="18818" xr:uid="{00000000-0005-0000-0000-00005FBC0000}"/>
    <cellStyle name="Total 2 140" xfId="41687" xr:uid="{00000000-0005-0000-0000-000060BC0000}"/>
    <cellStyle name="Total 2 141" xfId="42632" xr:uid="{00000000-0005-0000-0000-000061BC0000}"/>
    <cellStyle name="Total 2 142" xfId="42554" xr:uid="{00000000-0005-0000-0000-000062BC0000}"/>
    <cellStyle name="Total 2 143" xfId="42599" xr:uid="{00000000-0005-0000-0000-000063BC0000}"/>
    <cellStyle name="Total 2 144" xfId="42635" xr:uid="{00000000-0005-0000-0000-000064BC0000}"/>
    <cellStyle name="Total 2 145" xfId="44284" xr:uid="{00000000-0005-0000-0000-000065BC0000}"/>
    <cellStyle name="Total 2 146" xfId="44436" xr:uid="{00000000-0005-0000-0000-000066BC0000}"/>
    <cellStyle name="Total 2 147" xfId="44988" xr:uid="{00000000-0005-0000-0000-000067BC0000}"/>
    <cellStyle name="Total 2 148" xfId="45722" xr:uid="{00000000-0005-0000-0000-000068BC0000}"/>
    <cellStyle name="Total 2 149" xfId="45724" xr:uid="{00000000-0005-0000-0000-000069BC0000}"/>
    <cellStyle name="Total 2 15" xfId="1106" xr:uid="{00000000-0005-0000-0000-00006ABC0000}"/>
    <cellStyle name="Total 2 15 2" xfId="1107" xr:uid="{00000000-0005-0000-0000-00006BBC0000}"/>
    <cellStyle name="Total 2 15 2 2" xfId="30131" xr:uid="{00000000-0005-0000-0000-00006CBC0000}"/>
    <cellStyle name="Total 2 15 3" xfId="29687" xr:uid="{00000000-0005-0000-0000-00006DBC0000}"/>
    <cellStyle name="Total 2 15 4" xfId="19558" xr:uid="{00000000-0005-0000-0000-00006EBC0000}"/>
    <cellStyle name="Total 2 150" xfId="46567" xr:uid="{00000000-0005-0000-0000-00006FBC0000}"/>
    <cellStyle name="Total 2 151" xfId="45470" xr:uid="{00000000-0005-0000-0000-000070BC0000}"/>
    <cellStyle name="Total 2 152" xfId="46517" xr:uid="{00000000-0005-0000-0000-000071BC0000}"/>
    <cellStyle name="Total 2 153" xfId="47693" xr:uid="{00000000-0005-0000-0000-000072BC0000}"/>
    <cellStyle name="Total 2 154" xfId="48562" xr:uid="{00000000-0005-0000-0000-000073BC0000}"/>
    <cellStyle name="Total 2 155" xfId="48674" xr:uid="{00000000-0005-0000-0000-000074BC0000}"/>
    <cellStyle name="Total 2 156" xfId="48552" xr:uid="{00000000-0005-0000-0000-000075BC0000}"/>
    <cellStyle name="Total 2 157" xfId="49741" xr:uid="{00000000-0005-0000-0000-000076BC0000}"/>
    <cellStyle name="Total 2 158" xfId="51050" xr:uid="{00000000-0005-0000-0000-000077BC0000}"/>
    <cellStyle name="Total 2 159" xfId="51047" xr:uid="{00000000-0005-0000-0000-000078BC0000}"/>
    <cellStyle name="Total 2 16" xfId="1108" xr:uid="{00000000-0005-0000-0000-000079BC0000}"/>
    <cellStyle name="Total 2 16 2" xfId="1109" xr:uid="{00000000-0005-0000-0000-00007ABC0000}"/>
    <cellStyle name="Total 2 16 2 2" xfId="30089" xr:uid="{00000000-0005-0000-0000-00007BBC0000}"/>
    <cellStyle name="Total 2 16 3" xfId="29401" xr:uid="{00000000-0005-0000-0000-00007CBC0000}"/>
    <cellStyle name="Total 2 16 4" xfId="19605" xr:uid="{00000000-0005-0000-0000-00007DBC0000}"/>
    <cellStyle name="Total 2 17" xfId="1110" xr:uid="{00000000-0005-0000-0000-00007EBC0000}"/>
    <cellStyle name="Total 2 17 2" xfId="1111" xr:uid="{00000000-0005-0000-0000-00007FBC0000}"/>
    <cellStyle name="Total 2 17 2 2" xfId="30141" xr:uid="{00000000-0005-0000-0000-000080BC0000}"/>
    <cellStyle name="Total 2 17 3" xfId="29718" xr:uid="{00000000-0005-0000-0000-000081BC0000}"/>
    <cellStyle name="Total 2 17 4" xfId="20628" xr:uid="{00000000-0005-0000-0000-000082BC0000}"/>
    <cellStyle name="Total 2 18" xfId="1112" xr:uid="{00000000-0005-0000-0000-000083BC0000}"/>
    <cellStyle name="Total 2 18 2" xfId="1113" xr:uid="{00000000-0005-0000-0000-000084BC0000}"/>
    <cellStyle name="Total 2 18 2 2" xfId="30106" xr:uid="{00000000-0005-0000-0000-000085BC0000}"/>
    <cellStyle name="Total 2 18 3" xfId="29226" xr:uid="{00000000-0005-0000-0000-000086BC0000}"/>
    <cellStyle name="Total 2 18 4" xfId="19564" xr:uid="{00000000-0005-0000-0000-000087BC0000}"/>
    <cellStyle name="Total 2 19" xfId="1114" xr:uid="{00000000-0005-0000-0000-000088BC0000}"/>
    <cellStyle name="Total 2 19 2" xfId="1115" xr:uid="{00000000-0005-0000-0000-000089BC0000}"/>
    <cellStyle name="Total 2 19 2 2" xfId="30093" xr:uid="{00000000-0005-0000-0000-00008ABC0000}"/>
    <cellStyle name="Total 2 19 3" xfId="29275" xr:uid="{00000000-0005-0000-0000-00008BBC0000}"/>
    <cellStyle name="Total 2 19 4" xfId="21420" xr:uid="{00000000-0005-0000-0000-00008CBC0000}"/>
    <cellStyle name="Total 2 2" xfId="217" xr:uid="{00000000-0005-0000-0000-00008DBC0000}"/>
    <cellStyle name="Total 2 2 10" xfId="1116" xr:uid="{00000000-0005-0000-0000-00008EBC0000}"/>
    <cellStyle name="Total 2 2 10 10" xfId="22192" xr:uid="{00000000-0005-0000-0000-00008FBC0000}"/>
    <cellStyle name="Total 2 2 10 11" xfId="22538" xr:uid="{00000000-0005-0000-0000-000090BC0000}"/>
    <cellStyle name="Total 2 2 10 12" xfId="22884" xr:uid="{00000000-0005-0000-0000-000091BC0000}"/>
    <cellStyle name="Total 2 2 10 13" xfId="23231" xr:uid="{00000000-0005-0000-0000-000092BC0000}"/>
    <cellStyle name="Total 2 2 10 14" xfId="23506" xr:uid="{00000000-0005-0000-0000-000093BC0000}"/>
    <cellStyle name="Total 2 2 10 15" xfId="23852" xr:uid="{00000000-0005-0000-0000-000094BC0000}"/>
    <cellStyle name="Total 2 2 10 16" xfId="24202" xr:uid="{00000000-0005-0000-0000-000095BC0000}"/>
    <cellStyle name="Total 2 2 10 17" xfId="24548" xr:uid="{00000000-0005-0000-0000-000096BC0000}"/>
    <cellStyle name="Total 2 2 10 18" xfId="24823" xr:uid="{00000000-0005-0000-0000-000097BC0000}"/>
    <cellStyle name="Total 2 2 10 19" xfId="21948" xr:uid="{00000000-0005-0000-0000-000098BC0000}"/>
    <cellStyle name="Total 2 2 10 2" xfId="1117" xr:uid="{00000000-0005-0000-0000-000099BC0000}"/>
    <cellStyle name="Total 2 2 10 2 2" xfId="30033" xr:uid="{00000000-0005-0000-0000-00009ABC0000}"/>
    <cellStyle name="Total 2 2 10 2 3" xfId="19229" xr:uid="{00000000-0005-0000-0000-00009BBC0000}"/>
    <cellStyle name="Total 2 2 10 20" xfId="25509" xr:uid="{00000000-0005-0000-0000-00009CBC0000}"/>
    <cellStyle name="Total 2 2 10 21" xfId="25855" xr:uid="{00000000-0005-0000-0000-00009DBC0000}"/>
    <cellStyle name="Total 2 2 10 22" xfId="26201" xr:uid="{00000000-0005-0000-0000-00009EBC0000}"/>
    <cellStyle name="Total 2 2 10 23" xfId="26546" xr:uid="{00000000-0005-0000-0000-00009FBC0000}"/>
    <cellStyle name="Total 2 2 10 24" xfId="25276" xr:uid="{00000000-0005-0000-0000-0000A0BC0000}"/>
    <cellStyle name="Total 2 2 10 25" xfId="26521" xr:uid="{00000000-0005-0000-0000-0000A1BC0000}"/>
    <cellStyle name="Total 2 2 10 26" xfId="27254" xr:uid="{00000000-0005-0000-0000-0000A2BC0000}"/>
    <cellStyle name="Total 2 2 10 27" xfId="27597" xr:uid="{00000000-0005-0000-0000-0000A3BC0000}"/>
    <cellStyle name="Total 2 2 10 28" xfId="27938" xr:uid="{00000000-0005-0000-0000-0000A4BC0000}"/>
    <cellStyle name="Total 2 2 10 29" xfId="28279" xr:uid="{00000000-0005-0000-0000-0000A5BC0000}"/>
    <cellStyle name="Total 2 2 10 3" xfId="1973" xr:uid="{00000000-0005-0000-0000-0000A6BC0000}"/>
    <cellStyle name="Total 2 2 10 3 2" xfId="19498" xr:uid="{00000000-0005-0000-0000-0000A7BC0000}"/>
    <cellStyle name="Total 2 2 10 30" xfId="28620" xr:uid="{00000000-0005-0000-0000-0000A8BC0000}"/>
    <cellStyle name="Total 2 2 10 31" xfId="28961" xr:uid="{00000000-0005-0000-0000-0000A9BC0000}"/>
    <cellStyle name="Total 2 2 10 32" xfId="29605" xr:uid="{00000000-0005-0000-0000-0000AABC0000}"/>
    <cellStyle name="Total 2 2 10 33" xfId="31025" xr:uid="{00000000-0005-0000-0000-0000ABBC0000}"/>
    <cellStyle name="Total 2 2 10 34" xfId="31459" xr:uid="{00000000-0005-0000-0000-0000ACBC0000}"/>
    <cellStyle name="Total 2 2 10 35" xfId="31799" xr:uid="{00000000-0005-0000-0000-0000ADBC0000}"/>
    <cellStyle name="Total 2 2 10 36" xfId="32021" xr:uid="{00000000-0005-0000-0000-0000AEBC0000}"/>
    <cellStyle name="Total 2 2 10 37" xfId="32362" xr:uid="{00000000-0005-0000-0000-0000AFBC0000}"/>
    <cellStyle name="Total 2 2 10 38" xfId="32703" xr:uid="{00000000-0005-0000-0000-0000B0BC0000}"/>
    <cellStyle name="Total 2 2 10 39" xfId="33324" xr:uid="{00000000-0005-0000-0000-0000B1BC0000}"/>
    <cellStyle name="Total 2 2 10 4" xfId="6225" xr:uid="{00000000-0005-0000-0000-0000B2BC0000}"/>
    <cellStyle name="Total 2 2 10 4 2" xfId="20017" xr:uid="{00000000-0005-0000-0000-0000B3BC0000}"/>
    <cellStyle name="Total 2 2 10 40" xfId="33613" xr:uid="{00000000-0005-0000-0000-0000B4BC0000}"/>
    <cellStyle name="Total 2 2 10 41" xfId="33497" xr:uid="{00000000-0005-0000-0000-0000B5BC0000}"/>
    <cellStyle name="Total 2 2 10 42" xfId="34406" xr:uid="{00000000-0005-0000-0000-0000B6BC0000}"/>
    <cellStyle name="Total 2 2 10 43" xfId="34752" xr:uid="{00000000-0005-0000-0000-0000B7BC0000}"/>
    <cellStyle name="Total 2 2 10 44" xfId="35098" xr:uid="{00000000-0005-0000-0000-0000B8BC0000}"/>
    <cellStyle name="Total 2 2 10 45" xfId="35445" xr:uid="{00000000-0005-0000-0000-0000B9BC0000}"/>
    <cellStyle name="Total 2 2 10 46" xfId="35792" xr:uid="{00000000-0005-0000-0000-0000BABC0000}"/>
    <cellStyle name="Total 2 2 10 47" xfId="36138" xr:uid="{00000000-0005-0000-0000-0000BBBC0000}"/>
    <cellStyle name="Total 2 2 10 48" xfId="36484" xr:uid="{00000000-0005-0000-0000-0000BCBC0000}"/>
    <cellStyle name="Total 2 2 10 49" xfId="36830" xr:uid="{00000000-0005-0000-0000-0000BDBC0000}"/>
    <cellStyle name="Total 2 2 10 5" xfId="10474" xr:uid="{00000000-0005-0000-0000-0000BEBC0000}"/>
    <cellStyle name="Total 2 2 10 5 2" xfId="20363" xr:uid="{00000000-0005-0000-0000-0000BFBC0000}"/>
    <cellStyle name="Total 2 2 10 50" xfId="37176" xr:uid="{00000000-0005-0000-0000-0000C0BC0000}"/>
    <cellStyle name="Total 2 2 10 51" xfId="37522" xr:uid="{00000000-0005-0000-0000-0000C1BC0000}"/>
    <cellStyle name="Total 2 2 10 52" xfId="37797" xr:uid="{00000000-0005-0000-0000-0000C2BC0000}"/>
    <cellStyle name="Total 2 2 10 53" xfId="38144" xr:uid="{00000000-0005-0000-0000-0000C3BC0000}"/>
    <cellStyle name="Total 2 2 10 54" xfId="38490" xr:uid="{00000000-0005-0000-0000-0000C4BC0000}"/>
    <cellStyle name="Total 2 2 10 55" xfId="38836" xr:uid="{00000000-0005-0000-0000-0000C5BC0000}"/>
    <cellStyle name="Total 2 2 10 56" xfId="39182" xr:uid="{00000000-0005-0000-0000-0000C6BC0000}"/>
    <cellStyle name="Total 2 2 10 57" xfId="37777" xr:uid="{00000000-0005-0000-0000-0000C7BC0000}"/>
    <cellStyle name="Total 2 2 10 58" xfId="39546" xr:uid="{00000000-0005-0000-0000-0000C8BC0000}"/>
    <cellStyle name="Total 2 2 10 59" xfId="40010" xr:uid="{00000000-0005-0000-0000-0000C9BC0000}"/>
    <cellStyle name="Total 2 2 10 6" xfId="14724" xr:uid="{00000000-0005-0000-0000-0000CABC0000}"/>
    <cellStyle name="Total 2 2 10 6 2" xfId="20886" xr:uid="{00000000-0005-0000-0000-0000CBBC0000}"/>
    <cellStyle name="Total 2 2 10 60" xfId="40351" xr:uid="{00000000-0005-0000-0000-0000CCBC0000}"/>
    <cellStyle name="Total 2 2 10 61" xfId="41077" xr:uid="{00000000-0005-0000-0000-0000CDBC0000}"/>
    <cellStyle name="Total 2 2 10 62" xfId="41323" xr:uid="{00000000-0005-0000-0000-0000CEBC0000}"/>
    <cellStyle name="Total 2 2 10 63" xfId="41151" xr:uid="{00000000-0005-0000-0000-0000CFBC0000}"/>
    <cellStyle name="Total 2 2 10 64" xfId="41918" xr:uid="{00000000-0005-0000-0000-0000D0BC0000}"/>
    <cellStyle name="Total 2 2 10 65" xfId="42264" xr:uid="{00000000-0005-0000-0000-0000D1BC0000}"/>
    <cellStyle name="Total 2 2 10 66" xfId="42566" xr:uid="{00000000-0005-0000-0000-0000D2BC0000}"/>
    <cellStyle name="Total 2 2 10 67" xfId="42845" xr:uid="{00000000-0005-0000-0000-0000D3BC0000}"/>
    <cellStyle name="Total 2 2 10 68" xfId="43186" xr:uid="{00000000-0005-0000-0000-0000D4BC0000}"/>
    <cellStyle name="Total 2 2 10 69" xfId="43527" xr:uid="{00000000-0005-0000-0000-0000D5BC0000}"/>
    <cellStyle name="Total 2 2 10 7" xfId="18544" xr:uid="{00000000-0005-0000-0000-0000D6BC0000}"/>
    <cellStyle name="Total 2 2 10 7 2" xfId="21056" xr:uid="{00000000-0005-0000-0000-0000D7BC0000}"/>
    <cellStyle name="Total 2 2 10 70" xfId="44058" xr:uid="{00000000-0005-0000-0000-0000D8BC0000}"/>
    <cellStyle name="Total 2 2 10 71" xfId="43877" xr:uid="{00000000-0005-0000-0000-0000D9BC0000}"/>
    <cellStyle name="Total 2 2 10 72" xfId="44726" xr:uid="{00000000-0005-0000-0000-0000DABC0000}"/>
    <cellStyle name="Total 2 2 10 73" xfId="45253" xr:uid="{00000000-0005-0000-0000-0000DBBC0000}"/>
    <cellStyle name="Total 2 2 10 74" xfId="45828" xr:uid="{00000000-0005-0000-0000-0000DCBC0000}"/>
    <cellStyle name="Total 2 2 10 75" xfId="46105" xr:uid="{00000000-0005-0000-0000-0000DDBC0000}"/>
    <cellStyle name="Total 2 2 10 76" xfId="46547" xr:uid="{00000000-0005-0000-0000-0000DEBC0000}"/>
    <cellStyle name="Total 2 2 10 77" xfId="46928" xr:uid="{00000000-0005-0000-0000-0000DFBC0000}"/>
    <cellStyle name="Total 2 2 10 78" xfId="47273" xr:uid="{00000000-0005-0000-0000-0000E0BC0000}"/>
    <cellStyle name="Total 2 2 10 79" xfId="47680" xr:uid="{00000000-0005-0000-0000-0000E1BC0000}"/>
    <cellStyle name="Total 2 2 10 8" xfId="19142" xr:uid="{00000000-0005-0000-0000-0000E2BC0000}"/>
    <cellStyle name="Total 2 2 10 80" xfId="48034" xr:uid="{00000000-0005-0000-0000-0000E3BC0000}"/>
    <cellStyle name="Total 2 2 10 81" xfId="48441" xr:uid="{00000000-0005-0000-0000-0000E4BC0000}"/>
    <cellStyle name="Total 2 2 10 82" xfId="48887" xr:uid="{00000000-0005-0000-0000-0000E5BC0000}"/>
    <cellStyle name="Total 2 2 10 83" xfId="48778" xr:uid="{00000000-0005-0000-0000-0000E6BC0000}"/>
    <cellStyle name="Total 2 2 10 84" xfId="48557" xr:uid="{00000000-0005-0000-0000-0000E7BC0000}"/>
    <cellStyle name="Total 2 2 10 85" xfId="53282" xr:uid="{00000000-0005-0000-0000-0000E8BC0000}"/>
    <cellStyle name="Total 2 2 10 9" xfId="20634" xr:uid="{00000000-0005-0000-0000-0000E9BC0000}"/>
    <cellStyle name="Total 2 2 100" xfId="30911" xr:uid="{00000000-0005-0000-0000-0000EABC0000}"/>
    <cellStyle name="Total 2 2 101" xfId="30918" xr:uid="{00000000-0005-0000-0000-0000EBBC0000}"/>
    <cellStyle name="Total 2 2 102" xfId="30924" xr:uid="{00000000-0005-0000-0000-0000ECBC0000}"/>
    <cellStyle name="Total 2 2 103" xfId="30930" xr:uid="{00000000-0005-0000-0000-0000EDBC0000}"/>
    <cellStyle name="Total 2 2 104" xfId="30935" xr:uid="{00000000-0005-0000-0000-0000EEBC0000}"/>
    <cellStyle name="Total 2 2 105" xfId="30940" xr:uid="{00000000-0005-0000-0000-0000EFBC0000}"/>
    <cellStyle name="Total 2 2 106" xfId="30946" xr:uid="{00000000-0005-0000-0000-0000F0BC0000}"/>
    <cellStyle name="Total 2 2 107" xfId="30797" xr:uid="{00000000-0005-0000-0000-0000F1BC0000}"/>
    <cellStyle name="Total 2 2 108" xfId="30952" xr:uid="{00000000-0005-0000-0000-0000F2BC0000}"/>
    <cellStyle name="Total 2 2 109" xfId="31348" xr:uid="{00000000-0005-0000-0000-0000F3BC0000}"/>
    <cellStyle name="Total 2 2 11" xfId="1118" xr:uid="{00000000-0005-0000-0000-0000F4BC0000}"/>
    <cellStyle name="Total 2 2 11 10" xfId="22288" xr:uid="{00000000-0005-0000-0000-0000F5BC0000}"/>
    <cellStyle name="Total 2 2 11 11" xfId="22634" xr:uid="{00000000-0005-0000-0000-0000F6BC0000}"/>
    <cellStyle name="Total 2 2 11 12" xfId="22980" xr:uid="{00000000-0005-0000-0000-0000F7BC0000}"/>
    <cellStyle name="Total 2 2 11 13" xfId="23327" xr:uid="{00000000-0005-0000-0000-0000F8BC0000}"/>
    <cellStyle name="Total 2 2 11 14" xfId="23602" xr:uid="{00000000-0005-0000-0000-0000F9BC0000}"/>
    <cellStyle name="Total 2 2 11 15" xfId="23948" xr:uid="{00000000-0005-0000-0000-0000FABC0000}"/>
    <cellStyle name="Total 2 2 11 16" xfId="24298" xr:uid="{00000000-0005-0000-0000-0000FBBC0000}"/>
    <cellStyle name="Total 2 2 11 17" xfId="24644" xr:uid="{00000000-0005-0000-0000-0000FCBC0000}"/>
    <cellStyle name="Total 2 2 11 18" xfId="24919" xr:uid="{00000000-0005-0000-0000-0000FDBC0000}"/>
    <cellStyle name="Total 2 2 11 19" xfId="22001" xr:uid="{00000000-0005-0000-0000-0000FEBC0000}"/>
    <cellStyle name="Total 2 2 11 2" xfId="1119" xr:uid="{00000000-0005-0000-0000-0000FFBC0000}"/>
    <cellStyle name="Total 2 2 11 2 2" xfId="30038" xr:uid="{00000000-0005-0000-0000-000000BD0000}"/>
    <cellStyle name="Total 2 2 11 2 3" xfId="19325" xr:uid="{00000000-0005-0000-0000-000001BD0000}"/>
    <cellStyle name="Total 2 2 11 20" xfId="25605" xr:uid="{00000000-0005-0000-0000-000002BD0000}"/>
    <cellStyle name="Total 2 2 11 21" xfId="25951" xr:uid="{00000000-0005-0000-0000-000003BD0000}"/>
    <cellStyle name="Total 2 2 11 22" xfId="26297" xr:uid="{00000000-0005-0000-0000-000004BD0000}"/>
    <cellStyle name="Total 2 2 11 23" xfId="26642" xr:uid="{00000000-0005-0000-0000-000005BD0000}"/>
    <cellStyle name="Total 2 2 11 24" xfId="26842" xr:uid="{00000000-0005-0000-0000-000006BD0000}"/>
    <cellStyle name="Total 2 2 11 25" xfId="26666" xr:uid="{00000000-0005-0000-0000-000007BD0000}"/>
    <cellStyle name="Total 2 2 11 26" xfId="27350" xr:uid="{00000000-0005-0000-0000-000008BD0000}"/>
    <cellStyle name="Total 2 2 11 27" xfId="27693" xr:uid="{00000000-0005-0000-0000-000009BD0000}"/>
    <cellStyle name="Total 2 2 11 28" xfId="28034" xr:uid="{00000000-0005-0000-0000-00000ABD0000}"/>
    <cellStyle name="Total 2 2 11 29" xfId="28375" xr:uid="{00000000-0005-0000-0000-00000BBD0000}"/>
    <cellStyle name="Total 2 2 11 3" xfId="2745" xr:uid="{00000000-0005-0000-0000-00000CBD0000}"/>
    <cellStyle name="Total 2 2 11 3 2" xfId="19611" xr:uid="{00000000-0005-0000-0000-00000DBD0000}"/>
    <cellStyle name="Total 2 2 11 30" xfId="28716" xr:uid="{00000000-0005-0000-0000-00000EBD0000}"/>
    <cellStyle name="Total 2 2 11 31" xfId="29057" xr:uid="{00000000-0005-0000-0000-00000FBD0000}"/>
    <cellStyle name="Total 2 2 11 32" xfId="29488" xr:uid="{00000000-0005-0000-0000-000010BD0000}"/>
    <cellStyle name="Total 2 2 11 33" xfId="31146" xr:uid="{00000000-0005-0000-0000-000011BD0000}"/>
    <cellStyle name="Total 2 2 11 34" xfId="31555" xr:uid="{00000000-0005-0000-0000-000012BD0000}"/>
    <cellStyle name="Total 2 2 11 35" xfId="31895" xr:uid="{00000000-0005-0000-0000-000013BD0000}"/>
    <cellStyle name="Total 2 2 11 36" xfId="32117" xr:uid="{00000000-0005-0000-0000-000014BD0000}"/>
    <cellStyle name="Total 2 2 11 37" xfId="32458" xr:uid="{00000000-0005-0000-0000-000015BD0000}"/>
    <cellStyle name="Total 2 2 11 38" xfId="32799" xr:uid="{00000000-0005-0000-0000-000016BD0000}"/>
    <cellStyle name="Total 2 2 11 39" xfId="33472" xr:uid="{00000000-0005-0000-0000-000017BD0000}"/>
    <cellStyle name="Total 2 2 11 4" xfId="6997" xr:uid="{00000000-0005-0000-0000-000018BD0000}"/>
    <cellStyle name="Total 2 2 11 4 2" xfId="20113" xr:uid="{00000000-0005-0000-0000-000019BD0000}"/>
    <cellStyle name="Total 2 2 11 40" xfId="33709" xr:uid="{00000000-0005-0000-0000-00001ABD0000}"/>
    <cellStyle name="Total 2 2 11 41" xfId="33933" xr:uid="{00000000-0005-0000-0000-00001BBD0000}"/>
    <cellStyle name="Total 2 2 11 42" xfId="34502" xr:uid="{00000000-0005-0000-0000-00001CBD0000}"/>
    <cellStyle name="Total 2 2 11 43" xfId="34848" xr:uid="{00000000-0005-0000-0000-00001DBD0000}"/>
    <cellStyle name="Total 2 2 11 44" xfId="35194" xr:uid="{00000000-0005-0000-0000-00001EBD0000}"/>
    <cellStyle name="Total 2 2 11 45" xfId="35541" xr:uid="{00000000-0005-0000-0000-00001FBD0000}"/>
    <cellStyle name="Total 2 2 11 46" xfId="35888" xr:uid="{00000000-0005-0000-0000-000020BD0000}"/>
    <cellStyle name="Total 2 2 11 47" xfId="36234" xr:uid="{00000000-0005-0000-0000-000021BD0000}"/>
    <cellStyle name="Total 2 2 11 48" xfId="36580" xr:uid="{00000000-0005-0000-0000-000022BD0000}"/>
    <cellStyle name="Total 2 2 11 49" xfId="36926" xr:uid="{00000000-0005-0000-0000-000023BD0000}"/>
    <cellStyle name="Total 2 2 11 5" xfId="11246" xr:uid="{00000000-0005-0000-0000-000024BD0000}"/>
    <cellStyle name="Total 2 2 11 5 2" xfId="20459" xr:uid="{00000000-0005-0000-0000-000025BD0000}"/>
    <cellStyle name="Total 2 2 11 50" xfId="37272" xr:uid="{00000000-0005-0000-0000-000026BD0000}"/>
    <cellStyle name="Total 2 2 11 51" xfId="37618" xr:uid="{00000000-0005-0000-0000-000027BD0000}"/>
    <cellStyle name="Total 2 2 11 52" xfId="37893" xr:uid="{00000000-0005-0000-0000-000028BD0000}"/>
    <cellStyle name="Total 2 2 11 53" xfId="38240" xr:uid="{00000000-0005-0000-0000-000029BD0000}"/>
    <cellStyle name="Total 2 2 11 54" xfId="38586" xr:uid="{00000000-0005-0000-0000-00002ABD0000}"/>
    <cellStyle name="Total 2 2 11 55" xfId="38932" xr:uid="{00000000-0005-0000-0000-00002BBD0000}"/>
    <cellStyle name="Total 2 2 11 56" xfId="39278" xr:uid="{00000000-0005-0000-0000-00002CBD0000}"/>
    <cellStyle name="Total 2 2 11 57" xfId="38408" xr:uid="{00000000-0005-0000-0000-00002DBD0000}"/>
    <cellStyle name="Total 2 2 11 58" xfId="39709" xr:uid="{00000000-0005-0000-0000-00002EBD0000}"/>
    <cellStyle name="Total 2 2 11 59" xfId="40106" xr:uid="{00000000-0005-0000-0000-00002FBD0000}"/>
    <cellStyle name="Total 2 2 11 6" xfId="15495" xr:uid="{00000000-0005-0000-0000-000030BD0000}"/>
    <cellStyle name="Total 2 2 11 6 2" xfId="20753" xr:uid="{00000000-0005-0000-0000-000031BD0000}"/>
    <cellStyle name="Total 2 2 11 60" xfId="40447" xr:uid="{00000000-0005-0000-0000-000032BD0000}"/>
    <cellStyle name="Total 2 2 11 61" xfId="40948" xr:uid="{00000000-0005-0000-0000-000033BD0000}"/>
    <cellStyle name="Total 2 2 11 62" xfId="41192" xr:uid="{00000000-0005-0000-0000-000034BD0000}"/>
    <cellStyle name="Total 2 2 11 63" xfId="40922" xr:uid="{00000000-0005-0000-0000-000035BD0000}"/>
    <cellStyle name="Total 2 2 11 64" xfId="42014" xr:uid="{00000000-0005-0000-0000-000036BD0000}"/>
    <cellStyle name="Total 2 2 11 65" xfId="42360" xr:uid="{00000000-0005-0000-0000-000037BD0000}"/>
    <cellStyle name="Total 2 2 11 66" xfId="42545" xr:uid="{00000000-0005-0000-0000-000038BD0000}"/>
    <cellStyle name="Total 2 2 11 67" xfId="42941" xr:uid="{00000000-0005-0000-0000-000039BD0000}"/>
    <cellStyle name="Total 2 2 11 68" xfId="43282" xr:uid="{00000000-0005-0000-0000-00003ABD0000}"/>
    <cellStyle name="Total 2 2 11 69" xfId="43623" xr:uid="{00000000-0005-0000-0000-00003BBD0000}"/>
    <cellStyle name="Total 2 2 11 7" xfId="21152" xr:uid="{00000000-0005-0000-0000-00003CBD0000}"/>
    <cellStyle name="Total 2 2 11 70" xfId="44154" xr:uid="{00000000-0005-0000-0000-00003DBD0000}"/>
    <cellStyle name="Total 2 2 11 71" xfId="43949" xr:uid="{00000000-0005-0000-0000-00003EBD0000}"/>
    <cellStyle name="Total 2 2 11 72" xfId="44822" xr:uid="{00000000-0005-0000-0000-00003FBD0000}"/>
    <cellStyle name="Total 2 2 11 73" xfId="44451" xr:uid="{00000000-0005-0000-0000-000040BD0000}"/>
    <cellStyle name="Total 2 2 11 74" xfId="45704" xr:uid="{00000000-0005-0000-0000-000041BD0000}"/>
    <cellStyle name="Total 2 2 11 75" xfId="46201" xr:uid="{00000000-0005-0000-0000-000042BD0000}"/>
    <cellStyle name="Total 2 2 11 76" xfId="46679" xr:uid="{00000000-0005-0000-0000-000043BD0000}"/>
    <cellStyle name="Total 2 2 11 77" xfId="47024" xr:uid="{00000000-0005-0000-0000-000044BD0000}"/>
    <cellStyle name="Total 2 2 11 78" xfId="47369" xr:uid="{00000000-0005-0000-0000-000045BD0000}"/>
    <cellStyle name="Total 2 2 11 79" xfId="47793" xr:uid="{00000000-0005-0000-0000-000046BD0000}"/>
    <cellStyle name="Total 2 2 11 8" xfId="19578" xr:uid="{00000000-0005-0000-0000-000047BD0000}"/>
    <cellStyle name="Total 2 2 11 80" xfId="48130" xr:uid="{00000000-0005-0000-0000-000048BD0000}"/>
    <cellStyle name="Total 2 2 11 81" xfId="48257" xr:uid="{00000000-0005-0000-0000-000049BD0000}"/>
    <cellStyle name="Total 2 2 11 82" xfId="48983" xr:uid="{00000000-0005-0000-0000-00004ABD0000}"/>
    <cellStyle name="Total 2 2 11 83" xfId="49261" xr:uid="{00000000-0005-0000-0000-00004BBD0000}"/>
    <cellStyle name="Total 2 2 11 84" xfId="49463" xr:uid="{00000000-0005-0000-0000-00004CBD0000}"/>
    <cellStyle name="Total 2 2 11 85" xfId="19018" xr:uid="{00000000-0005-0000-0000-00004DBD0000}"/>
    <cellStyle name="Total 2 2 11 86" xfId="54790" xr:uid="{00000000-0005-0000-0000-00004EBD0000}"/>
    <cellStyle name="Total 2 2 11 9" xfId="21632" xr:uid="{00000000-0005-0000-0000-00004FBD0000}"/>
    <cellStyle name="Total 2 2 110" xfId="31379" xr:uid="{00000000-0005-0000-0000-000050BD0000}"/>
    <cellStyle name="Total 2 2 111" xfId="32007" xr:uid="{00000000-0005-0000-0000-000051BD0000}"/>
    <cellStyle name="Total 2 2 112" xfId="32283" xr:uid="{00000000-0005-0000-0000-000052BD0000}"/>
    <cellStyle name="Total 2 2 113" xfId="32624" xr:uid="{00000000-0005-0000-0000-000053BD0000}"/>
    <cellStyle name="Total 2 2 114" xfId="33140" xr:uid="{00000000-0005-0000-0000-000054BD0000}"/>
    <cellStyle name="Total 2 2 115" xfId="33533" xr:uid="{00000000-0005-0000-0000-000055BD0000}"/>
    <cellStyle name="Total 2 2 116" xfId="33940" xr:uid="{00000000-0005-0000-0000-000056BD0000}"/>
    <cellStyle name="Total 2 2 117" xfId="34326" xr:uid="{00000000-0005-0000-0000-000057BD0000}"/>
    <cellStyle name="Total 2 2 118" xfId="34672" xr:uid="{00000000-0005-0000-0000-000058BD0000}"/>
    <cellStyle name="Total 2 2 119" xfId="35018" xr:uid="{00000000-0005-0000-0000-000059BD0000}"/>
    <cellStyle name="Total 2 2 12" xfId="1120" xr:uid="{00000000-0005-0000-0000-00005ABD0000}"/>
    <cellStyle name="Total 2 2 12 10" xfId="22340" xr:uid="{00000000-0005-0000-0000-00005BBD0000}"/>
    <cellStyle name="Total 2 2 12 11" xfId="22686" xr:uid="{00000000-0005-0000-0000-00005CBD0000}"/>
    <cellStyle name="Total 2 2 12 12" xfId="23032" xr:uid="{00000000-0005-0000-0000-00005DBD0000}"/>
    <cellStyle name="Total 2 2 12 13" xfId="23379" xr:uid="{00000000-0005-0000-0000-00005EBD0000}"/>
    <cellStyle name="Total 2 2 12 14" xfId="23654" xr:uid="{00000000-0005-0000-0000-00005FBD0000}"/>
    <cellStyle name="Total 2 2 12 15" xfId="24000" xr:uid="{00000000-0005-0000-0000-000060BD0000}"/>
    <cellStyle name="Total 2 2 12 16" xfId="24350" xr:uid="{00000000-0005-0000-0000-000061BD0000}"/>
    <cellStyle name="Total 2 2 12 17" xfId="24696" xr:uid="{00000000-0005-0000-0000-000062BD0000}"/>
    <cellStyle name="Total 2 2 12 18" xfId="24971" xr:uid="{00000000-0005-0000-0000-000063BD0000}"/>
    <cellStyle name="Total 2 2 12 19" xfId="25119" xr:uid="{00000000-0005-0000-0000-000064BD0000}"/>
    <cellStyle name="Total 2 2 12 2" xfId="1121" xr:uid="{00000000-0005-0000-0000-000065BD0000}"/>
    <cellStyle name="Total 2 2 12 2 2" xfId="30043" xr:uid="{00000000-0005-0000-0000-000066BD0000}"/>
    <cellStyle name="Total 2 2 12 2 3" xfId="19377" xr:uid="{00000000-0005-0000-0000-000067BD0000}"/>
    <cellStyle name="Total 2 2 12 20" xfId="25657" xr:uid="{00000000-0005-0000-0000-000068BD0000}"/>
    <cellStyle name="Total 2 2 12 21" xfId="26003" xr:uid="{00000000-0005-0000-0000-000069BD0000}"/>
    <cellStyle name="Total 2 2 12 22" xfId="26349" xr:uid="{00000000-0005-0000-0000-00006ABD0000}"/>
    <cellStyle name="Total 2 2 12 23" xfId="26694" xr:uid="{00000000-0005-0000-0000-00006BBD0000}"/>
    <cellStyle name="Total 2 2 12 24" xfId="26894" xr:uid="{00000000-0005-0000-0000-00006CBD0000}"/>
    <cellStyle name="Total 2 2 12 25" xfId="27030" xr:uid="{00000000-0005-0000-0000-00006DBD0000}"/>
    <cellStyle name="Total 2 2 12 26" xfId="27402" xr:uid="{00000000-0005-0000-0000-00006EBD0000}"/>
    <cellStyle name="Total 2 2 12 27" xfId="27745" xr:uid="{00000000-0005-0000-0000-00006FBD0000}"/>
    <cellStyle name="Total 2 2 12 28" xfId="28086" xr:uid="{00000000-0005-0000-0000-000070BD0000}"/>
    <cellStyle name="Total 2 2 12 29" xfId="28427" xr:uid="{00000000-0005-0000-0000-000071BD0000}"/>
    <cellStyle name="Total 2 2 12 3" xfId="1985" xr:uid="{00000000-0005-0000-0000-000072BD0000}"/>
    <cellStyle name="Total 2 2 12 3 2" xfId="19492" xr:uid="{00000000-0005-0000-0000-000073BD0000}"/>
    <cellStyle name="Total 2 2 12 30" xfId="28768" xr:uid="{00000000-0005-0000-0000-000074BD0000}"/>
    <cellStyle name="Total 2 2 12 31" xfId="29109" xr:uid="{00000000-0005-0000-0000-000075BD0000}"/>
    <cellStyle name="Total 2 2 12 32" xfId="29230" xr:uid="{00000000-0005-0000-0000-000076BD0000}"/>
    <cellStyle name="Total 2 2 12 33" xfId="31355" xr:uid="{00000000-0005-0000-0000-000077BD0000}"/>
    <cellStyle name="Total 2 2 12 34" xfId="31607" xr:uid="{00000000-0005-0000-0000-000078BD0000}"/>
    <cellStyle name="Total 2 2 12 35" xfId="31947" xr:uid="{00000000-0005-0000-0000-000079BD0000}"/>
    <cellStyle name="Total 2 2 12 36" xfId="32169" xr:uid="{00000000-0005-0000-0000-00007ABD0000}"/>
    <cellStyle name="Total 2 2 12 37" xfId="32510" xr:uid="{00000000-0005-0000-0000-00007BBD0000}"/>
    <cellStyle name="Total 2 2 12 38" xfId="32851" xr:uid="{00000000-0005-0000-0000-00007CBD0000}"/>
    <cellStyle name="Total 2 2 12 39" xfId="33501" xr:uid="{00000000-0005-0000-0000-00007DBD0000}"/>
    <cellStyle name="Total 2 2 12 4" xfId="6237" xr:uid="{00000000-0005-0000-0000-00007EBD0000}"/>
    <cellStyle name="Total 2 2 12 4 2" xfId="20165" xr:uid="{00000000-0005-0000-0000-00007FBD0000}"/>
    <cellStyle name="Total 2 2 12 40" xfId="33761" xr:uid="{00000000-0005-0000-0000-000080BD0000}"/>
    <cellStyle name="Total 2 2 12 41" xfId="34093" xr:uid="{00000000-0005-0000-0000-000081BD0000}"/>
    <cellStyle name="Total 2 2 12 42" xfId="34554" xr:uid="{00000000-0005-0000-0000-000082BD0000}"/>
    <cellStyle name="Total 2 2 12 43" xfId="34900" xr:uid="{00000000-0005-0000-0000-000083BD0000}"/>
    <cellStyle name="Total 2 2 12 44" xfId="35246" xr:uid="{00000000-0005-0000-0000-000084BD0000}"/>
    <cellStyle name="Total 2 2 12 45" xfId="35593" xr:uid="{00000000-0005-0000-0000-000085BD0000}"/>
    <cellStyle name="Total 2 2 12 46" xfId="35940" xr:uid="{00000000-0005-0000-0000-000086BD0000}"/>
    <cellStyle name="Total 2 2 12 47" xfId="36286" xr:uid="{00000000-0005-0000-0000-000087BD0000}"/>
    <cellStyle name="Total 2 2 12 48" xfId="36632" xr:uid="{00000000-0005-0000-0000-000088BD0000}"/>
    <cellStyle name="Total 2 2 12 49" xfId="36978" xr:uid="{00000000-0005-0000-0000-000089BD0000}"/>
    <cellStyle name="Total 2 2 12 5" xfId="10486" xr:uid="{00000000-0005-0000-0000-00008ABD0000}"/>
    <cellStyle name="Total 2 2 12 5 2" xfId="20511" xr:uid="{00000000-0005-0000-0000-00008BBD0000}"/>
    <cellStyle name="Total 2 2 12 50" xfId="37324" xr:uid="{00000000-0005-0000-0000-00008CBD0000}"/>
    <cellStyle name="Total 2 2 12 51" xfId="37670" xr:uid="{00000000-0005-0000-0000-00008DBD0000}"/>
    <cellStyle name="Total 2 2 12 52" xfId="37945" xr:uid="{00000000-0005-0000-0000-00008EBD0000}"/>
    <cellStyle name="Total 2 2 12 53" xfId="38292" xr:uid="{00000000-0005-0000-0000-00008FBD0000}"/>
    <cellStyle name="Total 2 2 12 54" xfId="38638" xr:uid="{00000000-0005-0000-0000-000090BD0000}"/>
    <cellStyle name="Total 2 2 12 55" xfId="38984" xr:uid="{00000000-0005-0000-0000-000091BD0000}"/>
    <cellStyle name="Total 2 2 12 56" xfId="39330" xr:uid="{00000000-0005-0000-0000-000092BD0000}"/>
    <cellStyle name="Total 2 2 12 57" xfId="39480" xr:uid="{00000000-0005-0000-0000-000093BD0000}"/>
    <cellStyle name="Total 2 2 12 58" xfId="39799" xr:uid="{00000000-0005-0000-0000-000094BD0000}"/>
    <cellStyle name="Total 2 2 12 59" xfId="40158" xr:uid="{00000000-0005-0000-0000-000095BD0000}"/>
    <cellStyle name="Total 2 2 12 6" xfId="14736" xr:uid="{00000000-0005-0000-0000-000096BD0000}"/>
    <cellStyle name="Total 2 2 12 6 2" xfId="19511" xr:uid="{00000000-0005-0000-0000-000097BD0000}"/>
    <cellStyle name="Total 2 2 12 60" xfId="40499" xr:uid="{00000000-0005-0000-0000-000098BD0000}"/>
    <cellStyle name="Total 2 2 12 61" xfId="40624" xr:uid="{00000000-0005-0000-0000-000099BD0000}"/>
    <cellStyle name="Total 2 2 12 62" xfId="41150" xr:uid="{00000000-0005-0000-0000-00009ABD0000}"/>
    <cellStyle name="Total 2 2 12 63" xfId="41239" xr:uid="{00000000-0005-0000-0000-00009BBD0000}"/>
    <cellStyle name="Total 2 2 12 64" xfId="42066" xr:uid="{00000000-0005-0000-0000-00009CBD0000}"/>
    <cellStyle name="Total 2 2 12 65" xfId="42412" xr:uid="{00000000-0005-0000-0000-00009DBD0000}"/>
    <cellStyle name="Total 2 2 12 66" xfId="40656" xr:uid="{00000000-0005-0000-0000-00009EBD0000}"/>
    <cellStyle name="Total 2 2 12 67" xfId="42993" xr:uid="{00000000-0005-0000-0000-00009FBD0000}"/>
    <cellStyle name="Total 2 2 12 68" xfId="43334" xr:uid="{00000000-0005-0000-0000-0000A0BD0000}"/>
    <cellStyle name="Total 2 2 12 69" xfId="43675" xr:uid="{00000000-0005-0000-0000-0000A1BD0000}"/>
    <cellStyle name="Total 2 2 12 7" xfId="21204" xr:uid="{00000000-0005-0000-0000-0000A2BD0000}"/>
    <cellStyle name="Total 2 2 12 70" xfId="44206" xr:uid="{00000000-0005-0000-0000-0000A3BD0000}"/>
    <cellStyle name="Total 2 2 12 71" xfId="44294" xr:uid="{00000000-0005-0000-0000-0000A4BD0000}"/>
    <cellStyle name="Total 2 2 12 72" xfId="44874" xr:uid="{00000000-0005-0000-0000-0000A5BD0000}"/>
    <cellStyle name="Total 2 2 12 73" xfId="45274" xr:uid="{00000000-0005-0000-0000-0000A6BD0000}"/>
    <cellStyle name="Total 2 2 12 74" xfId="45837" xr:uid="{00000000-0005-0000-0000-0000A7BD0000}"/>
    <cellStyle name="Total 2 2 12 75" xfId="46253" xr:uid="{00000000-0005-0000-0000-0000A8BD0000}"/>
    <cellStyle name="Total 2 2 12 76" xfId="46731" xr:uid="{00000000-0005-0000-0000-0000A9BD0000}"/>
    <cellStyle name="Total 2 2 12 77" xfId="47076" xr:uid="{00000000-0005-0000-0000-0000AABD0000}"/>
    <cellStyle name="Total 2 2 12 78" xfId="47421" xr:uid="{00000000-0005-0000-0000-0000ABBD0000}"/>
    <cellStyle name="Total 2 2 12 79" xfId="47845" xr:uid="{00000000-0005-0000-0000-0000ACBD0000}"/>
    <cellStyle name="Total 2 2 12 8" xfId="21353" xr:uid="{00000000-0005-0000-0000-0000ADBD0000}"/>
    <cellStyle name="Total 2 2 12 80" xfId="48182" xr:uid="{00000000-0005-0000-0000-0000AEBD0000}"/>
    <cellStyle name="Total 2 2 12 81" xfId="48653" xr:uid="{00000000-0005-0000-0000-0000AFBD0000}"/>
    <cellStyle name="Total 2 2 12 82" xfId="49035" xr:uid="{00000000-0005-0000-0000-0000B0BD0000}"/>
    <cellStyle name="Total 2 2 12 83" xfId="48680" xr:uid="{00000000-0005-0000-0000-0000B1BD0000}"/>
    <cellStyle name="Total 2 2 12 84" xfId="49715" xr:uid="{00000000-0005-0000-0000-0000B2BD0000}"/>
    <cellStyle name="Total 2 2 12 85" xfId="19022" xr:uid="{00000000-0005-0000-0000-0000B3BD0000}"/>
    <cellStyle name="Total 2 2 12 86" xfId="54945" xr:uid="{00000000-0005-0000-0000-0000B4BD0000}"/>
    <cellStyle name="Total 2 2 12 9" xfId="21378" xr:uid="{00000000-0005-0000-0000-0000B5BD0000}"/>
    <cellStyle name="Total 2 2 120" xfId="35365" xr:uid="{00000000-0005-0000-0000-0000B6BD0000}"/>
    <cellStyle name="Total 2 2 121" xfId="35712" xr:uid="{00000000-0005-0000-0000-0000B7BD0000}"/>
    <cellStyle name="Total 2 2 122" xfId="36058" xr:uid="{00000000-0005-0000-0000-0000B8BD0000}"/>
    <cellStyle name="Total 2 2 123" xfId="36404" xr:uid="{00000000-0005-0000-0000-0000B9BD0000}"/>
    <cellStyle name="Total 2 2 124" xfId="36750" xr:uid="{00000000-0005-0000-0000-0000BABD0000}"/>
    <cellStyle name="Total 2 2 125" xfId="37096" xr:uid="{00000000-0005-0000-0000-0000BBBD0000}"/>
    <cellStyle name="Total 2 2 126" xfId="37774" xr:uid="{00000000-0005-0000-0000-0000BCBD0000}"/>
    <cellStyle name="Total 2 2 127" xfId="38064" xr:uid="{00000000-0005-0000-0000-0000BDBD0000}"/>
    <cellStyle name="Total 2 2 128" xfId="38410" xr:uid="{00000000-0005-0000-0000-0000BEBD0000}"/>
    <cellStyle name="Total 2 2 129" xfId="38756" xr:uid="{00000000-0005-0000-0000-0000BFBD0000}"/>
    <cellStyle name="Total 2 2 13" xfId="1122" xr:uid="{00000000-0005-0000-0000-0000C0BD0000}"/>
    <cellStyle name="Total 2 2 13 10" xfId="22053" xr:uid="{00000000-0005-0000-0000-0000C1BD0000}"/>
    <cellStyle name="Total 2 2 13 11" xfId="22399" xr:uid="{00000000-0005-0000-0000-0000C2BD0000}"/>
    <cellStyle name="Total 2 2 13 12" xfId="22745" xr:uid="{00000000-0005-0000-0000-0000C3BD0000}"/>
    <cellStyle name="Total 2 2 13 13" xfId="23091" xr:uid="{00000000-0005-0000-0000-0000C4BD0000}"/>
    <cellStyle name="Total 2 2 13 14" xfId="23713" xr:uid="{00000000-0005-0000-0000-0000C5BD0000}"/>
    <cellStyle name="Total 2 2 13 15" xfId="24059" xr:uid="{00000000-0005-0000-0000-0000C6BD0000}"/>
    <cellStyle name="Total 2 2 13 16" xfId="24409" xr:uid="{00000000-0005-0000-0000-0000C7BD0000}"/>
    <cellStyle name="Total 2 2 13 17" xfId="25030" xr:uid="{00000000-0005-0000-0000-0000C8BD0000}"/>
    <cellStyle name="Total 2 2 13 18" xfId="24808" xr:uid="{00000000-0005-0000-0000-0000C9BD0000}"/>
    <cellStyle name="Total 2 2 13 19" xfId="25716" xr:uid="{00000000-0005-0000-0000-0000CABD0000}"/>
    <cellStyle name="Total 2 2 13 2" xfId="1123" xr:uid="{00000000-0005-0000-0000-0000CBBD0000}"/>
    <cellStyle name="Total 2 2 13 2 2" xfId="30048" xr:uid="{00000000-0005-0000-0000-0000CCBD0000}"/>
    <cellStyle name="Total 2 2 13 2 3" xfId="19436" xr:uid="{00000000-0005-0000-0000-0000CDBD0000}"/>
    <cellStyle name="Total 2 2 13 20" xfId="26062" xr:uid="{00000000-0005-0000-0000-0000CEBD0000}"/>
    <cellStyle name="Total 2 2 13 21" xfId="26408" xr:uid="{00000000-0005-0000-0000-0000CFBD0000}"/>
    <cellStyle name="Total 2 2 13 22" xfId="26953" xr:uid="{00000000-0005-0000-0000-0000D0BD0000}"/>
    <cellStyle name="Total 2 2 13 23" xfId="26119" xr:uid="{00000000-0005-0000-0000-0000D1BD0000}"/>
    <cellStyle name="Total 2 2 13 24" xfId="27461" xr:uid="{00000000-0005-0000-0000-0000D2BD0000}"/>
    <cellStyle name="Total 2 2 13 25" xfId="27804" xr:uid="{00000000-0005-0000-0000-0000D3BD0000}"/>
    <cellStyle name="Total 2 2 13 26" xfId="28145" xr:uid="{00000000-0005-0000-0000-0000D4BD0000}"/>
    <cellStyle name="Total 2 2 13 27" xfId="28486" xr:uid="{00000000-0005-0000-0000-0000D5BD0000}"/>
    <cellStyle name="Total 2 2 13 28" xfId="28827" xr:uid="{00000000-0005-0000-0000-0000D6BD0000}"/>
    <cellStyle name="Total 2 2 13 29" xfId="29168" xr:uid="{00000000-0005-0000-0000-0000D7BD0000}"/>
    <cellStyle name="Total 2 2 13 3" xfId="4144" xr:uid="{00000000-0005-0000-0000-0000D8BD0000}"/>
    <cellStyle name="Total 2 2 13 3 2" xfId="19782" xr:uid="{00000000-0005-0000-0000-0000D9BD0000}"/>
    <cellStyle name="Total 2 2 13 30" xfId="29454" xr:uid="{00000000-0005-0000-0000-0000DABD0000}"/>
    <cellStyle name="Total 2 2 13 31" xfId="31130" xr:uid="{00000000-0005-0000-0000-0000DBBD0000}"/>
    <cellStyle name="Total 2 2 13 32" xfId="31666" xr:uid="{00000000-0005-0000-0000-0000DCBD0000}"/>
    <cellStyle name="Total 2 2 13 33" xfId="32228" xr:uid="{00000000-0005-0000-0000-0000DDBD0000}"/>
    <cellStyle name="Total 2 2 13 34" xfId="32569" xr:uid="{00000000-0005-0000-0000-0000DEBD0000}"/>
    <cellStyle name="Total 2 2 13 35" xfId="32910" xr:uid="{00000000-0005-0000-0000-0000DFBD0000}"/>
    <cellStyle name="Total 2 2 13 36" xfId="33371" xr:uid="{00000000-0005-0000-0000-0000E0BD0000}"/>
    <cellStyle name="Total 2 2 13 37" xfId="33820" xr:uid="{00000000-0005-0000-0000-0000E1BD0000}"/>
    <cellStyle name="Total 2 2 13 38" xfId="34195" xr:uid="{00000000-0005-0000-0000-0000E2BD0000}"/>
    <cellStyle name="Total 2 2 13 39" xfId="34613" xr:uid="{00000000-0005-0000-0000-0000E3BD0000}"/>
    <cellStyle name="Total 2 2 13 4" xfId="8396" xr:uid="{00000000-0005-0000-0000-0000E4BD0000}"/>
    <cellStyle name="Total 2 2 13 4 2" xfId="19878" xr:uid="{00000000-0005-0000-0000-0000E5BD0000}"/>
    <cellStyle name="Total 2 2 13 40" xfId="34959" xr:uid="{00000000-0005-0000-0000-0000E6BD0000}"/>
    <cellStyle name="Total 2 2 13 41" xfId="35305" xr:uid="{00000000-0005-0000-0000-0000E7BD0000}"/>
    <cellStyle name="Total 2 2 13 42" xfId="35652" xr:uid="{00000000-0005-0000-0000-0000E8BD0000}"/>
    <cellStyle name="Total 2 2 13 43" xfId="35999" xr:uid="{00000000-0005-0000-0000-0000E9BD0000}"/>
    <cellStyle name="Total 2 2 13 44" xfId="36345" xr:uid="{00000000-0005-0000-0000-0000EABD0000}"/>
    <cellStyle name="Total 2 2 13 45" xfId="36691" xr:uid="{00000000-0005-0000-0000-0000EBBD0000}"/>
    <cellStyle name="Total 2 2 13 46" xfId="37037" xr:uid="{00000000-0005-0000-0000-0000ECBD0000}"/>
    <cellStyle name="Total 2 2 13 47" xfId="37383" xr:uid="{00000000-0005-0000-0000-0000EDBD0000}"/>
    <cellStyle name="Total 2 2 13 48" xfId="38004" xr:uid="{00000000-0005-0000-0000-0000EEBD0000}"/>
    <cellStyle name="Total 2 2 13 49" xfId="38351" xr:uid="{00000000-0005-0000-0000-0000EFBD0000}"/>
    <cellStyle name="Total 2 2 13 5" xfId="12645" xr:uid="{00000000-0005-0000-0000-0000F0BD0000}"/>
    <cellStyle name="Total 2 2 13 5 2" xfId="20224" xr:uid="{00000000-0005-0000-0000-0000F1BD0000}"/>
    <cellStyle name="Total 2 2 13 50" xfId="38697" xr:uid="{00000000-0005-0000-0000-0000F2BD0000}"/>
    <cellStyle name="Total 2 2 13 51" xfId="39043" xr:uid="{00000000-0005-0000-0000-0000F3BD0000}"/>
    <cellStyle name="Total 2 2 13 52" xfId="39389" xr:uid="{00000000-0005-0000-0000-0000F4BD0000}"/>
    <cellStyle name="Total 2 2 13 53" xfId="34026" xr:uid="{00000000-0005-0000-0000-0000F5BD0000}"/>
    <cellStyle name="Total 2 2 13 54" xfId="39551" xr:uid="{00000000-0005-0000-0000-0000F6BD0000}"/>
    <cellStyle name="Total 2 2 13 55" xfId="40217" xr:uid="{00000000-0005-0000-0000-0000F7BD0000}"/>
    <cellStyle name="Total 2 2 13 56" xfId="40558" xr:uid="{00000000-0005-0000-0000-0000F8BD0000}"/>
    <cellStyle name="Total 2 2 13 57" xfId="40913" xr:uid="{00000000-0005-0000-0000-0000F9BD0000}"/>
    <cellStyle name="Total 2 2 13 58" xfId="40693" xr:uid="{00000000-0005-0000-0000-0000FABD0000}"/>
    <cellStyle name="Total 2 2 13 59" xfId="41779" xr:uid="{00000000-0005-0000-0000-0000FBBD0000}"/>
    <cellStyle name="Total 2 2 13 6" xfId="16894" xr:uid="{00000000-0005-0000-0000-0000FCBD0000}"/>
    <cellStyle name="Total 2 2 13 6 2" xfId="20570" xr:uid="{00000000-0005-0000-0000-0000FDBD0000}"/>
    <cellStyle name="Total 2 2 13 60" xfId="42125" xr:uid="{00000000-0005-0000-0000-0000FEBD0000}"/>
    <cellStyle name="Total 2 2 13 61" xfId="42471" xr:uid="{00000000-0005-0000-0000-0000FFBD0000}"/>
    <cellStyle name="Total 2 2 13 62" xfId="42650" xr:uid="{00000000-0005-0000-0000-000000BE0000}"/>
    <cellStyle name="Total 2 2 13 63" xfId="42711" xr:uid="{00000000-0005-0000-0000-000001BE0000}"/>
    <cellStyle name="Total 2 2 13 64" xfId="43052" xr:uid="{00000000-0005-0000-0000-000002BE0000}"/>
    <cellStyle name="Total 2 2 13 65" xfId="43393" xr:uid="{00000000-0005-0000-0000-000003BE0000}"/>
    <cellStyle name="Total 2 2 13 66" xfId="43734" xr:uid="{00000000-0005-0000-0000-000004BE0000}"/>
    <cellStyle name="Total 2 2 13 67" xfId="44590" xr:uid="{00000000-0005-0000-0000-000005BE0000}"/>
    <cellStyle name="Total 2 2 13 68" xfId="44933" xr:uid="{00000000-0005-0000-0000-000006BE0000}"/>
    <cellStyle name="Total 2 2 13 69" xfId="45354" xr:uid="{00000000-0005-0000-0000-000007BE0000}"/>
    <cellStyle name="Total 2 2 13 7" xfId="20717" xr:uid="{00000000-0005-0000-0000-000008BE0000}"/>
    <cellStyle name="Total 2 2 13 70" xfId="45968" xr:uid="{00000000-0005-0000-0000-000009BE0000}"/>
    <cellStyle name="Total 2 2 13 71" xfId="46312" xr:uid="{00000000-0005-0000-0000-00000ABE0000}"/>
    <cellStyle name="Total 2 2 13 72" xfId="46613" xr:uid="{00000000-0005-0000-0000-00000BBE0000}"/>
    <cellStyle name="Total 2 2 13 73" xfId="46790" xr:uid="{00000000-0005-0000-0000-00000CBE0000}"/>
    <cellStyle name="Total 2 2 13 74" xfId="47135" xr:uid="{00000000-0005-0000-0000-00000DBE0000}"/>
    <cellStyle name="Total 2 2 13 75" xfId="47480" xr:uid="{00000000-0005-0000-0000-00000EBE0000}"/>
    <cellStyle name="Total 2 2 13 76" xfId="47730" xr:uid="{00000000-0005-0000-0000-00000FBE0000}"/>
    <cellStyle name="Total 2 2 13 77" xfId="47904" xr:uid="{00000000-0005-0000-0000-000010BE0000}"/>
    <cellStyle name="Total 2 2 13 78" xfId="48328" xr:uid="{00000000-0005-0000-0000-000011BE0000}"/>
    <cellStyle name="Total 2 2 13 79" xfId="49094" xr:uid="{00000000-0005-0000-0000-000012BE0000}"/>
    <cellStyle name="Total 2 2 13 8" xfId="21263" xr:uid="{00000000-0005-0000-0000-000013BE0000}"/>
    <cellStyle name="Total 2 2 13 80" xfId="49638" xr:uid="{00000000-0005-0000-0000-000014BE0000}"/>
    <cellStyle name="Total 2 2 13 81" xfId="48517" xr:uid="{00000000-0005-0000-0000-000015BE0000}"/>
    <cellStyle name="Total 2 2 13 82" xfId="19081" xr:uid="{00000000-0005-0000-0000-000016BE0000}"/>
    <cellStyle name="Total 2 2 13 83" xfId="54182" xr:uid="{00000000-0005-0000-0000-000017BE0000}"/>
    <cellStyle name="Total 2 2 13 9" xfId="20862" xr:uid="{00000000-0005-0000-0000-000018BE0000}"/>
    <cellStyle name="Total 2 2 130" xfId="39102" xr:uid="{00000000-0005-0000-0000-000019BE0000}"/>
    <cellStyle name="Total 2 2 131" xfId="39605" xr:uid="{00000000-0005-0000-0000-00001ABE0000}"/>
    <cellStyle name="Total 2 2 132" xfId="39849" xr:uid="{00000000-0005-0000-0000-00001BBE0000}"/>
    <cellStyle name="Total 2 2 133" xfId="39931" xr:uid="{00000000-0005-0000-0000-00001CBE0000}"/>
    <cellStyle name="Total 2 2 134" xfId="40272" xr:uid="{00000000-0005-0000-0000-00001DBE0000}"/>
    <cellStyle name="Total 2 2 135" xfId="40953" xr:uid="{00000000-0005-0000-0000-00001EBE0000}"/>
    <cellStyle name="Total 2 2 136" xfId="41353" xr:uid="{00000000-0005-0000-0000-00001FBE0000}"/>
    <cellStyle name="Total 2 2 137" xfId="41062" xr:uid="{00000000-0005-0000-0000-000020BE0000}"/>
    <cellStyle name="Total 2 2 138" xfId="41838" xr:uid="{00000000-0005-0000-0000-000021BE0000}"/>
    <cellStyle name="Total 2 2 139" xfId="42184" xr:uid="{00000000-0005-0000-0000-000022BE0000}"/>
    <cellStyle name="Total 2 2 14" xfId="1124" xr:uid="{00000000-0005-0000-0000-000023BE0000}"/>
    <cellStyle name="Total 2 2 14 10" xfId="22078" xr:uid="{00000000-0005-0000-0000-000024BE0000}"/>
    <cellStyle name="Total 2 2 14 11" xfId="22424" xr:uid="{00000000-0005-0000-0000-000025BE0000}"/>
    <cellStyle name="Total 2 2 14 12" xfId="22770" xr:uid="{00000000-0005-0000-0000-000026BE0000}"/>
    <cellStyle name="Total 2 2 14 13" xfId="23116" xr:uid="{00000000-0005-0000-0000-000027BE0000}"/>
    <cellStyle name="Total 2 2 14 14" xfId="23738" xr:uid="{00000000-0005-0000-0000-000028BE0000}"/>
    <cellStyle name="Total 2 2 14 15" xfId="24084" xr:uid="{00000000-0005-0000-0000-000029BE0000}"/>
    <cellStyle name="Total 2 2 14 16" xfId="24434" xr:uid="{00000000-0005-0000-0000-00002ABE0000}"/>
    <cellStyle name="Total 2 2 14 17" xfId="25055" xr:uid="{00000000-0005-0000-0000-00002BBE0000}"/>
    <cellStyle name="Total 2 2 14 18" xfId="21760" xr:uid="{00000000-0005-0000-0000-00002CBE0000}"/>
    <cellStyle name="Total 2 2 14 19" xfId="25741" xr:uid="{00000000-0005-0000-0000-00002DBE0000}"/>
    <cellStyle name="Total 2 2 14 2" xfId="1125" xr:uid="{00000000-0005-0000-0000-00002EBE0000}"/>
    <cellStyle name="Total 2 2 14 2 2" xfId="30161" xr:uid="{00000000-0005-0000-0000-00002FBE0000}"/>
    <cellStyle name="Total 2 2 14 2 3" xfId="19461" xr:uid="{00000000-0005-0000-0000-000030BE0000}"/>
    <cellStyle name="Total 2 2 14 20" xfId="26087" xr:uid="{00000000-0005-0000-0000-000031BE0000}"/>
    <cellStyle name="Total 2 2 14 21" xfId="26433" xr:uid="{00000000-0005-0000-0000-000032BE0000}"/>
    <cellStyle name="Total 2 2 14 22" xfId="26978" xr:uid="{00000000-0005-0000-0000-000033BE0000}"/>
    <cellStyle name="Total 2 2 14 23" xfId="26575" xr:uid="{00000000-0005-0000-0000-000034BE0000}"/>
    <cellStyle name="Total 2 2 14 24" xfId="27486" xr:uid="{00000000-0005-0000-0000-000035BE0000}"/>
    <cellStyle name="Total 2 2 14 25" xfId="27829" xr:uid="{00000000-0005-0000-0000-000036BE0000}"/>
    <cellStyle name="Total 2 2 14 26" xfId="28170" xr:uid="{00000000-0005-0000-0000-000037BE0000}"/>
    <cellStyle name="Total 2 2 14 27" xfId="28511" xr:uid="{00000000-0005-0000-0000-000038BE0000}"/>
    <cellStyle name="Total 2 2 14 28" xfId="28852" xr:uid="{00000000-0005-0000-0000-000039BE0000}"/>
    <cellStyle name="Total 2 2 14 29" xfId="29193" xr:uid="{00000000-0005-0000-0000-00003ABE0000}"/>
    <cellStyle name="Total 2 2 14 3" xfId="4125" xr:uid="{00000000-0005-0000-0000-00003BBE0000}"/>
    <cellStyle name="Total 2 2 14 3 2" xfId="19807" xr:uid="{00000000-0005-0000-0000-00003CBE0000}"/>
    <cellStyle name="Total 2 2 14 30" xfId="29389" xr:uid="{00000000-0005-0000-0000-00003DBE0000}"/>
    <cellStyle name="Total 2 2 14 31" xfId="31217" xr:uid="{00000000-0005-0000-0000-00003EBE0000}"/>
    <cellStyle name="Total 2 2 14 32" xfId="31691" xr:uid="{00000000-0005-0000-0000-00003FBE0000}"/>
    <cellStyle name="Total 2 2 14 33" xfId="32253" xr:uid="{00000000-0005-0000-0000-000040BE0000}"/>
    <cellStyle name="Total 2 2 14 34" xfId="32594" xr:uid="{00000000-0005-0000-0000-000041BE0000}"/>
    <cellStyle name="Total 2 2 14 35" xfId="32935" xr:uid="{00000000-0005-0000-0000-000042BE0000}"/>
    <cellStyle name="Total 2 2 14 36" xfId="33459" xr:uid="{00000000-0005-0000-0000-000043BE0000}"/>
    <cellStyle name="Total 2 2 14 37" xfId="33845" xr:uid="{00000000-0005-0000-0000-000044BE0000}"/>
    <cellStyle name="Total 2 2 14 38" xfId="33377" xr:uid="{00000000-0005-0000-0000-000045BE0000}"/>
    <cellStyle name="Total 2 2 14 39" xfId="34638" xr:uid="{00000000-0005-0000-0000-000046BE0000}"/>
    <cellStyle name="Total 2 2 14 4" xfId="8377" xr:uid="{00000000-0005-0000-0000-000047BE0000}"/>
    <cellStyle name="Total 2 2 14 4 2" xfId="19903" xr:uid="{00000000-0005-0000-0000-000048BE0000}"/>
    <cellStyle name="Total 2 2 14 40" xfId="34984" xr:uid="{00000000-0005-0000-0000-000049BE0000}"/>
    <cellStyle name="Total 2 2 14 41" xfId="35330" xr:uid="{00000000-0005-0000-0000-00004ABE0000}"/>
    <cellStyle name="Total 2 2 14 42" xfId="35677" xr:uid="{00000000-0005-0000-0000-00004BBE0000}"/>
    <cellStyle name="Total 2 2 14 43" xfId="36024" xr:uid="{00000000-0005-0000-0000-00004CBE0000}"/>
    <cellStyle name="Total 2 2 14 44" xfId="36370" xr:uid="{00000000-0005-0000-0000-00004DBE0000}"/>
    <cellStyle name="Total 2 2 14 45" xfId="36716" xr:uid="{00000000-0005-0000-0000-00004EBE0000}"/>
    <cellStyle name="Total 2 2 14 46" xfId="37062" xr:uid="{00000000-0005-0000-0000-00004FBE0000}"/>
    <cellStyle name="Total 2 2 14 47" xfId="37408" xr:uid="{00000000-0005-0000-0000-000050BE0000}"/>
    <cellStyle name="Total 2 2 14 48" xfId="38029" xr:uid="{00000000-0005-0000-0000-000051BE0000}"/>
    <cellStyle name="Total 2 2 14 49" xfId="38376" xr:uid="{00000000-0005-0000-0000-000052BE0000}"/>
    <cellStyle name="Total 2 2 14 5" xfId="12626" xr:uid="{00000000-0005-0000-0000-000053BE0000}"/>
    <cellStyle name="Total 2 2 14 5 2" xfId="20249" xr:uid="{00000000-0005-0000-0000-000054BE0000}"/>
    <cellStyle name="Total 2 2 14 50" xfId="38722" xr:uid="{00000000-0005-0000-0000-000055BE0000}"/>
    <cellStyle name="Total 2 2 14 51" xfId="39068" xr:uid="{00000000-0005-0000-0000-000056BE0000}"/>
    <cellStyle name="Total 2 2 14 52" xfId="39414" xr:uid="{00000000-0005-0000-0000-000057BE0000}"/>
    <cellStyle name="Total 2 2 14 53" xfId="34297" xr:uid="{00000000-0005-0000-0000-000058BE0000}"/>
    <cellStyle name="Total 2 2 14 54" xfId="37731" xr:uid="{00000000-0005-0000-0000-000059BE0000}"/>
    <cellStyle name="Total 2 2 14 55" xfId="40242" xr:uid="{00000000-0005-0000-0000-00005ABE0000}"/>
    <cellStyle name="Total 2 2 14 56" xfId="40583" xr:uid="{00000000-0005-0000-0000-00005BBE0000}"/>
    <cellStyle name="Total 2 2 14 57" xfId="40842" xr:uid="{00000000-0005-0000-0000-00005CBE0000}"/>
    <cellStyle name="Total 2 2 14 58" xfId="41035" xr:uid="{00000000-0005-0000-0000-00005DBE0000}"/>
    <cellStyle name="Total 2 2 14 59" xfId="41804" xr:uid="{00000000-0005-0000-0000-00005EBE0000}"/>
    <cellStyle name="Total 2 2 14 6" xfId="16875" xr:uid="{00000000-0005-0000-0000-00005FBE0000}"/>
    <cellStyle name="Total 2 2 14 6 2" xfId="20595" xr:uid="{00000000-0005-0000-0000-000060BE0000}"/>
    <cellStyle name="Total 2 2 14 60" xfId="42150" xr:uid="{00000000-0005-0000-0000-000061BE0000}"/>
    <cellStyle name="Total 2 2 14 61" xfId="42496" xr:uid="{00000000-0005-0000-0000-000062BE0000}"/>
    <cellStyle name="Total 2 2 14 62" xfId="42675" xr:uid="{00000000-0005-0000-0000-000063BE0000}"/>
    <cellStyle name="Total 2 2 14 63" xfId="42736" xr:uid="{00000000-0005-0000-0000-000064BE0000}"/>
    <cellStyle name="Total 2 2 14 64" xfId="43077" xr:uid="{00000000-0005-0000-0000-000065BE0000}"/>
    <cellStyle name="Total 2 2 14 65" xfId="43418" xr:uid="{00000000-0005-0000-0000-000066BE0000}"/>
    <cellStyle name="Total 2 2 14 66" xfId="43759" xr:uid="{00000000-0005-0000-0000-000067BE0000}"/>
    <cellStyle name="Total 2 2 14 67" xfId="44615" xr:uid="{00000000-0005-0000-0000-000068BE0000}"/>
    <cellStyle name="Total 2 2 14 68" xfId="44958" xr:uid="{00000000-0005-0000-0000-000069BE0000}"/>
    <cellStyle name="Total 2 2 14 69" xfId="45379" xr:uid="{00000000-0005-0000-0000-00006ABE0000}"/>
    <cellStyle name="Total 2 2 14 7" xfId="20644" xr:uid="{00000000-0005-0000-0000-00006BBE0000}"/>
    <cellStyle name="Total 2 2 14 70" xfId="45993" xr:uid="{00000000-0005-0000-0000-00006CBE0000}"/>
    <cellStyle name="Total 2 2 14 71" xfId="46337" xr:uid="{00000000-0005-0000-0000-00006DBE0000}"/>
    <cellStyle name="Total 2 2 14 72" xfId="46635" xr:uid="{00000000-0005-0000-0000-00006EBE0000}"/>
    <cellStyle name="Total 2 2 14 73" xfId="46815" xr:uid="{00000000-0005-0000-0000-00006FBE0000}"/>
    <cellStyle name="Total 2 2 14 74" xfId="47160" xr:uid="{00000000-0005-0000-0000-000070BE0000}"/>
    <cellStyle name="Total 2 2 14 75" xfId="47505" xr:uid="{00000000-0005-0000-0000-000071BE0000}"/>
    <cellStyle name="Total 2 2 14 76" xfId="47750" xr:uid="{00000000-0005-0000-0000-000072BE0000}"/>
    <cellStyle name="Total 2 2 14 77" xfId="47929" xr:uid="{00000000-0005-0000-0000-000073BE0000}"/>
    <cellStyle name="Total 2 2 14 78" xfId="48458" xr:uid="{00000000-0005-0000-0000-000074BE0000}"/>
    <cellStyle name="Total 2 2 14 79" xfId="49119" xr:uid="{00000000-0005-0000-0000-000075BE0000}"/>
    <cellStyle name="Total 2 2 14 8" xfId="21288" xr:uid="{00000000-0005-0000-0000-000076BE0000}"/>
    <cellStyle name="Total 2 2 14 80" xfId="49663" xr:uid="{00000000-0005-0000-0000-000077BE0000}"/>
    <cellStyle name="Total 2 2 14 81" xfId="49693" xr:uid="{00000000-0005-0000-0000-000078BE0000}"/>
    <cellStyle name="Total 2 2 14 82" xfId="19106" xr:uid="{00000000-0005-0000-0000-000079BE0000}"/>
    <cellStyle name="Total 2 2 14 83" xfId="55100" xr:uid="{00000000-0005-0000-0000-00007ABE0000}"/>
    <cellStyle name="Total 2 2 14 9" xfId="19741" xr:uid="{00000000-0005-0000-0000-00007BBE0000}"/>
    <cellStyle name="Total 2 2 140" xfId="41402" xr:uid="{00000000-0005-0000-0000-00007CBE0000}"/>
    <cellStyle name="Total 2 2 141" xfId="42766" xr:uid="{00000000-0005-0000-0000-00007DBE0000}"/>
    <cellStyle name="Total 2 2 142" xfId="43107" xr:uid="{00000000-0005-0000-0000-00007EBE0000}"/>
    <cellStyle name="Total 2 2 143" xfId="43448" xr:uid="{00000000-0005-0000-0000-00007FBE0000}"/>
    <cellStyle name="Total 2 2 144" xfId="43980" xr:uid="{00000000-0005-0000-0000-000080BE0000}"/>
    <cellStyle name="Total 2 2 145" xfId="44647" xr:uid="{00000000-0005-0000-0000-000081BE0000}"/>
    <cellStyle name="Total 2 2 146" xfId="45160" xr:uid="{00000000-0005-0000-0000-000082BE0000}"/>
    <cellStyle name="Total 2 2 147" xfId="45736" xr:uid="{00000000-0005-0000-0000-000083BE0000}"/>
    <cellStyle name="Total 2 2 148" xfId="46025" xr:uid="{00000000-0005-0000-0000-000084BE0000}"/>
    <cellStyle name="Total 2 2 149" xfId="45549" xr:uid="{00000000-0005-0000-0000-000085BE0000}"/>
    <cellStyle name="Total 2 2 15" xfId="1126" xr:uid="{00000000-0005-0000-0000-000086BE0000}"/>
    <cellStyle name="Total 2 2 15 10" xfId="22083" xr:uid="{00000000-0005-0000-0000-000087BE0000}"/>
    <cellStyle name="Total 2 2 15 11" xfId="22429" xr:uid="{00000000-0005-0000-0000-000088BE0000}"/>
    <cellStyle name="Total 2 2 15 12" xfId="22775" xr:uid="{00000000-0005-0000-0000-000089BE0000}"/>
    <cellStyle name="Total 2 2 15 13" xfId="23121" xr:uid="{00000000-0005-0000-0000-00008ABE0000}"/>
    <cellStyle name="Total 2 2 15 14" xfId="23743" xr:uid="{00000000-0005-0000-0000-00008BBE0000}"/>
    <cellStyle name="Total 2 2 15 15" xfId="24089" xr:uid="{00000000-0005-0000-0000-00008CBE0000}"/>
    <cellStyle name="Total 2 2 15 16" xfId="24439" xr:uid="{00000000-0005-0000-0000-00008DBE0000}"/>
    <cellStyle name="Total 2 2 15 17" xfId="25060" xr:uid="{00000000-0005-0000-0000-00008EBE0000}"/>
    <cellStyle name="Total 2 2 15 18" xfId="24788" xr:uid="{00000000-0005-0000-0000-00008FBE0000}"/>
    <cellStyle name="Total 2 2 15 19" xfId="25746" xr:uid="{00000000-0005-0000-0000-000090BE0000}"/>
    <cellStyle name="Total 2 2 15 2" xfId="1127" xr:uid="{00000000-0005-0000-0000-000091BE0000}"/>
    <cellStyle name="Total 2 2 15 2 2" xfId="30170" xr:uid="{00000000-0005-0000-0000-000092BE0000}"/>
    <cellStyle name="Total 2 2 15 2 3" xfId="19466" xr:uid="{00000000-0005-0000-0000-000093BE0000}"/>
    <cellStyle name="Total 2 2 15 20" xfId="26092" xr:uid="{00000000-0005-0000-0000-000094BE0000}"/>
    <cellStyle name="Total 2 2 15 21" xfId="26438" xr:uid="{00000000-0005-0000-0000-000095BE0000}"/>
    <cellStyle name="Total 2 2 15 22" xfId="26983" xr:uid="{00000000-0005-0000-0000-000096BE0000}"/>
    <cellStyle name="Total 2 2 15 23" xfId="21492" xr:uid="{00000000-0005-0000-0000-000097BE0000}"/>
    <cellStyle name="Total 2 2 15 24" xfId="27491" xr:uid="{00000000-0005-0000-0000-000098BE0000}"/>
    <cellStyle name="Total 2 2 15 25" xfId="27834" xr:uid="{00000000-0005-0000-0000-000099BE0000}"/>
    <cellStyle name="Total 2 2 15 26" xfId="28175" xr:uid="{00000000-0005-0000-0000-00009ABE0000}"/>
    <cellStyle name="Total 2 2 15 27" xfId="28516" xr:uid="{00000000-0005-0000-0000-00009BBE0000}"/>
    <cellStyle name="Total 2 2 15 28" xfId="28857" xr:uid="{00000000-0005-0000-0000-00009CBE0000}"/>
    <cellStyle name="Total 2 2 15 29" xfId="29198" xr:uid="{00000000-0005-0000-0000-00009DBE0000}"/>
    <cellStyle name="Total 2 2 15 3" xfId="4664" xr:uid="{00000000-0005-0000-0000-00009EBE0000}"/>
    <cellStyle name="Total 2 2 15 3 2" xfId="19812" xr:uid="{00000000-0005-0000-0000-00009FBE0000}"/>
    <cellStyle name="Total 2 2 15 30" xfId="29511" xr:uid="{00000000-0005-0000-0000-0000A0BE0000}"/>
    <cellStyle name="Total 2 2 15 31" xfId="31220" xr:uid="{00000000-0005-0000-0000-0000A1BE0000}"/>
    <cellStyle name="Total 2 2 15 32" xfId="31696" xr:uid="{00000000-0005-0000-0000-0000A2BE0000}"/>
    <cellStyle name="Total 2 2 15 33" xfId="32258" xr:uid="{00000000-0005-0000-0000-0000A3BE0000}"/>
    <cellStyle name="Total 2 2 15 34" xfId="32599" xr:uid="{00000000-0005-0000-0000-0000A4BE0000}"/>
    <cellStyle name="Total 2 2 15 35" xfId="32940" xr:uid="{00000000-0005-0000-0000-0000A5BE0000}"/>
    <cellStyle name="Total 2 2 15 36" xfId="33279" xr:uid="{00000000-0005-0000-0000-0000A6BE0000}"/>
    <cellStyle name="Total 2 2 15 37" xfId="33850" xr:uid="{00000000-0005-0000-0000-0000A7BE0000}"/>
    <cellStyle name="Total 2 2 15 38" xfId="34205" xr:uid="{00000000-0005-0000-0000-0000A8BE0000}"/>
    <cellStyle name="Total 2 2 15 39" xfId="34643" xr:uid="{00000000-0005-0000-0000-0000A9BE0000}"/>
    <cellStyle name="Total 2 2 15 4" xfId="8916" xr:uid="{00000000-0005-0000-0000-0000AABE0000}"/>
    <cellStyle name="Total 2 2 15 4 2" xfId="19908" xr:uid="{00000000-0005-0000-0000-0000ABBE0000}"/>
    <cellStyle name="Total 2 2 15 40" xfId="34989" xr:uid="{00000000-0005-0000-0000-0000ACBE0000}"/>
    <cellStyle name="Total 2 2 15 41" xfId="35335" xr:uid="{00000000-0005-0000-0000-0000ADBE0000}"/>
    <cellStyle name="Total 2 2 15 42" xfId="35682" xr:uid="{00000000-0005-0000-0000-0000AEBE0000}"/>
    <cellStyle name="Total 2 2 15 43" xfId="36029" xr:uid="{00000000-0005-0000-0000-0000AFBE0000}"/>
    <cellStyle name="Total 2 2 15 44" xfId="36375" xr:uid="{00000000-0005-0000-0000-0000B0BE0000}"/>
    <cellStyle name="Total 2 2 15 45" xfId="36721" xr:uid="{00000000-0005-0000-0000-0000B1BE0000}"/>
    <cellStyle name="Total 2 2 15 46" xfId="37067" xr:uid="{00000000-0005-0000-0000-0000B2BE0000}"/>
    <cellStyle name="Total 2 2 15 47" xfId="37413" xr:uid="{00000000-0005-0000-0000-0000B3BE0000}"/>
    <cellStyle name="Total 2 2 15 48" xfId="38034" xr:uid="{00000000-0005-0000-0000-0000B4BE0000}"/>
    <cellStyle name="Total 2 2 15 49" xfId="38381" xr:uid="{00000000-0005-0000-0000-0000B5BE0000}"/>
    <cellStyle name="Total 2 2 15 5" xfId="13165" xr:uid="{00000000-0005-0000-0000-0000B6BE0000}"/>
    <cellStyle name="Total 2 2 15 5 2" xfId="20254" xr:uid="{00000000-0005-0000-0000-0000B7BE0000}"/>
    <cellStyle name="Total 2 2 15 50" xfId="38727" xr:uid="{00000000-0005-0000-0000-0000B8BE0000}"/>
    <cellStyle name="Total 2 2 15 51" xfId="39073" xr:uid="{00000000-0005-0000-0000-0000B9BE0000}"/>
    <cellStyle name="Total 2 2 15 52" xfId="39419" xr:uid="{00000000-0005-0000-0000-0000BABE0000}"/>
    <cellStyle name="Total 2 2 15 53" xfId="34099" xr:uid="{00000000-0005-0000-0000-0000BBBE0000}"/>
    <cellStyle name="Total 2 2 15 54" xfId="39668" xr:uid="{00000000-0005-0000-0000-0000BCBE0000}"/>
    <cellStyle name="Total 2 2 15 55" xfId="40247" xr:uid="{00000000-0005-0000-0000-0000BDBE0000}"/>
    <cellStyle name="Total 2 2 15 56" xfId="40588" xr:uid="{00000000-0005-0000-0000-0000BEBE0000}"/>
    <cellStyle name="Total 2 2 15 57" xfId="40971" xr:uid="{00000000-0005-0000-0000-0000BFBE0000}"/>
    <cellStyle name="Total 2 2 15 58" xfId="41216" xr:uid="{00000000-0005-0000-0000-0000C0BE0000}"/>
    <cellStyle name="Total 2 2 15 59" xfId="41809" xr:uid="{00000000-0005-0000-0000-0000C1BE0000}"/>
    <cellStyle name="Total 2 2 15 6" xfId="17414" xr:uid="{00000000-0005-0000-0000-0000C2BE0000}"/>
    <cellStyle name="Total 2 2 15 6 2" xfId="20600" xr:uid="{00000000-0005-0000-0000-0000C3BE0000}"/>
    <cellStyle name="Total 2 2 15 60" xfId="42155" xr:uid="{00000000-0005-0000-0000-0000C4BE0000}"/>
    <cellStyle name="Total 2 2 15 61" xfId="42501" xr:uid="{00000000-0005-0000-0000-0000C5BE0000}"/>
    <cellStyle name="Total 2 2 15 62" xfId="42680" xr:uid="{00000000-0005-0000-0000-0000C6BE0000}"/>
    <cellStyle name="Total 2 2 15 63" xfId="42741" xr:uid="{00000000-0005-0000-0000-0000C7BE0000}"/>
    <cellStyle name="Total 2 2 15 64" xfId="43082" xr:uid="{00000000-0005-0000-0000-0000C8BE0000}"/>
    <cellStyle name="Total 2 2 15 65" xfId="43423" xr:uid="{00000000-0005-0000-0000-0000C9BE0000}"/>
    <cellStyle name="Total 2 2 15 66" xfId="43764" xr:uid="{00000000-0005-0000-0000-0000CABE0000}"/>
    <cellStyle name="Total 2 2 15 67" xfId="44620" xr:uid="{00000000-0005-0000-0000-0000CBBE0000}"/>
    <cellStyle name="Total 2 2 15 68" xfId="44963" xr:uid="{00000000-0005-0000-0000-0000CCBE0000}"/>
    <cellStyle name="Total 2 2 15 69" xfId="45384" xr:uid="{00000000-0005-0000-0000-0000CDBE0000}"/>
    <cellStyle name="Total 2 2 15 7" xfId="20777" xr:uid="{00000000-0005-0000-0000-0000CEBE0000}"/>
    <cellStyle name="Total 2 2 15 70" xfId="45998" xr:uid="{00000000-0005-0000-0000-0000CFBE0000}"/>
    <cellStyle name="Total 2 2 15 71" xfId="46342" xr:uid="{00000000-0005-0000-0000-0000D0BE0000}"/>
    <cellStyle name="Total 2 2 15 72" xfId="46639" xr:uid="{00000000-0005-0000-0000-0000D1BE0000}"/>
    <cellStyle name="Total 2 2 15 73" xfId="46820" xr:uid="{00000000-0005-0000-0000-0000D2BE0000}"/>
    <cellStyle name="Total 2 2 15 74" xfId="47165" xr:uid="{00000000-0005-0000-0000-0000D3BE0000}"/>
    <cellStyle name="Total 2 2 15 75" xfId="47510" xr:uid="{00000000-0005-0000-0000-0000D4BE0000}"/>
    <cellStyle name="Total 2 2 15 76" xfId="47754" xr:uid="{00000000-0005-0000-0000-0000D5BE0000}"/>
    <cellStyle name="Total 2 2 15 77" xfId="47934" xr:uid="{00000000-0005-0000-0000-0000D6BE0000}"/>
    <cellStyle name="Total 2 2 15 78" xfId="48291" xr:uid="{00000000-0005-0000-0000-0000D7BE0000}"/>
    <cellStyle name="Total 2 2 15 79" xfId="49124" xr:uid="{00000000-0005-0000-0000-0000D8BE0000}"/>
    <cellStyle name="Total 2 2 15 8" xfId="21293" xr:uid="{00000000-0005-0000-0000-0000D9BE0000}"/>
    <cellStyle name="Total 2 2 15 80" xfId="49668" xr:uid="{00000000-0005-0000-0000-0000DABE0000}"/>
    <cellStyle name="Total 2 2 15 81" xfId="48745" xr:uid="{00000000-0005-0000-0000-0000DBBE0000}"/>
    <cellStyle name="Total 2 2 15 82" xfId="19111" xr:uid="{00000000-0005-0000-0000-0000DCBE0000}"/>
    <cellStyle name="Total 2 2 15 83" xfId="55755" xr:uid="{00000000-0005-0000-0000-0000DDBE0000}"/>
    <cellStyle name="Total 2 2 15 9" xfId="18905" xr:uid="{00000000-0005-0000-0000-0000DEBE0000}"/>
    <cellStyle name="Total 2 2 150" xfId="46848" xr:uid="{00000000-0005-0000-0000-0000DFBE0000}"/>
    <cellStyle name="Total 2 2 151" xfId="47193" xr:uid="{00000000-0005-0000-0000-0000E0BE0000}"/>
    <cellStyle name="Total 2 2 152" xfId="46853" xr:uid="{00000000-0005-0000-0000-0000E1BE0000}"/>
    <cellStyle name="Total 2 2 153" xfId="48620" xr:uid="{00000000-0005-0000-0000-0000E2BE0000}"/>
    <cellStyle name="Total 2 2 154" xfId="48808" xr:uid="{00000000-0005-0000-0000-0000E3BE0000}"/>
    <cellStyle name="Total 2 2 155" xfId="49296" xr:uid="{00000000-0005-0000-0000-0000E4BE0000}"/>
    <cellStyle name="Total 2 2 156" xfId="49761" xr:uid="{00000000-0005-0000-0000-0000E5BE0000}"/>
    <cellStyle name="Total 2 2 157" xfId="49843" xr:uid="{00000000-0005-0000-0000-0000E6BE0000}"/>
    <cellStyle name="Total 2 2 158" xfId="51209" xr:uid="{00000000-0005-0000-0000-0000E7BE0000}"/>
    <cellStyle name="Total 2 2 159" xfId="51048" xr:uid="{00000000-0005-0000-0000-0000E8BE0000}"/>
    <cellStyle name="Total 2 2 16" xfId="1128" xr:uid="{00000000-0005-0000-0000-0000E9BE0000}"/>
    <cellStyle name="Total 2 2 16 10" xfId="22088" xr:uid="{00000000-0005-0000-0000-0000EABE0000}"/>
    <cellStyle name="Total 2 2 16 11" xfId="22434" xr:uid="{00000000-0005-0000-0000-0000EBBE0000}"/>
    <cellStyle name="Total 2 2 16 12" xfId="22780" xr:uid="{00000000-0005-0000-0000-0000ECBE0000}"/>
    <cellStyle name="Total 2 2 16 13" xfId="23126" xr:uid="{00000000-0005-0000-0000-0000EDBE0000}"/>
    <cellStyle name="Total 2 2 16 14" xfId="23748" xr:uid="{00000000-0005-0000-0000-0000EEBE0000}"/>
    <cellStyle name="Total 2 2 16 15" xfId="24094" xr:uid="{00000000-0005-0000-0000-0000EFBE0000}"/>
    <cellStyle name="Total 2 2 16 16" xfId="24444" xr:uid="{00000000-0005-0000-0000-0000F0BE0000}"/>
    <cellStyle name="Total 2 2 16 17" xfId="25065" xr:uid="{00000000-0005-0000-0000-0000F1BE0000}"/>
    <cellStyle name="Total 2 2 16 18" xfId="21522" xr:uid="{00000000-0005-0000-0000-0000F2BE0000}"/>
    <cellStyle name="Total 2 2 16 19" xfId="25751" xr:uid="{00000000-0005-0000-0000-0000F3BE0000}"/>
    <cellStyle name="Total 2 2 16 2" xfId="1129" xr:uid="{00000000-0005-0000-0000-0000F4BE0000}"/>
    <cellStyle name="Total 2 2 16 2 2" xfId="30179" xr:uid="{00000000-0005-0000-0000-0000F5BE0000}"/>
    <cellStyle name="Total 2 2 16 2 3" xfId="19471" xr:uid="{00000000-0005-0000-0000-0000F6BE0000}"/>
    <cellStyle name="Total 2 2 16 20" xfId="26097" xr:uid="{00000000-0005-0000-0000-0000F7BE0000}"/>
    <cellStyle name="Total 2 2 16 21" xfId="26443" xr:uid="{00000000-0005-0000-0000-0000F8BE0000}"/>
    <cellStyle name="Total 2 2 16 22" xfId="26988" xr:uid="{00000000-0005-0000-0000-0000F9BE0000}"/>
    <cellStyle name="Total 2 2 16 23" xfId="25320" xr:uid="{00000000-0005-0000-0000-0000FABE0000}"/>
    <cellStyle name="Total 2 2 16 24" xfId="27496" xr:uid="{00000000-0005-0000-0000-0000FBBE0000}"/>
    <cellStyle name="Total 2 2 16 25" xfId="27839" xr:uid="{00000000-0005-0000-0000-0000FCBE0000}"/>
    <cellStyle name="Total 2 2 16 26" xfId="28180" xr:uid="{00000000-0005-0000-0000-0000FDBE0000}"/>
    <cellStyle name="Total 2 2 16 27" xfId="28521" xr:uid="{00000000-0005-0000-0000-0000FEBE0000}"/>
    <cellStyle name="Total 2 2 16 28" xfId="28862" xr:uid="{00000000-0005-0000-0000-0000FFBE0000}"/>
    <cellStyle name="Total 2 2 16 29" xfId="29203" xr:uid="{00000000-0005-0000-0000-000000BF0000}"/>
    <cellStyle name="Total 2 2 16 3" xfId="5006" xr:uid="{00000000-0005-0000-0000-000001BF0000}"/>
    <cellStyle name="Total 2 2 16 3 2" xfId="19817" xr:uid="{00000000-0005-0000-0000-000002BF0000}"/>
    <cellStyle name="Total 2 2 16 30" xfId="29477" xr:uid="{00000000-0005-0000-0000-000003BF0000}"/>
    <cellStyle name="Total 2 2 16 31" xfId="31229" xr:uid="{00000000-0005-0000-0000-000004BF0000}"/>
    <cellStyle name="Total 2 2 16 32" xfId="31701" xr:uid="{00000000-0005-0000-0000-000005BF0000}"/>
    <cellStyle name="Total 2 2 16 33" xfId="32263" xr:uid="{00000000-0005-0000-0000-000006BF0000}"/>
    <cellStyle name="Total 2 2 16 34" xfId="32604" xr:uid="{00000000-0005-0000-0000-000007BF0000}"/>
    <cellStyle name="Total 2 2 16 35" xfId="32945" xr:uid="{00000000-0005-0000-0000-000008BF0000}"/>
    <cellStyle name="Total 2 2 16 36" xfId="33516" xr:uid="{00000000-0005-0000-0000-000009BF0000}"/>
    <cellStyle name="Total 2 2 16 37" xfId="33855" xr:uid="{00000000-0005-0000-0000-00000ABF0000}"/>
    <cellStyle name="Total 2 2 16 38" xfId="34184" xr:uid="{00000000-0005-0000-0000-00000BBF0000}"/>
    <cellStyle name="Total 2 2 16 39" xfId="34648" xr:uid="{00000000-0005-0000-0000-00000CBF0000}"/>
    <cellStyle name="Total 2 2 16 4" xfId="9258" xr:uid="{00000000-0005-0000-0000-00000DBF0000}"/>
    <cellStyle name="Total 2 2 16 4 2" xfId="19913" xr:uid="{00000000-0005-0000-0000-00000EBF0000}"/>
    <cellStyle name="Total 2 2 16 40" xfId="34994" xr:uid="{00000000-0005-0000-0000-00000FBF0000}"/>
    <cellStyle name="Total 2 2 16 41" xfId="35340" xr:uid="{00000000-0005-0000-0000-000010BF0000}"/>
    <cellStyle name="Total 2 2 16 42" xfId="35687" xr:uid="{00000000-0005-0000-0000-000011BF0000}"/>
    <cellStyle name="Total 2 2 16 43" xfId="36034" xr:uid="{00000000-0005-0000-0000-000012BF0000}"/>
    <cellStyle name="Total 2 2 16 44" xfId="36380" xr:uid="{00000000-0005-0000-0000-000013BF0000}"/>
    <cellStyle name="Total 2 2 16 45" xfId="36726" xr:uid="{00000000-0005-0000-0000-000014BF0000}"/>
    <cellStyle name="Total 2 2 16 46" xfId="37072" xr:uid="{00000000-0005-0000-0000-000015BF0000}"/>
    <cellStyle name="Total 2 2 16 47" xfId="37418" xr:uid="{00000000-0005-0000-0000-000016BF0000}"/>
    <cellStyle name="Total 2 2 16 48" xfId="38039" xr:uid="{00000000-0005-0000-0000-000017BF0000}"/>
    <cellStyle name="Total 2 2 16 49" xfId="38386" xr:uid="{00000000-0005-0000-0000-000018BF0000}"/>
    <cellStyle name="Total 2 2 16 5" xfId="13507" xr:uid="{00000000-0005-0000-0000-000019BF0000}"/>
    <cellStyle name="Total 2 2 16 5 2" xfId="20259" xr:uid="{00000000-0005-0000-0000-00001ABF0000}"/>
    <cellStyle name="Total 2 2 16 50" xfId="38732" xr:uid="{00000000-0005-0000-0000-00001BBF0000}"/>
    <cellStyle name="Total 2 2 16 51" xfId="39078" xr:uid="{00000000-0005-0000-0000-00001CBF0000}"/>
    <cellStyle name="Total 2 2 16 52" xfId="39424" xr:uid="{00000000-0005-0000-0000-00001DBF0000}"/>
    <cellStyle name="Total 2 2 16 53" xfId="34264" xr:uid="{00000000-0005-0000-0000-00001EBF0000}"/>
    <cellStyle name="Total 2 2 16 54" xfId="39456" xr:uid="{00000000-0005-0000-0000-00001FBF0000}"/>
    <cellStyle name="Total 2 2 16 55" xfId="40252" xr:uid="{00000000-0005-0000-0000-000020BF0000}"/>
    <cellStyle name="Total 2 2 16 56" xfId="40593" xr:uid="{00000000-0005-0000-0000-000021BF0000}"/>
    <cellStyle name="Total 2 2 16 57" xfId="40937" xr:uid="{00000000-0005-0000-0000-000022BF0000}"/>
    <cellStyle name="Total 2 2 16 58" xfId="41181" xr:uid="{00000000-0005-0000-0000-000023BF0000}"/>
    <cellStyle name="Total 2 2 16 59" xfId="41814" xr:uid="{00000000-0005-0000-0000-000024BF0000}"/>
    <cellStyle name="Total 2 2 16 6" xfId="17756" xr:uid="{00000000-0005-0000-0000-000025BF0000}"/>
    <cellStyle name="Total 2 2 16 6 2" xfId="20605" xr:uid="{00000000-0005-0000-0000-000026BF0000}"/>
    <cellStyle name="Total 2 2 16 60" xfId="42160" xr:uid="{00000000-0005-0000-0000-000027BF0000}"/>
    <cellStyle name="Total 2 2 16 61" xfId="42506" xr:uid="{00000000-0005-0000-0000-000028BF0000}"/>
    <cellStyle name="Total 2 2 16 62" xfId="42685" xr:uid="{00000000-0005-0000-0000-000029BF0000}"/>
    <cellStyle name="Total 2 2 16 63" xfId="42746" xr:uid="{00000000-0005-0000-0000-00002ABF0000}"/>
    <cellStyle name="Total 2 2 16 64" xfId="43087" xr:uid="{00000000-0005-0000-0000-00002BBF0000}"/>
    <cellStyle name="Total 2 2 16 65" xfId="43428" xr:uid="{00000000-0005-0000-0000-00002CBF0000}"/>
    <cellStyle name="Total 2 2 16 66" xfId="43769" xr:uid="{00000000-0005-0000-0000-00002DBF0000}"/>
    <cellStyle name="Total 2 2 16 67" xfId="44625" xr:uid="{00000000-0005-0000-0000-00002EBF0000}"/>
    <cellStyle name="Total 2 2 16 68" xfId="44968" xr:uid="{00000000-0005-0000-0000-00002FBF0000}"/>
    <cellStyle name="Total 2 2 16 69" xfId="45389" xr:uid="{00000000-0005-0000-0000-000030BF0000}"/>
    <cellStyle name="Total 2 2 16 7" xfId="20742" xr:uid="{00000000-0005-0000-0000-000031BF0000}"/>
    <cellStyle name="Total 2 2 16 70" xfId="46003" xr:uid="{00000000-0005-0000-0000-000032BF0000}"/>
    <cellStyle name="Total 2 2 16 71" xfId="46347" xr:uid="{00000000-0005-0000-0000-000033BF0000}"/>
    <cellStyle name="Total 2 2 16 72" xfId="46644" xr:uid="{00000000-0005-0000-0000-000034BF0000}"/>
    <cellStyle name="Total 2 2 16 73" xfId="46825" xr:uid="{00000000-0005-0000-0000-000035BF0000}"/>
    <cellStyle name="Total 2 2 16 74" xfId="47170" xr:uid="{00000000-0005-0000-0000-000036BF0000}"/>
    <cellStyle name="Total 2 2 16 75" xfId="47515" xr:uid="{00000000-0005-0000-0000-000037BF0000}"/>
    <cellStyle name="Total 2 2 16 76" xfId="47758" xr:uid="{00000000-0005-0000-0000-000038BF0000}"/>
    <cellStyle name="Total 2 2 16 77" xfId="47939" xr:uid="{00000000-0005-0000-0000-000039BF0000}"/>
    <cellStyle name="Total 2 2 16 78" xfId="48314" xr:uid="{00000000-0005-0000-0000-00003ABF0000}"/>
    <cellStyle name="Total 2 2 16 79" xfId="49129" xr:uid="{00000000-0005-0000-0000-00003BBF0000}"/>
    <cellStyle name="Total 2 2 16 8" xfId="21298" xr:uid="{00000000-0005-0000-0000-00003CBF0000}"/>
    <cellStyle name="Total 2 2 16 80" xfId="49673" xr:uid="{00000000-0005-0000-0000-00003DBF0000}"/>
    <cellStyle name="Total 2 2 16 81" xfId="49474" xr:uid="{00000000-0005-0000-0000-00003EBF0000}"/>
    <cellStyle name="Total 2 2 16 82" xfId="19116" xr:uid="{00000000-0005-0000-0000-00003FBF0000}"/>
    <cellStyle name="Total 2 2 16 83" xfId="56626" xr:uid="{00000000-0005-0000-0000-000040BF0000}"/>
    <cellStyle name="Total 2 2 16 9" xfId="19655" xr:uid="{00000000-0005-0000-0000-000041BF0000}"/>
    <cellStyle name="Total 2 2 160" xfId="51814" xr:uid="{00000000-0005-0000-0000-000042BF0000}"/>
    <cellStyle name="Total 2 2 161" xfId="51969" xr:uid="{00000000-0005-0000-0000-000043BF0000}"/>
    <cellStyle name="Total 2 2 162" xfId="52370" xr:uid="{00000000-0005-0000-0000-000044BF0000}"/>
    <cellStyle name="Total 2 2 163" xfId="53113" xr:uid="{00000000-0005-0000-0000-000045BF0000}"/>
    <cellStyle name="Total 2 2 17" xfId="1130" xr:uid="{00000000-0005-0000-0000-000046BF0000}"/>
    <cellStyle name="Total 2 2 17 10" xfId="22093" xr:uid="{00000000-0005-0000-0000-000047BF0000}"/>
    <cellStyle name="Total 2 2 17 11" xfId="22439" xr:uid="{00000000-0005-0000-0000-000048BF0000}"/>
    <cellStyle name="Total 2 2 17 12" xfId="22785" xr:uid="{00000000-0005-0000-0000-000049BF0000}"/>
    <cellStyle name="Total 2 2 17 13" xfId="23131" xr:uid="{00000000-0005-0000-0000-00004ABF0000}"/>
    <cellStyle name="Total 2 2 17 14" xfId="23753" xr:uid="{00000000-0005-0000-0000-00004BBF0000}"/>
    <cellStyle name="Total 2 2 17 15" xfId="24099" xr:uid="{00000000-0005-0000-0000-00004CBF0000}"/>
    <cellStyle name="Total 2 2 17 16" xfId="24449" xr:uid="{00000000-0005-0000-0000-00004DBF0000}"/>
    <cellStyle name="Total 2 2 17 17" xfId="25070" xr:uid="{00000000-0005-0000-0000-00004EBF0000}"/>
    <cellStyle name="Total 2 2 17 18" xfId="24792" xr:uid="{00000000-0005-0000-0000-00004FBF0000}"/>
    <cellStyle name="Total 2 2 17 19" xfId="25756" xr:uid="{00000000-0005-0000-0000-000050BF0000}"/>
    <cellStyle name="Total 2 2 17 2" xfId="1131" xr:uid="{00000000-0005-0000-0000-000051BF0000}"/>
    <cellStyle name="Total 2 2 17 2 2" xfId="30157" xr:uid="{00000000-0005-0000-0000-000052BF0000}"/>
    <cellStyle name="Total 2 2 17 2 3" xfId="19476" xr:uid="{00000000-0005-0000-0000-000053BF0000}"/>
    <cellStyle name="Total 2 2 17 20" xfId="26102" xr:uid="{00000000-0005-0000-0000-000054BF0000}"/>
    <cellStyle name="Total 2 2 17 21" xfId="26448" xr:uid="{00000000-0005-0000-0000-000055BF0000}"/>
    <cellStyle name="Total 2 2 17 22" xfId="26993" xr:uid="{00000000-0005-0000-0000-000056BF0000}"/>
    <cellStyle name="Total 2 2 17 23" xfId="26648" xr:uid="{00000000-0005-0000-0000-000057BF0000}"/>
    <cellStyle name="Total 2 2 17 24" xfId="27501" xr:uid="{00000000-0005-0000-0000-000058BF0000}"/>
    <cellStyle name="Total 2 2 17 25" xfId="27844" xr:uid="{00000000-0005-0000-0000-000059BF0000}"/>
    <cellStyle name="Total 2 2 17 26" xfId="28185" xr:uid="{00000000-0005-0000-0000-00005ABF0000}"/>
    <cellStyle name="Total 2 2 17 27" xfId="28526" xr:uid="{00000000-0005-0000-0000-00005BBF0000}"/>
    <cellStyle name="Total 2 2 17 28" xfId="28867" xr:uid="{00000000-0005-0000-0000-00005CBF0000}"/>
    <cellStyle name="Total 2 2 17 29" xfId="29208" xr:uid="{00000000-0005-0000-0000-00005DBF0000}"/>
    <cellStyle name="Total 2 2 17 3" xfId="5164" xr:uid="{00000000-0005-0000-0000-00005EBF0000}"/>
    <cellStyle name="Total 2 2 17 3 2" xfId="19822" xr:uid="{00000000-0005-0000-0000-00005FBF0000}"/>
    <cellStyle name="Total 2 2 17 30" xfId="29225" xr:uid="{00000000-0005-0000-0000-000060BF0000}"/>
    <cellStyle name="Total 2 2 17 31" xfId="31242" xr:uid="{00000000-0005-0000-0000-000061BF0000}"/>
    <cellStyle name="Total 2 2 17 32" xfId="31706" xr:uid="{00000000-0005-0000-0000-000062BF0000}"/>
    <cellStyle name="Total 2 2 17 33" xfId="32268" xr:uid="{00000000-0005-0000-0000-000063BF0000}"/>
    <cellStyle name="Total 2 2 17 34" xfId="32609" xr:uid="{00000000-0005-0000-0000-000064BF0000}"/>
    <cellStyle name="Total 2 2 17 35" xfId="32950" xr:uid="{00000000-0005-0000-0000-000065BF0000}"/>
    <cellStyle name="Total 2 2 17 36" xfId="33108" xr:uid="{00000000-0005-0000-0000-000066BF0000}"/>
    <cellStyle name="Total 2 2 17 37" xfId="33860" xr:uid="{00000000-0005-0000-0000-000067BF0000}"/>
    <cellStyle name="Total 2 2 17 38" xfId="33287" xr:uid="{00000000-0005-0000-0000-000068BF0000}"/>
    <cellStyle name="Total 2 2 17 39" xfId="34653" xr:uid="{00000000-0005-0000-0000-000069BF0000}"/>
    <cellStyle name="Total 2 2 17 4" xfId="9416" xr:uid="{00000000-0005-0000-0000-00006ABF0000}"/>
    <cellStyle name="Total 2 2 17 4 2" xfId="19918" xr:uid="{00000000-0005-0000-0000-00006BBF0000}"/>
    <cellStyle name="Total 2 2 17 40" xfId="34999" xr:uid="{00000000-0005-0000-0000-00006CBF0000}"/>
    <cellStyle name="Total 2 2 17 41" xfId="35345" xr:uid="{00000000-0005-0000-0000-00006DBF0000}"/>
    <cellStyle name="Total 2 2 17 42" xfId="35692" xr:uid="{00000000-0005-0000-0000-00006EBF0000}"/>
    <cellStyle name="Total 2 2 17 43" xfId="36039" xr:uid="{00000000-0005-0000-0000-00006FBF0000}"/>
    <cellStyle name="Total 2 2 17 44" xfId="36385" xr:uid="{00000000-0005-0000-0000-000070BF0000}"/>
    <cellStyle name="Total 2 2 17 45" xfId="36731" xr:uid="{00000000-0005-0000-0000-000071BF0000}"/>
    <cellStyle name="Total 2 2 17 46" xfId="37077" xr:uid="{00000000-0005-0000-0000-000072BF0000}"/>
    <cellStyle name="Total 2 2 17 47" xfId="37423" xr:uid="{00000000-0005-0000-0000-000073BF0000}"/>
    <cellStyle name="Total 2 2 17 48" xfId="38044" xr:uid="{00000000-0005-0000-0000-000074BF0000}"/>
    <cellStyle name="Total 2 2 17 49" xfId="38391" xr:uid="{00000000-0005-0000-0000-000075BF0000}"/>
    <cellStyle name="Total 2 2 17 5" xfId="13665" xr:uid="{00000000-0005-0000-0000-000076BF0000}"/>
    <cellStyle name="Total 2 2 17 5 2" xfId="20264" xr:uid="{00000000-0005-0000-0000-000077BF0000}"/>
    <cellStyle name="Total 2 2 17 50" xfId="38737" xr:uid="{00000000-0005-0000-0000-000078BF0000}"/>
    <cellStyle name="Total 2 2 17 51" xfId="39083" xr:uid="{00000000-0005-0000-0000-000079BF0000}"/>
    <cellStyle name="Total 2 2 17 52" xfId="39429" xr:uid="{00000000-0005-0000-0000-00007ABF0000}"/>
    <cellStyle name="Total 2 2 17 53" xfId="39444" xr:uid="{00000000-0005-0000-0000-00007BBF0000}"/>
    <cellStyle name="Total 2 2 17 54" xfId="39608" xr:uid="{00000000-0005-0000-0000-00007CBF0000}"/>
    <cellStyle name="Total 2 2 17 55" xfId="40257" xr:uid="{00000000-0005-0000-0000-00007DBF0000}"/>
    <cellStyle name="Total 2 2 17 56" xfId="40598" xr:uid="{00000000-0005-0000-0000-00007EBF0000}"/>
    <cellStyle name="Total 2 2 17 57" xfId="40617" xr:uid="{00000000-0005-0000-0000-00007FBF0000}"/>
    <cellStyle name="Total 2 2 17 58" xfId="41140" xr:uid="{00000000-0005-0000-0000-000080BF0000}"/>
    <cellStyle name="Total 2 2 17 59" xfId="41819" xr:uid="{00000000-0005-0000-0000-000081BF0000}"/>
    <cellStyle name="Total 2 2 17 6" xfId="17914" xr:uid="{00000000-0005-0000-0000-000082BF0000}"/>
    <cellStyle name="Total 2 2 17 6 2" xfId="20610" xr:uid="{00000000-0005-0000-0000-000083BF0000}"/>
    <cellStyle name="Total 2 2 17 60" xfId="42165" xr:uid="{00000000-0005-0000-0000-000084BF0000}"/>
    <cellStyle name="Total 2 2 17 61" xfId="42511" xr:uid="{00000000-0005-0000-0000-000085BF0000}"/>
    <cellStyle name="Total 2 2 17 62" xfId="42690" xr:uid="{00000000-0005-0000-0000-000086BF0000}"/>
    <cellStyle name="Total 2 2 17 63" xfId="42751" xr:uid="{00000000-0005-0000-0000-000087BF0000}"/>
    <cellStyle name="Total 2 2 17 64" xfId="43092" xr:uid="{00000000-0005-0000-0000-000088BF0000}"/>
    <cellStyle name="Total 2 2 17 65" xfId="43433" xr:uid="{00000000-0005-0000-0000-000089BF0000}"/>
    <cellStyle name="Total 2 2 17 66" xfId="43774" xr:uid="{00000000-0005-0000-0000-00008ABF0000}"/>
    <cellStyle name="Total 2 2 17 67" xfId="44630" xr:uid="{00000000-0005-0000-0000-00008BBF0000}"/>
    <cellStyle name="Total 2 2 17 68" xfId="44973" xr:uid="{00000000-0005-0000-0000-00008CBF0000}"/>
    <cellStyle name="Total 2 2 17 69" xfId="45394" xr:uid="{00000000-0005-0000-0000-00008DBF0000}"/>
    <cellStyle name="Total 2 2 17 7" xfId="19699" xr:uid="{00000000-0005-0000-0000-00008EBF0000}"/>
    <cellStyle name="Total 2 2 17 70" xfId="46008" xr:uid="{00000000-0005-0000-0000-00008FBF0000}"/>
    <cellStyle name="Total 2 2 17 71" xfId="46352" xr:uid="{00000000-0005-0000-0000-000090BF0000}"/>
    <cellStyle name="Total 2 2 17 72" xfId="46648" xr:uid="{00000000-0005-0000-0000-000091BF0000}"/>
    <cellStyle name="Total 2 2 17 73" xfId="46830" xr:uid="{00000000-0005-0000-0000-000092BF0000}"/>
    <cellStyle name="Total 2 2 17 74" xfId="47175" xr:uid="{00000000-0005-0000-0000-000093BF0000}"/>
    <cellStyle name="Total 2 2 17 75" xfId="47520" xr:uid="{00000000-0005-0000-0000-000094BF0000}"/>
    <cellStyle name="Total 2 2 17 76" xfId="47762" xr:uid="{00000000-0005-0000-0000-000095BF0000}"/>
    <cellStyle name="Total 2 2 17 77" xfId="47944" xr:uid="{00000000-0005-0000-0000-000096BF0000}"/>
    <cellStyle name="Total 2 2 17 78" xfId="48459" xr:uid="{00000000-0005-0000-0000-000097BF0000}"/>
    <cellStyle name="Total 2 2 17 79" xfId="49134" xr:uid="{00000000-0005-0000-0000-000098BF0000}"/>
    <cellStyle name="Total 2 2 17 8" xfId="21303" xr:uid="{00000000-0005-0000-0000-000099BF0000}"/>
    <cellStyle name="Total 2 2 17 80" xfId="49678" xr:uid="{00000000-0005-0000-0000-00009ABF0000}"/>
    <cellStyle name="Total 2 2 17 81" xfId="49694" xr:uid="{00000000-0005-0000-0000-00009BBF0000}"/>
    <cellStyle name="Total 2 2 17 82" xfId="19121" xr:uid="{00000000-0005-0000-0000-00009CBF0000}"/>
    <cellStyle name="Total 2 2 17 9" xfId="20843" xr:uid="{00000000-0005-0000-0000-00009DBF0000}"/>
    <cellStyle name="Total 2 2 18" xfId="1132" xr:uid="{00000000-0005-0000-0000-00009EBF0000}"/>
    <cellStyle name="Total 2 2 18 10" xfId="22103" xr:uid="{00000000-0005-0000-0000-00009FBF0000}"/>
    <cellStyle name="Total 2 2 18 11" xfId="22449" xr:uid="{00000000-0005-0000-0000-0000A0BF0000}"/>
    <cellStyle name="Total 2 2 18 12" xfId="22795" xr:uid="{00000000-0005-0000-0000-0000A1BF0000}"/>
    <cellStyle name="Total 2 2 18 13" xfId="23141" xr:uid="{00000000-0005-0000-0000-0000A2BF0000}"/>
    <cellStyle name="Total 2 2 18 14" xfId="23763" xr:uid="{00000000-0005-0000-0000-0000A3BF0000}"/>
    <cellStyle name="Total 2 2 18 15" xfId="24109" xr:uid="{00000000-0005-0000-0000-0000A4BF0000}"/>
    <cellStyle name="Total 2 2 18 16" xfId="24459" xr:uid="{00000000-0005-0000-0000-0000A5BF0000}"/>
    <cellStyle name="Total 2 2 18 17" xfId="25080" xr:uid="{00000000-0005-0000-0000-0000A6BF0000}"/>
    <cellStyle name="Total 2 2 18 18" xfId="21783" xr:uid="{00000000-0005-0000-0000-0000A7BF0000}"/>
    <cellStyle name="Total 2 2 18 19" xfId="25766" xr:uid="{00000000-0005-0000-0000-0000A8BF0000}"/>
    <cellStyle name="Total 2 2 18 2" xfId="1133" xr:uid="{00000000-0005-0000-0000-0000A9BF0000}"/>
    <cellStyle name="Total 2 2 18 2 2" xfId="30118" xr:uid="{00000000-0005-0000-0000-0000AABF0000}"/>
    <cellStyle name="Total 2 2 18 2 3" xfId="19486" xr:uid="{00000000-0005-0000-0000-0000ABBF0000}"/>
    <cellStyle name="Total 2 2 18 20" xfId="26112" xr:uid="{00000000-0005-0000-0000-0000ACBF0000}"/>
    <cellStyle name="Total 2 2 18 21" xfId="26458" xr:uid="{00000000-0005-0000-0000-0000ADBF0000}"/>
    <cellStyle name="Total 2 2 18 22" xfId="27003" xr:uid="{00000000-0005-0000-0000-0000AEBF0000}"/>
    <cellStyle name="Total 2 2 18 23" xfId="25426" xr:uid="{00000000-0005-0000-0000-0000AFBF0000}"/>
    <cellStyle name="Total 2 2 18 24" xfId="27511" xr:uid="{00000000-0005-0000-0000-0000B0BF0000}"/>
    <cellStyle name="Total 2 2 18 25" xfId="27854" xr:uid="{00000000-0005-0000-0000-0000B1BF0000}"/>
    <cellStyle name="Total 2 2 18 26" xfId="28195" xr:uid="{00000000-0005-0000-0000-0000B2BF0000}"/>
    <cellStyle name="Total 2 2 18 27" xfId="28536" xr:uid="{00000000-0005-0000-0000-0000B3BF0000}"/>
    <cellStyle name="Total 2 2 18 28" xfId="28877" xr:uid="{00000000-0005-0000-0000-0000B4BF0000}"/>
    <cellStyle name="Total 2 2 18 29" xfId="29218" xr:uid="{00000000-0005-0000-0000-0000B5BF0000}"/>
    <cellStyle name="Total 2 2 18 3" xfId="5534" xr:uid="{00000000-0005-0000-0000-0000B6BF0000}"/>
    <cellStyle name="Total 2 2 18 3 2" xfId="19832" xr:uid="{00000000-0005-0000-0000-0000B7BF0000}"/>
    <cellStyle name="Total 2 2 18 30" xfId="29570" xr:uid="{00000000-0005-0000-0000-0000B8BF0000}"/>
    <cellStyle name="Total 2 2 18 31" xfId="31255" xr:uid="{00000000-0005-0000-0000-0000B9BF0000}"/>
    <cellStyle name="Total 2 2 18 32" xfId="31716" xr:uid="{00000000-0005-0000-0000-0000BABF0000}"/>
    <cellStyle name="Total 2 2 18 33" xfId="32278" xr:uid="{00000000-0005-0000-0000-0000BBBF0000}"/>
    <cellStyle name="Total 2 2 18 34" xfId="32619" xr:uid="{00000000-0005-0000-0000-0000BCBF0000}"/>
    <cellStyle name="Total 2 2 18 35" xfId="32960" xr:uid="{00000000-0005-0000-0000-0000BDBF0000}"/>
    <cellStyle name="Total 2 2 18 36" xfId="33326" xr:uid="{00000000-0005-0000-0000-0000BEBF0000}"/>
    <cellStyle name="Total 2 2 18 37" xfId="33870" xr:uid="{00000000-0005-0000-0000-0000BFBF0000}"/>
    <cellStyle name="Total 2 2 18 38" xfId="33052" xr:uid="{00000000-0005-0000-0000-0000C0BF0000}"/>
    <cellStyle name="Total 2 2 18 39" xfId="34663" xr:uid="{00000000-0005-0000-0000-0000C1BF0000}"/>
    <cellStyle name="Total 2 2 18 4" xfId="9786" xr:uid="{00000000-0005-0000-0000-0000C2BF0000}"/>
    <cellStyle name="Total 2 2 18 4 2" xfId="19928" xr:uid="{00000000-0005-0000-0000-0000C3BF0000}"/>
    <cellStyle name="Total 2 2 18 40" xfId="35009" xr:uid="{00000000-0005-0000-0000-0000C4BF0000}"/>
    <cellStyle name="Total 2 2 18 41" xfId="35355" xr:uid="{00000000-0005-0000-0000-0000C5BF0000}"/>
    <cellStyle name="Total 2 2 18 42" xfId="35702" xr:uid="{00000000-0005-0000-0000-0000C6BF0000}"/>
    <cellStyle name="Total 2 2 18 43" xfId="36049" xr:uid="{00000000-0005-0000-0000-0000C7BF0000}"/>
    <cellStyle name="Total 2 2 18 44" xfId="36395" xr:uid="{00000000-0005-0000-0000-0000C8BF0000}"/>
    <cellStyle name="Total 2 2 18 45" xfId="36741" xr:uid="{00000000-0005-0000-0000-0000C9BF0000}"/>
    <cellStyle name="Total 2 2 18 46" xfId="37087" xr:uid="{00000000-0005-0000-0000-0000CABF0000}"/>
    <cellStyle name="Total 2 2 18 47" xfId="37433" xr:uid="{00000000-0005-0000-0000-0000CBBF0000}"/>
    <cellStyle name="Total 2 2 18 48" xfId="38054" xr:uid="{00000000-0005-0000-0000-0000CCBF0000}"/>
    <cellStyle name="Total 2 2 18 49" xfId="38401" xr:uid="{00000000-0005-0000-0000-0000CDBF0000}"/>
    <cellStyle name="Total 2 2 18 5" xfId="14035" xr:uid="{00000000-0005-0000-0000-0000CEBF0000}"/>
    <cellStyle name="Total 2 2 18 5 2" xfId="20274" xr:uid="{00000000-0005-0000-0000-0000CFBF0000}"/>
    <cellStyle name="Total 2 2 18 50" xfId="38747" xr:uid="{00000000-0005-0000-0000-0000D0BF0000}"/>
    <cellStyle name="Total 2 2 18 51" xfId="39093" xr:uid="{00000000-0005-0000-0000-0000D1BF0000}"/>
    <cellStyle name="Total 2 2 18 52" xfId="39439" xr:uid="{00000000-0005-0000-0000-0000D2BF0000}"/>
    <cellStyle name="Total 2 2 18 53" xfId="37746" xr:uid="{00000000-0005-0000-0000-0000D3BF0000}"/>
    <cellStyle name="Total 2 2 18 54" xfId="39482" xr:uid="{00000000-0005-0000-0000-0000D4BF0000}"/>
    <cellStyle name="Total 2 2 18 55" xfId="40267" xr:uid="{00000000-0005-0000-0000-0000D5BF0000}"/>
    <cellStyle name="Total 2 2 18 56" xfId="40608" xr:uid="{00000000-0005-0000-0000-0000D6BF0000}"/>
    <cellStyle name="Total 2 2 18 57" xfId="41038" xr:uid="{00000000-0005-0000-0000-0000D7BF0000}"/>
    <cellStyle name="Total 2 2 18 58" xfId="41285" xr:uid="{00000000-0005-0000-0000-0000D8BF0000}"/>
    <cellStyle name="Total 2 2 18 59" xfId="41829" xr:uid="{00000000-0005-0000-0000-0000D9BF0000}"/>
    <cellStyle name="Total 2 2 18 6" xfId="18284" xr:uid="{00000000-0005-0000-0000-0000DABF0000}"/>
    <cellStyle name="Total 2 2 18 6 2" xfId="20620" xr:uid="{00000000-0005-0000-0000-0000DBBF0000}"/>
    <cellStyle name="Total 2 2 18 60" xfId="42175" xr:uid="{00000000-0005-0000-0000-0000DCBF0000}"/>
    <cellStyle name="Total 2 2 18 61" xfId="42521" xr:uid="{00000000-0005-0000-0000-0000DDBF0000}"/>
    <cellStyle name="Total 2 2 18 62" xfId="42700" xr:uid="{00000000-0005-0000-0000-0000DEBF0000}"/>
    <cellStyle name="Total 2 2 18 63" xfId="42761" xr:uid="{00000000-0005-0000-0000-0000DFBF0000}"/>
    <cellStyle name="Total 2 2 18 64" xfId="43102" xr:uid="{00000000-0005-0000-0000-0000E0BF0000}"/>
    <cellStyle name="Total 2 2 18 65" xfId="43443" xr:uid="{00000000-0005-0000-0000-0000E1BF0000}"/>
    <cellStyle name="Total 2 2 18 66" xfId="43784" xr:uid="{00000000-0005-0000-0000-0000E2BF0000}"/>
    <cellStyle name="Total 2 2 18 67" xfId="44640" xr:uid="{00000000-0005-0000-0000-0000E3BF0000}"/>
    <cellStyle name="Total 2 2 18 68" xfId="44983" xr:uid="{00000000-0005-0000-0000-0000E4BF0000}"/>
    <cellStyle name="Total 2 2 18 69" xfId="45404" xr:uid="{00000000-0005-0000-0000-0000E5BF0000}"/>
    <cellStyle name="Total 2 2 18 7" xfId="20847" xr:uid="{00000000-0005-0000-0000-0000E6BF0000}"/>
    <cellStyle name="Total 2 2 18 70" xfId="46018" xr:uid="{00000000-0005-0000-0000-0000E7BF0000}"/>
    <cellStyle name="Total 2 2 18 71" xfId="46362" xr:uid="{00000000-0005-0000-0000-0000E8BF0000}"/>
    <cellStyle name="Total 2 2 18 72" xfId="46656" xr:uid="{00000000-0005-0000-0000-0000E9BF0000}"/>
    <cellStyle name="Total 2 2 18 73" xfId="46840" xr:uid="{00000000-0005-0000-0000-0000EABF0000}"/>
    <cellStyle name="Total 2 2 18 74" xfId="47185" xr:uid="{00000000-0005-0000-0000-0000EBBF0000}"/>
    <cellStyle name="Total 2 2 18 75" xfId="47530" xr:uid="{00000000-0005-0000-0000-0000ECBF0000}"/>
    <cellStyle name="Total 2 2 18 76" xfId="47770" xr:uid="{00000000-0005-0000-0000-0000EDBF0000}"/>
    <cellStyle name="Total 2 2 18 77" xfId="47954" xr:uid="{00000000-0005-0000-0000-0000EEBF0000}"/>
    <cellStyle name="Total 2 2 18 78" xfId="48309" xr:uid="{00000000-0005-0000-0000-0000EFBF0000}"/>
    <cellStyle name="Total 2 2 18 79" xfId="49144" xr:uid="{00000000-0005-0000-0000-0000F0BF0000}"/>
    <cellStyle name="Total 2 2 18 8" xfId="21313" xr:uid="{00000000-0005-0000-0000-0000F1BF0000}"/>
    <cellStyle name="Total 2 2 18 80" xfId="49688" xr:uid="{00000000-0005-0000-0000-0000F2BF0000}"/>
    <cellStyle name="Total 2 2 18 81" xfId="49433" xr:uid="{00000000-0005-0000-0000-0000F3BF0000}"/>
    <cellStyle name="Total 2 2 18 82" xfId="19131" xr:uid="{00000000-0005-0000-0000-0000F4BF0000}"/>
    <cellStyle name="Total 2 2 18 9" xfId="19936" xr:uid="{00000000-0005-0000-0000-0000F5BF0000}"/>
    <cellStyle name="Total 2 2 19" xfId="1134" xr:uid="{00000000-0005-0000-0000-0000F6BF0000}"/>
    <cellStyle name="Total 2 2 19 2" xfId="1135" xr:uid="{00000000-0005-0000-0000-0000F7BF0000}"/>
    <cellStyle name="Total 2 2 19 2 2" xfId="30110" xr:uid="{00000000-0005-0000-0000-0000F8BF0000}"/>
    <cellStyle name="Total 2 2 19 3" xfId="29595" xr:uid="{00000000-0005-0000-0000-0000F9BF0000}"/>
    <cellStyle name="Total 2 2 19 4" xfId="19149" xr:uid="{00000000-0005-0000-0000-0000FABF0000}"/>
    <cellStyle name="Total 2 2 2" xfId="1136" xr:uid="{00000000-0005-0000-0000-0000FBBF0000}"/>
    <cellStyle name="Total 2 2 2 10" xfId="1963" xr:uid="{00000000-0005-0000-0000-0000FCBF0000}"/>
    <cellStyle name="Total 2 2 2 10 2" xfId="6215" xr:uid="{00000000-0005-0000-0000-0000FDBF0000}"/>
    <cellStyle name="Total 2 2 2 10 3" xfId="10464" xr:uid="{00000000-0005-0000-0000-0000FEBF0000}"/>
    <cellStyle name="Total 2 2 2 10 4" xfId="14714" xr:uid="{00000000-0005-0000-0000-0000FFBF0000}"/>
    <cellStyle name="Total 2 2 2 10 5" xfId="20352" xr:uid="{00000000-0005-0000-0000-000000C00000}"/>
    <cellStyle name="Total 2 2 2 10 6" xfId="53260" xr:uid="{00000000-0005-0000-0000-000001C00000}"/>
    <cellStyle name="Total 2 2 2 100" xfId="51402" xr:uid="{00000000-0005-0000-0000-000002C00000}"/>
    <cellStyle name="Total 2 2 2 101" xfId="51552" xr:uid="{00000000-0005-0000-0000-000003C00000}"/>
    <cellStyle name="Total 2 2 2 102" xfId="51702" xr:uid="{00000000-0005-0000-0000-000004C00000}"/>
    <cellStyle name="Total 2 2 2 103" xfId="51857" xr:uid="{00000000-0005-0000-0000-000005C00000}"/>
    <cellStyle name="Total 2 2 2 104" xfId="52012" xr:uid="{00000000-0005-0000-0000-000006C00000}"/>
    <cellStyle name="Total 2 2 2 105" xfId="52162" xr:uid="{00000000-0005-0000-0000-000007C00000}"/>
    <cellStyle name="Total 2 2 2 106" xfId="52312" xr:uid="{00000000-0005-0000-0000-000008C00000}"/>
    <cellStyle name="Total 2 2 2 107" xfId="52360" xr:uid="{00000000-0005-0000-0000-000009C00000}"/>
    <cellStyle name="Total 2 2 2 108" xfId="52415" xr:uid="{00000000-0005-0000-0000-00000AC00000}"/>
    <cellStyle name="Total 2 2 2 109" xfId="52565" xr:uid="{00000000-0005-0000-0000-00000BC00000}"/>
    <cellStyle name="Total 2 2 2 11" xfId="1531" xr:uid="{00000000-0005-0000-0000-00000CC00000}"/>
    <cellStyle name="Total 2 2 2 11 2" xfId="5783" xr:uid="{00000000-0005-0000-0000-00000DC00000}"/>
    <cellStyle name="Total 2 2 2 11 3" xfId="10032" xr:uid="{00000000-0005-0000-0000-00000EC00000}"/>
    <cellStyle name="Total 2 2 2 11 4" xfId="14282" xr:uid="{00000000-0005-0000-0000-00000FC00000}"/>
    <cellStyle name="Total 2 2 2 11 5" xfId="20759" xr:uid="{00000000-0005-0000-0000-000010C00000}"/>
    <cellStyle name="Total 2 2 2 11 6" xfId="54379" xr:uid="{00000000-0005-0000-0000-000011C00000}"/>
    <cellStyle name="Total 2 2 2 110" xfId="52714" xr:uid="{00000000-0005-0000-0000-000012C00000}"/>
    <cellStyle name="Total 2 2 2 111" xfId="52864" xr:uid="{00000000-0005-0000-0000-000013C00000}"/>
    <cellStyle name="Total 2 2 2 112" xfId="18737" xr:uid="{00000000-0005-0000-0000-000014C00000}"/>
    <cellStyle name="Total 2 2 2 113" xfId="53156" xr:uid="{00000000-0005-0000-0000-000015C00000}"/>
    <cellStyle name="Total 2 2 2 12" xfId="2032" xr:uid="{00000000-0005-0000-0000-000016C00000}"/>
    <cellStyle name="Total 2 2 2 12 2" xfId="6284" xr:uid="{00000000-0005-0000-0000-000017C00000}"/>
    <cellStyle name="Total 2 2 2 12 3" xfId="10533" xr:uid="{00000000-0005-0000-0000-000018C00000}"/>
    <cellStyle name="Total 2 2 2 12 4" xfId="14782" xr:uid="{00000000-0005-0000-0000-000019C00000}"/>
    <cellStyle name="Total 2 2 2 12 5" xfId="21045" xr:uid="{00000000-0005-0000-0000-00001AC00000}"/>
    <cellStyle name="Total 2 2 2 12 6" xfId="54529" xr:uid="{00000000-0005-0000-0000-00001BC00000}"/>
    <cellStyle name="Total 2 2 2 13" xfId="2184" xr:uid="{00000000-0005-0000-0000-00001CC00000}"/>
    <cellStyle name="Total 2 2 2 13 2" xfId="6436" xr:uid="{00000000-0005-0000-0000-00001DC00000}"/>
    <cellStyle name="Total 2 2 2 13 3" xfId="10685" xr:uid="{00000000-0005-0000-0000-00001EC00000}"/>
    <cellStyle name="Total 2 2 2 13 4" xfId="14934" xr:uid="{00000000-0005-0000-0000-00001FC00000}"/>
    <cellStyle name="Total 2 2 2 13 5" xfId="18946" xr:uid="{00000000-0005-0000-0000-000020C00000}"/>
    <cellStyle name="Total 2 2 2 13 6" xfId="54678" xr:uid="{00000000-0005-0000-0000-000021C00000}"/>
    <cellStyle name="Total 2 2 2 14" xfId="2334" xr:uid="{00000000-0005-0000-0000-000022C00000}"/>
    <cellStyle name="Total 2 2 2 14 2" xfId="6586" xr:uid="{00000000-0005-0000-0000-000023C00000}"/>
    <cellStyle name="Total 2 2 2 14 3" xfId="10835" xr:uid="{00000000-0005-0000-0000-000024C00000}"/>
    <cellStyle name="Total 2 2 2 14 4" xfId="15084" xr:uid="{00000000-0005-0000-0000-000025C00000}"/>
    <cellStyle name="Total 2 2 2 14 5" xfId="21357" xr:uid="{00000000-0005-0000-0000-000026C00000}"/>
    <cellStyle name="Total 2 2 2 14 6" xfId="54833" xr:uid="{00000000-0005-0000-0000-000027C00000}"/>
    <cellStyle name="Total 2 2 2 15" xfId="2483" xr:uid="{00000000-0005-0000-0000-000028C00000}"/>
    <cellStyle name="Total 2 2 2 15 2" xfId="6735" xr:uid="{00000000-0005-0000-0000-000029C00000}"/>
    <cellStyle name="Total 2 2 2 15 3" xfId="10984" xr:uid="{00000000-0005-0000-0000-00002AC00000}"/>
    <cellStyle name="Total 2 2 2 15 4" xfId="15233" xr:uid="{00000000-0005-0000-0000-00002BC00000}"/>
    <cellStyle name="Total 2 2 2 15 5" xfId="22181" xr:uid="{00000000-0005-0000-0000-00002CC00000}"/>
    <cellStyle name="Total 2 2 2 15 6" xfId="54988" xr:uid="{00000000-0005-0000-0000-00002DC00000}"/>
    <cellStyle name="Total 2 2 2 16" xfId="2633" xr:uid="{00000000-0005-0000-0000-00002EC00000}"/>
    <cellStyle name="Total 2 2 2 16 2" xfId="6885" xr:uid="{00000000-0005-0000-0000-00002FC00000}"/>
    <cellStyle name="Total 2 2 2 16 3" xfId="11134" xr:uid="{00000000-0005-0000-0000-000030C00000}"/>
    <cellStyle name="Total 2 2 2 16 4" xfId="15383" xr:uid="{00000000-0005-0000-0000-000031C00000}"/>
    <cellStyle name="Total 2 2 2 16 5" xfId="22527" xr:uid="{00000000-0005-0000-0000-000032C00000}"/>
    <cellStyle name="Total 2 2 2 16 6" xfId="55139" xr:uid="{00000000-0005-0000-0000-000033C00000}"/>
    <cellStyle name="Total 2 2 2 17" xfId="2788" xr:uid="{00000000-0005-0000-0000-000034C00000}"/>
    <cellStyle name="Total 2 2 2 17 2" xfId="7040" xr:uid="{00000000-0005-0000-0000-000035C00000}"/>
    <cellStyle name="Total 2 2 2 17 3" xfId="11289" xr:uid="{00000000-0005-0000-0000-000036C00000}"/>
    <cellStyle name="Total 2 2 2 17 4" xfId="15538" xr:uid="{00000000-0005-0000-0000-000037C00000}"/>
    <cellStyle name="Total 2 2 2 17 5" xfId="22873" xr:uid="{00000000-0005-0000-0000-000038C00000}"/>
    <cellStyle name="Total 2 2 2 17 6" xfId="55288" xr:uid="{00000000-0005-0000-0000-000039C00000}"/>
    <cellStyle name="Total 2 2 2 18" xfId="2938" xr:uid="{00000000-0005-0000-0000-00003AC00000}"/>
    <cellStyle name="Total 2 2 2 18 2" xfId="7190" xr:uid="{00000000-0005-0000-0000-00003BC00000}"/>
    <cellStyle name="Total 2 2 2 18 3" xfId="11439" xr:uid="{00000000-0005-0000-0000-00003CC00000}"/>
    <cellStyle name="Total 2 2 2 18 4" xfId="15688" xr:uid="{00000000-0005-0000-0000-00003DC00000}"/>
    <cellStyle name="Total 2 2 2 18 5" xfId="23220" xr:uid="{00000000-0005-0000-0000-00003EC00000}"/>
    <cellStyle name="Total 2 2 2 18 6" xfId="55438" xr:uid="{00000000-0005-0000-0000-00003FC00000}"/>
    <cellStyle name="Total 2 2 2 19" xfId="3088" xr:uid="{00000000-0005-0000-0000-000040C00000}"/>
    <cellStyle name="Total 2 2 2 19 2" xfId="7340" xr:uid="{00000000-0005-0000-0000-000041C00000}"/>
    <cellStyle name="Total 2 2 2 19 3" xfId="11589" xr:uid="{00000000-0005-0000-0000-000042C00000}"/>
    <cellStyle name="Total 2 2 2 19 4" xfId="15838" xr:uid="{00000000-0005-0000-0000-000043C00000}"/>
    <cellStyle name="Total 2 2 2 19 5" xfId="23495" xr:uid="{00000000-0005-0000-0000-000044C00000}"/>
    <cellStyle name="Total 2 2 2 19 6" xfId="55587" xr:uid="{00000000-0005-0000-0000-000045C00000}"/>
    <cellStyle name="Total 2 2 2 2" xfId="1137" xr:uid="{00000000-0005-0000-0000-000046C00000}"/>
    <cellStyle name="Total 2 2 2 2 10" xfId="3291" xr:uid="{00000000-0005-0000-0000-000047C00000}"/>
    <cellStyle name="Total 2 2 2 2 10 2" xfId="7543" xr:uid="{00000000-0005-0000-0000-000048C00000}"/>
    <cellStyle name="Total 2 2 2 2 10 3" xfId="11792" xr:uid="{00000000-0005-0000-0000-000049C00000}"/>
    <cellStyle name="Total 2 2 2 2 10 4" xfId="16041" xr:uid="{00000000-0005-0000-0000-00004AC00000}"/>
    <cellStyle name="Total 2 2 2 2 10 5" xfId="22231" xr:uid="{00000000-0005-0000-0000-00004BC00000}"/>
    <cellStyle name="Total 2 2 2 2 10 6" xfId="54583" xr:uid="{00000000-0005-0000-0000-00004CC00000}"/>
    <cellStyle name="Total 2 2 2 2 100" xfId="52216" xr:uid="{00000000-0005-0000-0000-00004DC00000}"/>
    <cellStyle name="Total 2 2 2 2 101" xfId="52469" xr:uid="{00000000-0005-0000-0000-00004EC00000}"/>
    <cellStyle name="Total 2 2 2 2 102" xfId="52619" xr:uid="{00000000-0005-0000-0000-00004FC00000}"/>
    <cellStyle name="Total 2 2 2 2 103" xfId="52768" xr:uid="{00000000-0005-0000-0000-000050C00000}"/>
    <cellStyle name="Total 2 2 2 2 104" xfId="52918" xr:uid="{00000000-0005-0000-0000-000051C00000}"/>
    <cellStyle name="Total 2 2 2 2 105" xfId="53380" xr:uid="{00000000-0005-0000-0000-000052C00000}"/>
    <cellStyle name="Total 2 2 2 2 11" xfId="3440" xr:uid="{00000000-0005-0000-0000-000053C00000}"/>
    <cellStyle name="Total 2 2 2 2 11 2" xfId="7692" xr:uid="{00000000-0005-0000-0000-000054C00000}"/>
    <cellStyle name="Total 2 2 2 2 11 3" xfId="11941" xr:uid="{00000000-0005-0000-0000-000055C00000}"/>
    <cellStyle name="Total 2 2 2 2 11 4" xfId="16190" xr:uid="{00000000-0005-0000-0000-000056C00000}"/>
    <cellStyle name="Total 2 2 2 2 11 5" xfId="22577" xr:uid="{00000000-0005-0000-0000-000057C00000}"/>
    <cellStyle name="Total 2 2 2 2 11 6" xfId="54732" xr:uid="{00000000-0005-0000-0000-000058C00000}"/>
    <cellStyle name="Total 2 2 2 2 12" xfId="3590" xr:uid="{00000000-0005-0000-0000-000059C00000}"/>
    <cellStyle name="Total 2 2 2 2 12 2" xfId="7842" xr:uid="{00000000-0005-0000-0000-00005AC00000}"/>
    <cellStyle name="Total 2 2 2 2 12 3" xfId="12091" xr:uid="{00000000-0005-0000-0000-00005BC00000}"/>
    <cellStyle name="Total 2 2 2 2 12 4" xfId="16340" xr:uid="{00000000-0005-0000-0000-00005CC00000}"/>
    <cellStyle name="Total 2 2 2 2 12 5" xfId="22923" xr:uid="{00000000-0005-0000-0000-00005DC00000}"/>
    <cellStyle name="Total 2 2 2 2 12 6" xfId="54887" xr:uid="{00000000-0005-0000-0000-00005EC00000}"/>
    <cellStyle name="Total 2 2 2 2 13" xfId="3740" xr:uid="{00000000-0005-0000-0000-00005FC00000}"/>
    <cellStyle name="Total 2 2 2 2 13 2" xfId="7992" xr:uid="{00000000-0005-0000-0000-000060C00000}"/>
    <cellStyle name="Total 2 2 2 2 13 3" xfId="12241" xr:uid="{00000000-0005-0000-0000-000061C00000}"/>
    <cellStyle name="Total 2 2 2 2 13 4" xfId="16490" xr:uid="{00000000-0005-0000-0000-000062C00000}"/>
    <cellStyle name="Total 2 2 2 2 13 5" xfId="23270" xr:uid="{00000000-0005-0000-0000-000063C00000}"/>
    <cellStyle name="Total 2 2 2 2 13 6" xfId="55042" xr:uid="{00000000-0005-0000-0000-000064C00000}"/>
    <cellStyle name="Total 2 2 2 2 14" xfId="3889" xr:uid="{00000000-0005-0000-0000-000065C00000}"/>
    <cellStyle name="Total 2 2 2 2 14 2" xfId="8141" xr:uid="{00000000-0005-0000-0000-000066C00000}"/>
    <cellStyle name="Total 2 2 2 2 14 3" xfId="12390" xr:uid="{00000000-0005-0000-0000-000067C00000}"/>
    <cellStyle name="Total 2 2 2 2 14 4" xfId="16639" xr:uid="{00000000-0005-0000-0000-000068C00000}"/>
    <cellStyle name="Total 2 2 2 2 14 5" xfId="23545" xr:uid="{00000000-0005-0000-0000-000069C00000}"/>
    <cellStyle name="Total 2 2 2 2 14 6" xfId="55193" xr:uid="{00000000-0005-0000-0000-00006AC00000}"/>
    <cellStyle name="Total 2 2 2 2 15" xfId="4038" xr:uid="{00000000-0005-0000-0000-00006BC00000}"/>
    <cellStyle name="Total 2 2 2 2 15 2" xfId="8290" xr:uid="{00000000-0005-0000-0000-00006CC00000}"/>
    <cellStyle name="Total 2 2 2 2 15 3" xfId="12539" xr:uid="{00000000-0005-0000-0000-00006DC00000}"/>
    <cellStyle name="Total 2 2 2 2 15 4" xfId="16788" xr:uid="{00000000-0005-0000-0000-00006EC00000}"/>
    <cellStyle name="Total 2 2 2 2 15 5" xfId="23891" xr:uid="{00000000-0005-0000-0000-00006FC00000}"/>
    <cellStyle name="Total 2 2 2 2 15 6" xfId="55342" xr:uid="{00000000-0005-0000-0000-000070C00000}"/>
    <cellStyle name="Total 2 2 2 2 16" xfId="4238" xr:uid="{00000000-0005-0000-0000-000071C00000}"/>
    <cellStyle name="Total 2 2 2 2 16 2" xfId="8490" xr:uid="{00000000-0005-0000-0000-000072C00000}"/>
    <cellStyle name="Total 2 2 2 2 16 3" xfId="12739" xr:uid="{00000000-0005-0000-0000-000073C00000}"/>
    <cellStyle name="Total 2 2 2 2 16 4" xfId="16988" xr:uid="{00000000-0005-0000-0000-000074C00000}"/>
    <cellStyle name="Total 2 2 2 2 16 5" xfId="24241" xr:uid="{00000000-0005-0000-0000-000075C00000}"/>
    <cellStyle name="Total 2 2 2 2 16 6" xfId="55492" xr:uid="{00000000-0005-0000-0000-000076C00000}"/>
    <cellStyle name="Total 2 2 2 2 17" xfId="4389" xr:uid="{00000000-0005-0000-0000-000077C00000}"/>
    <cellStyle name="Total 2 2 2 2 17 2" xfId="8641" xr:uid="{00000000-0005-0000-0000-000078C00000}"/>
    <cellStyle name="Total 2 2 2 2 17 3" xfId="12890" xr:uid="{00000000-0005-0000-0000-000079C00000}"/>
    <cellStyle name="Total 2 2 2 2 17 4" xfId="17139" xr:uid="{00000000-0005-0000-0000-00007AC00000}"/>
    <cellStyle name="Total 2 2 2 2 17 5" xfId="24587" xr:uid="{00000000-0005-0000-0000-00007BC00000}"/>
    <cellStyle name="Total 2 2 2 2 17 6" xfId="55641" xr:uid="{00000000-0005-0000-0000-00007CC00000}"/>
    <cellStyle name="Total 2 2 2 2 18" xfId="4492" xr:uid="{00000000-0005-0000-0000-00007DC00000}"/>
    <cellStyle name="Total 2 2 2 2 18 2" xfId="8744" xr:uid="{00000000-0005-0000-0000-00007EC00000}"/>
    <cellStyle name="Total 2 2 2 2 18 3" xfId="12993" xr:uid="{00000000-0005-0000-0000-00007FC00000}"/>
    <cellStyle name="Total 2 2 2 2 18 4" xfId="17242" xr:uid="{00000000-0005-0000-0000-000080C00000}"/>
    <cellStyle name="Total 2 2 2 2 18 5" xfId="24862" xr:uid="{00000000-0005-0000-0000-000081C00000}"/>
    <cellStyle name="Total 2 2 2 2 18 6" xfId="55863" xr:uid="{00000000-0005-0000-0000-000082C00000}"/>
    <cellStyle name="Total 2 2 2 2 19" xfId="4606" xr:uid="{00000000-0005-0000-0000-000083C00000}"/>
    <cellStyle name="Total 2 2 2 2 19 2" xfId="8858" xr:uid="{00000000-0005-0000-0000-000084C00000}"/>
    <cellStyle name="Total 2 2 2 2 19 3" xfId="13107" xr:uid="{00000000-0005-0000-0000-000085C00000}"/>
    <cellStyle name="Total 2 2 2 2 19 4" xfId="17356" xr:uid="{00000000-0005-0000-0000-000086C00000}"/>
    <cellStyle name="Total 2 2 2 2 19 5" xfId="25222" xr:uid="{00000000-0005-0000-0000-000087C00000}"/>
    <cellStyle name="Total 2 2 2 2 19 6" xfId="56015" xr:uid="{00000000-0005-0000-0000-000088C00000}"/>
    <cellStyle name="Total 2 2 2 2 2" xfId="2086" xr:uid="{00000000-0005-0000-0000-000089C00000}"/>
    <cellStyle name="Total 2 2 2 2 2 2" xfId="6338" xr:uid="{00000000-0005-0000-0000-00008AC00000}"/>
    <cellStyle name="Total 2 2 2 2 2 3" xfId="10587" xr:uid="{00000000-0005-0000-0000-00008BC00000}"/>
    <cellStyle name="Total 2 2 2 2 2 4" xfId="14836" xr:uid="{00000000-0005-0000-0000-00008CC00000}"/>
    <cellStyle name="Total 2 2 2 2 2 5" xfId="18641" xr:uid="{00000000-0005-0000-0000-00008DC00000}"/>
    <cellStyle name="Total 2 2 2 2 2 6" xfId="19268" xr:uid="{00000000-0005-0000-0000-00008EC00000}"/>
    <cellStyle name="Total 2 2 2 2 2 7" xfId="53535" xr:uid="{00000000-0005-0000-0000-00008FC00000}"/>
    <cellStyle name="Total 2 2 2 2 20" xfId="4761" xr:uid="{00000000-0005-0000-0000-000090C00000}"/>
    <cellStyle name="Total 2 2 2 2 20 2" xfId="9013" xr:uid="{00000000-0005-0000-0000-000091C00000}"/>
    <cellStyle name="Total 2 2 2 2 20 3" xfId="13262" xr:uid="{00000000-0005-0000-0000-000092C00000}"/>
    <cellStyle name="Total 2 2 2 2 20 4" xfId="17511" xr:uid="{00000000-0005-0000-0000-000093C00000}"/>
    <cellStyle name="Total 2 2 2 2 20 5" xfId="25548" xr:uid="{00000000-0005-0000-0000-000094C00000}"/>
    <cellStyle name="Total 2 2 2 2 20 6" xfId="56167" xr:uid="{00000000-0005-0000-0000-000095C00000}"/>
    <cellStyle name="Total 2 2 2 2 21" xfId="4911" xr:uid="{00000000-0005-0000-0000-000096C00000}"/>
    <cellStyle name="Total 2 2 2 2 21 2" xfId="9163" xr:uid="{00000000-0005-0000-0000-000097C00000}"/>
    <cellStyle name="Total 2 2 2 2 21 3" xfId="13412" xr:uid="{00000000-0005-0000-0000-000098C00000}"/>
    <cellStyle name="Total 2 2 2 2 21 4" xfId="17661" xr:uid="{00000000-0005-0000-0000-000099C00000}"/>
    <cellStyle name="Total 2 2 2 2 21 5" xfId="25894" xr:uid="{00000000-0005-0000-0000-00009AC00000}"/>
    <cellStyle name="Total 2 2 2 2 21 6" xfId="56316" xr:uid="{00000000-0005-0000-0000-00009BC00000}"/>
    <cellStyle name="Total 2 2 2 2 22" xfId="5103" xr:uid="{00000000-0005-0000-0000-00009CC00000}"/>
    <cellStyle name="Total 2 2 2 2 22 2" xfId="9355" xr:uid="{00000000-0005-0000-0000-00009DC00000}"/>
    <cellStyle name="Total 2 2 2 2 22 3" xfId="13604" xr:uid="{00000000-0005-0000-0000-00009EC00000}"/>
    <cellStyle name="Total 2 2 2 2 22 4" xfId="17853" xr:uid="{00000000-0005-0000-0000-00009FC00000}"/>
    <cellStyle name="Total 2 2 2 2 22 5" xfId="26240" xr:uid="{00000000-0005-0000-0000-0000A0C00000}"/>
    <cellStyle name="Total 2 2 2 2 22 6" xfId="56472" xr:uid="{00000000-0005-0000-0000-0000A1C00000}"/>
    <cellStyle name="Total 2 2 2 2 23" xfId="5213" xr:uid="{00000000-0005-0000-0000-0000A2C00000}"/>
    <cellStyle name="Total 2 2 2 2 23 2" xfId="9465" xr:uid="{00000000-0005-0000-0000-0000A3C00000}"/>
    <cellStyle name="Total 2 2 2 2 23 3" xfId="13714" xr:uid="{00000000-0005-0000-0000-0000A4C00000}"/>
    <cellStyle name="Total 2 2 2 2 23 4" xfId="17963" xr:uid="{00000000-0005-0000-0000-0000A5C00000}"/>
    <cellStyle name="Total 2 2 2 2 23 5" xfId="26585" xr:uid="{00000000-0005-0000-0000-0000A6C00000}"/>
    <cellStyle name="Total 2 2 2 2 23 6" xfId="56723" xr:uid="{00000000-0005-0000-0000-0000A7C00000}"/>
    <cellStyle name="Total 2 2 2 2 24" xfId="5325" xr:uid="{00000000-0005-0000-0000-0000A8C00000}"/>
    <cellStyle name="Total 2 2 2 2 24 2" xfId="9577" xr:uid="{00000000-0005-0000-0000-0000A9C00000}"/>
    <cellStyle name="Total 2 2 2 2 24 3" xfId="13826" xr:uid="{00000000-0005-0000-0000-0000AAC00000}"/>
    <cellStyle name="Total 2 2 2 2 24 4" xfId="18075" xr:uid="{00000000-0005-0000-0000-0000ABC00000}"/>
    <cellStyle name="Total 2 2 2 2 24 5" xfId="25251" xr:uid="{00000000-0005-0000-0000-0000ACC00000}"/>
    <cellStyle name="Total 2 2 2 2 24 6" xfId="56882" xr:uid="{00000000-0005-0000-0000-0000ADC00000}"/>
    <cellStyle name="Total 2 2 2 2 25" xfId="5476" xr:uid="{00000000-0005-0000-0000-0000AEC00000}"/>
    <cellStyle name="Total 2 2 2 2 25 2" xfId="9728" xr:uid="{00000000-0005-0000-0000-0000AFC00000}"/>
    <cellStyle name="Total 2 2 2 2 25 3" xfId="13977" xr:uid="{00000000-0005-0000-0000-0000B0C00000}"/>
    <cellStyle name="Total 2 2 2 2 25 4" xfId="18226" xr:uid="{00000000-0005-0000-0000-0000B1C00000}"/>
    <cellStyle name="Total 2 2 2 2 25 5" xfId="27079" xr:uid="{00000000-0005-0000-0000-0000B2C00000}"/>
    <cellStyle name="Total 2 2 2 2 25 6" xfId="57032" xr:uid="{00000000-0005-0000-0000-0000B3C00000}"/>
    <cellStyle name="Total 2 2 2 2 26" xfId="5631" xr:uid="{00000000-0005-0000-0000-0000B4C00000}"/>
    <cellStyle name="Total 2 2 2 2 26 2" xfId="9883" xr:uid="{00000000-0005-0000-0000-0000B5C00000}"/>
    <cellStyle name="Total 2 2 2 2 26 3" xfId="14132" xr:uid="{00000000-0005-0000-0000-0000B6C00000}"/>
    <cellStyle name="Total 2 2 2 2 26 4" xfId="18381" xr:uid="{00000000-0005-0000-0000-0000B7C00000}"/>
    <cellStyle name="Total 2 2 2 2 26 5" xfId="27293" xr:uid="{00000000-0005-0000-0000-0000B8C00000}"/>
    <cellStyle name="Total 2 2 2 2 26 6" xfId="55723" xr:uid="{00000000-0005-0000-0000-0000B9C00000}"/>
    <cellStyle name="Total 2 2 2 2 27" xfId="1631" xr:uid="{00000000-0005-0000-0000-0000BAC00000}"/>
    <cellStyle name="Total 2 2 2 2 27 2" xfId="27636" xr:uid="{00000000-0005-0000-0000-0000BBC00000}"/>
    <cellStyle name="Total 2 2 2 2 27 3" xfId="57300" xr:uid="{00000000-0005-0000-0000-0000BCC00000}"/>
    <cellStyle name="Total 2 2 2 2 28" xfId="5883" xr:uid="{00000000-0005-0000-0000-0000BDC00000}"/>
    <cellStyle name="Total 2 2 2 2 28 2" xfId="27977" xr:uid="{00000000-0005-0000-0000-0000BEC00000}"/>
    <cellStyle name="Total 2 2 2 2 28 3" xfId="57449" xr:uid="{00000000-0005-0000-0000-0000BFC00000}"/>
    <cellStyle name="Total 2 2 2 2 29" xfId="10132" xr:uid="{00000000-0005-0000-0000-0000C0C00000}"/>
    <cellStyle name="Total 2 2 2 2 29 2" xfId="28318" xr:uid="{00000000-0005-0000-0000-0000C1C00000}"/>
    <cellStyle name="Total 2 2 2 2 29 3" xfId="57599" xr:uid="{00000000-0005-0000-0000-0000C2C00000}"/>
    <cellStyle name="Total 2 2 2 2 3" xfId="2238" xr:uid="{00000000-0005-0000-0000-0000C3C00000}"/>
    <cellStyle name="Total 2 2 2 2 3 2" xfId="6490" xr:uid="{00000000-0005-0000-0000-0000C4C00000}"/>
    <cellStyle name="Total 2 2 2 2 3 3" xfId="10739" xr:uid="{00000000-0005-0000-0000-0000C5C00000}"/>
    <cellStyle name="Total 2 2 2 2 3 4" xfId="14988" xr:uid="{00000000-0005-0000-0000-0000C6C00000}"/>
    <cellStyle name="Total 2 2 2 2 3 5" xfId="18863" xr:uid="{00000000-0005-0000-0000-0000C7C00000}"/>
    <cellStyle name="Total 2 2 2 2 3 6" xfId="53684" xr:uid="{00000000-0005-0000-0000-0000C8C00000}"/>
    <cellStyle name="Total 2 2 2 2 30" xfId="14382" xr:uid="{00000000-0005-0000-0000-0000C9C00000}"/>
    <cellStyle name="Total 2 2 2 2 30 2" xfId="28659" xr:uid="{00000000-0005-0000-0000-0000CAC00000}"/>
    <cellStyle name="Total 2 2 2 2 31" xfId="18533" xr:uid="{00000000-0005-0000-0000-0000CBC00000}"/>
    <cellStyle name="Total 2 2 2 2 31 2" xfId="29000" xr:uid="{00000000-0005-0000-0000-0000CCC00000}"/>
    <cellStyle name="Total 2 2 2 2 32" xfId="29356" xr:uid="{00000000-0005-0000-0000-0000CDC00000}"/>
    <cellStyle name="Total 2 2 2 2 33" xfId="31326" xr:uid="{00000000-0005-0000-0000-0000CEC00000}"/>
    <cellStyle name="Total 2 2 2 2 34" xfId="31498" xr:uid="{00000000-0005-0000-0000-0000CFC00000}"/>
    <cellStyle name="Total 2 2 2 2 35" xfId="31838" xr:uid="{00000000-0005-0000-0000-0000D0C00000}"/>
    <cellStyle name="Total 2 2 2 2 36" xfId="32060" xr:uid="{00000000-0005-0000-0000-0000D1C00000}"/>
    <cellStyle name="Total 2 2 2 2 37" xfId="32401" xr:uid="{00000000-0005-0000-0000-0000D2C00000}"/>
    <cellStyle name="Total 2 2 2 2 38" xfId="32742" xr:uid="{00000000-0005-0000-0000-0000D3C00000}"/>
    <cellStyle name="Total 2 2 2 2 39" xfId="33346" xr:uid="{00000000-0005-0000-0000-0000D4C00000}"/>
    <cellStyle name="Total 2 2 2 2 4" xfId="2388" xr:uid="{00000000-0005-0000-0000-0000D5C00000}"/>
    <cellStyle name="Total 2 2 2 2 4 2" xfId="6640" xr:uid="{00000000-0005-0000-0000-0000D6C00000}"/>
    <cellStyle name="Total 2 2 2 2 4 3" xfId="10889" xr:uid="{00000000-0005-0000-0000-0000D7C00000}"/>
    <cellStyle name="Total 2 2 2 2 4 4" xfId="15138" xr:uid="{00000000-0005-0000-0000-0000D8C00000}"/>
    <cellStyle name="Total 2 2 2 2 4 5" xfId="20056" xr:uid="{00000000-0005-0000-0000-0000D9C00000}"/>
    <cellStyle name="Total 2 2 2 2 4 6" xfId="53806" xr:uid="{00000000-0005-0000-0000-0000DAC00000}"/>
    <cellStyle name="Total 2 2 2 2 40" xfId="33652" xr:uid="{00000000-0005-0000-0000-0000DBC00000}"/>
    <cellStyle name="Total 2 2 2 2 41" xfId="33929" xr:uid="{00000000-0005-0000-0000-0000DCC00000}"/>
    <cellStyle name="Total 2 2 2 2 42" xfId="34445" xr:uid="{00000000-0005-0000-0000-0000DDC00000}"/>
    <cellStyle name="Total 2 2 2 2 43" xfId="34791" xr:uid="{00000000-0005-0000-0000-0000DEC00000}"/>
    <cellStyle name="Total 2 2 2 2 44" xfId="35137" xr:uid="{00000000-0005-0000-0000-0000DFC00000}"/>
    <cellStyle name="Total 2 2 2 2 45" xfId="35484" xr:uid="{00000000-0005-0000-0000-0000E0C00000}"/>
    <cellStyle name="Total 2 2 2 2 46" xfId="35831" xr:uid="{00000000-0005-0000-0000-0000E1C00000}"/>
    <cellStyle name="Total 2 2 2 2 47" xfId="36177" xr:uid="{00000000-0005-0000-0000-0000E2C00000}"/>
    <cellStyle name="Total 2 2 2 2 48" xfId="36523" xr:uid="{00000000-0005-0000-0000-0000E3C00000}"/>
    <cellStyle name="Total 2 2 2 2 49" xfId="36869" xr:uid="{00000000-0005-0000-0000-0000E4C00000}"/>
    <cellStyle name="Total 2 2 2 2 5" xfId="2537" xr:uid="{00000000-0005-0000-0000-0000E5C00000}"/>
    <cellStyle name="Total 2 2 2 2 5 2" xfId="6789" xr:uid="{00000000-0005-0000-0000-0000E6C00000}"/>
    <cellStyle name="Total 2 2 2 2 5 3" xfId="11038" xr:uid="{00000000-0005-0000-0000-0000E7C00000}"/>
    <cellStyle name="Total 2 2 2 2 5 4" xfId="15287" xr:uid="{00000000-0005-0000-0000-0000E8C00000}"/>
    <cellStyle name="Total 2 2 2 2 5 5" xfId="20402" xr:uid="{00000000-0005-0000-0000-0000E9C00000}"/>
    <cellStyle name="Total 2 2 2 2 5 6" xfId="53912" xr:uid="{00000000-0005-0000-0000-0000EAC00000}"/>
    <cellStyle name="Total 2 2 2 2 50" xfId="37215" xr:uid="{00000000-0005-0000-0000-0000EBC00000}"/>
    <cellStyle name="Total 2 2 2 2 51" xfId="37561" xr:uid="{00000000-0005-0000-0000-0000ECC00000}"/>
    <cellStyle name="Total 2 2 2 2 52" xfId="37836" xr:uid="{00000000-0005-0000-0000-0000EDC00000}"/>
    <cellStyle name="Total 2 2 2 2 53" xfId="38183" xr:uid="{00000000-0005-0000-0000-0000EEC00000}"/>
    <cellStyle name="Total 2 2 2 2 54" xfId="38529" xr:uid="{00000000-0005-0000-0000-0000EFC00000}"/>
    <cellStyle name="Total 2 2 2 2 55" xfId="38875" xr:uid="{00000000-0005-0000-0000-0000F0C00000}"/>
    <cellStyle name="Total 2 2 2 2 56" xfId="39221" xr:uid="{00000000-0005-0000-0000-0000F1C00000}"/>
    <cellStyle name="Total 2 2 2 2 57" xfId="39585" xr:uid="{00000000-0005-0000-0000-0000F2C00000}"/>
    <cellStyle name="Total 2 2 2 2 58" xfId="39843" xr:uid="{00000000-0005-0000-0000-0000F3C00000}"/>
    <cellStyle name="Total 2 2 2 2 59" xfId="40049" xr:uid="{00000000-0005-0000-0000-0000F4C00000}"/>
    <cellStyle name="Total 2 2 2 2 6" xfId="2687" xr:uid="{00000000-0005-0000-0000-0000F5C00000}"/>
    <cellStyle name="Total 2 2 2 2 6 2" xfId="6939" xr:uid="{00000000-0005-0000-0000-0000F6C00000}"/>
    <cellStyle name="Total 2 2 2 2 6 3" xfId="11188" xr:uid="{00000000-0005-0000-0000-0000F7C00000}"/>
    <cellStyle name="Total 2 2 2 2 6 4" xfId="15437" xr:uid="{00000000-0005-0000-0000-0000F8C00000}"/>
    <cellStyle name="Total 2 2 2 2 6 5" xfId="18929" xr:uid="{00000000-0005-0000-0000-0000F9C00000}"/>
    <cellStyle name="Total 2 2 2 2 6 6" xfId="54062" xr:uid="{00000000-0005-0000-0000-0000FAC00000}"/>
    <cellStyle name="Total 2 2 2 2 60" xfId="40390" xr:uid="{00000000-0005-0000-0000-0000FBC00000}"/>
    <cellStyle name="Total 2 2 2 2 61" xfId="40800" xr:uid="{00000000-0005-0000-0000-0000FCC00000}"/>
    <cellStyle name="Total 2 2 2 2 62" xfId="40798" xr:uid="{00000000-0005-0000-0000-0000FDC00000}"/>
    <cellStyle name="Total 2 2 2 2 63" xfId="41418" xr:uid="{00000000-0005-0000-0000-0000FEC00000}"/>
    <cellStyle name="Total 2 2 2 2 64" xfId="41957" xr:uid="{00000000-0005-0000-0000-0000FFC00000}"/>
    <cellStyle name="Total 2 2 2 2 65" xfId="42303" xr:uid="{00000000-0005-0000-0000-000000C10000}"/>
    <cellStyle name="Total 2 2 2 2 66" xfId="41724" xr:uid="{00000000-0005-0000-0000-000001C10000}"/>
    <cellStyle name="Total 2 2 2 2 67" xfId="42884" xr:uid="{00000000-0005-0000-0000-000002C10000}"/>
    <cellStyle name="Total 2 2 2 2 68" xfId="43225" xr:uid="{00000000-0005-0000-0000-000003C10000}"/>
    <cellStyle name="Total 2 2 2 2 69" xfId="43566" xr:uid="{00000000-0005-0000-0000-000004C10000}"/>
    <cellStyle name="Total 2 2 2 2 7" xfId="2842" xr:uid="{00000000-0005-0000-0000-000005C10000}"/>
    <cellStyle name="Total 2 2 2 2 7 2" xfId="7094" xr:uid="{00000000-0005-0000-0000-000006C10000}"/>
    <cellStyle name="Total 2 2 2 2 7 3" xfId="11343" xr:uid="{00000000-0005-0000-0000-000007C10000}"/>
    <cellStyle name="Total 2 2 2 2 7 4" xfId="15592" xr:uid="{00000000-0005-0000-0000-000008C10000}"/>
    <cellStyle name="Total 2 2 2 2 7 5" xfId="21095" xr:uid="{00000000-0005-0000-0000-000009C10000}"/>
    <cellStyle name="Total 2 2 2 2 7 6" xfId="53760" xr:uid="{00000000-0005-0000-0000-00000AC10000}"/>
    <cellStyle name="Total 2 2 2 2 70" xfId="44097" xr:uid="{00000000-0005-0000-0000-00000BC10000}"/>
    <cellStyle name="Total 2 2 2 2 71" xfId="43824" xr:uid="{00000000-0005-0000-0000-00000CC10000}"/>
    <cellStyle name="Total 2 2 2 2 72" xfId="44765" xr:uid="{00000000-0005-0000-0000-00000DC10000}"/>
    <cellStyle name="Total 2 2 2 2 73" xfId="45011" xr:uid="{00000000-0005-0000-0000-00000EC10000}"/>
    <cellStyle name="Total 2 2 2 2 74" xfId="45592" xr:uid="{00000000-0005-0000-0000-00000FC10000}"/>
    <cellStyle name="Total 2 2 2 2 75" xfId="46144" xr:uid="{00000000-0005-0000-0000-000010C10000}"/>
    <cellStyle name="Total 2 2 2 2 76" xfId="45831" xr:uid="{00000000-0005-0000-0000-000011C10000}"/>
    <cellStyle name="Total 2 2 2 2 77" xfId="46967" xr:uid="{00000000-0005-0000-0000-000012C10000}"/>
    <cellStyle name="Total 2 2 2 2 78" xfId="47312" xr:uid="{00000000-0005-0000-0000-000013C10000}"/>
    <cellStyle name="Total 2 2 2 2 79" xfId="46525" xr:uid="{00000000-0005-0000-0000-000014C10000}"/>
    <cellStyle name="Total 2 2 2 2 8" xfId="2992" xr:uid="{00000000-0005-0000-0000-000015C10000}"/>
    <cellStyle name="Total 2 2 2 2 8 2" xfId="7244" xr:uid="{00000000-0005-0000-0000-000016C10000}"/>
    <cellStyle name="Total 2 2 2 2 8 3" xfId="11493" xr:uid="{00000000-0005-0000-0000-000017C10000}"/>
    <cellStyle name="Total 2 2 2 2 8 4" xfId="15742" xr:uid="{00000000-0005-0000-0000-000018C10000}"/>
    <cellStyle name="Total 2 2 2 2 8 5" xfId="21458" xr:uid="{00000000-0005-0000-0000-000019C10000}"/>
    <cellStyle name="Total 2 2 2 2 8 6" xfId="54283" xr:uid="{00000000-0005-0000-0000-00001AC10000}"/>
    <cellStyle name="Total 2 2 2 2 80" xfId="48073" xr:uid="{00000000-0005-0000-0000-00001BC10000}"/>
    <cellStyle name="Total 2 2 2 2 81" xfId="48709" xr:uid="{00000000-0005-0000-0000-00001CC10000}"/>
    <cellStyle name="Total 2 2 2 2 82" xfId="48926" xr:uid="{00000000-0005-0000-0000-00001DC10000}"/>
    <cellStyle name="Total 2 2 2 2 83" xfId="49185" xr:uid="{00000000-0005-0000-0000-00001EC10000}"/>
    <cellStyle name="Total 2 2 2 2 84" xfId="49755" xr:uid="{00000000-0005-0000-0000-00001FC10000}"/>
    <cellStyle name="Total 2 2 2 2 85" xfId="49939" xr:uid="{00000000-0005-0000-0000-000020C10000}"/>
    <cellStyle name="Total 2 2 2 2 86" xfId="50089" xr:uid="{00000000-0005-0000-0000-000021C10000}"/>
    <cellStyle name="Total 2 2 2 2 87" xfId="50238" xr:uid="{00000000-0005-0000-0000-000022C10000}"/>
    <cellStyle name="Total 2 2 2 2 88" xfId="50388" xr:uid="{00000000-0005-0000-0000-000023C10000}"/>
    <cellStyle name="Total 2 2 2 2 89" xfId="50537" xr:uid="{00000000-0005-0000-0000-000024C10000}"/>
    <cellStyle name="Total 2 2 2 2 9" xfId="3142" xr:uid="{00000000-0005-0000-0000-000025C10000}"/>
    <cellStyle name="Total 2 2 2 2 9 2" xfId="7394" xr:uid="{00000000-0005-0000-0000-000026C10000}"/>
    <cellStyle name="Total 2 2 2 2 9 3" xfId="11643" xr:uid="{00000000-0005-0000-0000-000027C10000}"/>
    <cellStyle name="Total 2 2 2 2 9 4" xfId="15892" xr:uid="{00000000-0005-0000-0000-000028C10000}"/>
    <cellStyle name="Total 2 2 2 2 9 5" xfId="21678" xr:uid="{00000000-0005-0000-0000-000029C10000}"/>
    <cellStyle name="Total 2 2 2 2 9 6" xfId="54433" xr:uid="{00000000-0005-0000-0000-00002AC10000}"/>
    <cellStyle name="Total 2 2 2 2 90" xfId="50686" xr:uid="{00000000-0005-0000-0000-00002BC10000}"/>
    <cellStyle name="Total 2 2 2 2 91" xfId="50836" xr:uid="{00000000-0005-0000-0000-00002CC10000}"/>
    <cellStyle name="Total 2 2 2 2 92" xfId="50985" xr:uid="{00000000-0005-0000-0000-00002DC10000}"/>
    <cellStyle name="Total 2 2 2 2 93" xfId="51150" xr:uid="{00000000-0005-0000-0000-00002EC10000}"/>
    <cellStyle name="Total 2 2 2 2 94" xfId="51306" xr:uid="{00000000-0005-0000-0000-00002FC10000}"/>
    <cellStyle name="Total 2 2 2 2 95" xfId="51456" xr:uid="{00000000-0005-0000-0000-000030C10000}"/>
    <cellStyle name="Total 2 2 2 2 96" xfId="51606" xr:uid="{00000000-0005-0000-0000-000031C10000}"/>
    <cellStyle name="Total 2 2 2 2 97" xfId="51756" xr:uid="{00000000-0005-0000-0000-000032C10000}"/>
    <cellStyle name="Total 2 2 2 2 98" xfId="51911" xr:uid="{00000000-0005-0000-0000-000033C10000}"/>
    <cellStyle name="Total 2 2 2 2 99" xfId="52066" xr:uid="{00000000-0005-0000-0000-000034C10000}"/>
    <cellStyle name="Total 2 2 2 20" xfId="3237" xr:uid="{00000000-0005-0000-0000-000035C10000}"/>
    <cellStyle name="Total 2 2 2 20 2" xfId="7489" xr:uid="{00000000-0005-0000-0000-000036C10000}"/>
    <cellStyle name="Total 2 2 2 20 3" xfId="11738" xr:uid="{00000000-0005-0000-0000-000037C10000}"/>
    <cellStyle name="Total 2 2 2 20 4" xfId="15987" xr:uid="{00000000-0005-0000-0000-000038C10000}"/>
    <cellStyle name="Total 2 2 2 20 5" xfId="23841" xr:uid="{00000000-0005-0000-0000-000039C10000}"/>
    <cellStyle name="Total 2 2 2 20 6" xfId="55809" xr:uid="{00000000-0005-0000-0000-00003AC10000}"/>
    <cellStyle name="Total 2 2 2 21" xfId="3386" xr:uid="{00000000-0005-0000-0000-00003BC10000}"/>
    <cellStyle name="Total 2 2 2 21 2" xfId="7638" xr:uid="{00000000-0005-0000-0000-00003CC10000}"/>
    <cellStyle name="Total 2 2 2 21 3" xfId="11887" xr:uid="{00000000-0005-0000-0000-00003DC10000}"/>
    <cellStyle name="Total 2 2 2 21 4" xfId="16136" xr:uid="{00000000-0005-0000-0000-00003EC10000}"/>
    <cellStyle name="Total 2 2 2 21 5" xfId="24191" xr:uid="{00000000-0005-0000-0000-00003FC10000}"/>
    <cellStyle name="Total 2 2 2 21 6" xfId="55961" xr:uid="{00000000-0005-0000-0000-000040C10000}"/>
    <cellStyle name="Total 2 2 2 22" xfId="3536" xr:uid="{00000000-0005-0000-0000-000041C10000}"/>
    <cellStyle name="Total 2 2 2 22 2" xfId="7788" xr:uid="{00000000-0005-0000-0000-000042C10000}"/>
    <cellStyle name="Total 2 2 2 22 3" xfId="12037" xr:uid="{00000000-0005-0000-0000-000043C10000}"/>
    <cellStyle name="Total 2 2 2 22 4" xfId="16286" xr:uid="{00000000-0005-0000-0000-000044C10000}"/>
    <cellStyle name="Total 2 2 2 22 5" xfId="24537" xr:uid="{00000000-0005-0000-0000-000045C10000}"/>
    <cellStyle name="Total 2 2 2 22 6" xfId="56113" xr:uid="{00000000-0005-0000-0000-000046C10000}"/>
    <cellStyle name="Total 2 2 2 23" xfId="3686" xr:uid="{00000000-0005-0000-0000-000047C10000}"/>
    <cellStyle name="Total 2 2 2 23 2" xfId="7938" xr:uid="{00000000-0005-0000-0000-000048C10000}"/>
    <cellStyle name="Total 2 2 2 23 3" xfId="12187" xr:uid="{00000000-0005-0000-0000-000049C10000}"/>
    <cellStyle name="Total 2 2 2 23 4" xfId="16436" xr:uid="{00000000-0005-0000-0000-00004AC10000}"/>
    <cellStyle name="Total 2 2 2 23 5" xfId="24812" xr:uid="{00000000-0005-0000-0000-00004BC10000}"/>
    <cellStyle name="Total 2 2 2 23 6" xfId="56262" xr:uid="{00000000-0005-0000-0000-00004CC10000}"/>
    <cellStyle name="Total 2 2 2 24" xfId="3835" xr:uid="{00000000-0005-0000-0000-00004DC10000}"/>
    <cellStyle name="Total 2 2 2 24 2" xfId="8087" xr:uid="{00000000-0005-0000-0000-00004EC10000}"/>
    <cellStyle name="Total 2 2 2 24 3" xfId="12336" xr:uid="{00000000-0005-0000-0000-00004FC10000}"/>
    <cellStyle name="Total 2 2 2 24 4" xfId="16585" xr:uid="{00000000-0005-0000-0000-000050C10000}"/>
    <cellStyle name="Total 2 2 2 24 5" xfId="23150" xr:uid="{00000000-0005-0000-0000-000051C10000}"/>
    <cellStyle name="Total 2 2 2 24 6" xfId="56418" xr:uid="{00000000-0005-0000-0000-000052C10000}"/>
    <cellStyle name="Total 2 2 2 25" xfId="3984" xr:uid="{00000000-0005-0000-0000-000053C10000}"/>
    <cellStyle name="Total 2 2 2 25 2" xfId="8236" xr:uid="{00000000-0005-0000-0000-000054C10000}"/>
    <cellStyle name="Total 2 2 2 25 3" xfId="12485" xr:uid="{00000000-0005-0000-0000-000055C10000}"/>
    <cellStyle name="Total 2 2 2 25 4" xfId="16734" xr:uid="{00000000-0005-0000-0000-000056C10000}"/>
    <cellStyle name="Total 2 2 2 25 5" xfId="25498" xr:uid="{00000000-0005-0000-0000-000057C10000}"/>
    <cellStyle name="Total 2 2 2 25 6" xfId="56568" xr:uid="{00000000-0005-0000-0000-000058C10000}"/>
    <cellStyle name="Total 2 2 2 26" xfId="4184" xr:uid="{00000000-0005-0000-0000-000059C10000}"/>
    <cellStyle name="Total 2 2 2 26 2" xfId="8436" xr:uid="{00000000-0005-0000-0000-00005AC10000}"/>
    <cellStyle name="Total 2 2 2 26 3" xfId="12685" xr:uid="{00000000-0005-0000-0000-00005BC10000}"/>
    <cellStyle name="Total 2 2 2 26 4" xfId="16934" xr:uid="{00000000-0005-0000-0000-00005CC10000}"/>
    <cellStyle name="Total 2 2 2 26 5" xfId="25844" xr:uid="{00000000-0005-0000-0000-00005DC10000}"/>
    <cellStyle name="Total 2 2 2 26 6" xfId="56615" xr:uid="{00000000-0005-0000-0000-00005EC10000}"/>
    <cellStyle name="Total 2 2 2 27" xfId="4335" xr:uid="{00000000-0005-0000-0000-00005FC10000}"/>
    <cellStyle name="Total 2 2 2 27 2" xfId="8587" xr:uid="{00000000-0005-0000-0000-000060C10000}"/>
    <cellStyle name="Total 2 2 2 27 3" xfId="12836" xr:uid="{00000000-0005-0000-0000-000061C10000}"/>
    <cellStyle name="Total 2 2 2 27 4" xfId="17085" xr:uid="{00000000-0005-0000-0000-000062C10000}"/>
    <cellStyle name="Total 2 2 2 27 5" xfId="26190" xr:uid="{00000000-0005-0000-0000-000063C10000}"/>
    <cellStyle name="Total 2 2 2 27 6" xfId="56669" xr:uid="{00000000-0005-0000-0000-000064C10000}"/>
    <cellStyle name="Total 2 2 2 28" xfId="4552" xr:uid="{00000000-0005-0000-0000-000065C10000}"/>
    <cellStyle name="Total 2 2 2 28 2" xfId="8804" xr:uid="{00000000-0005-0000-0000-000066C10000}"/>
    <cellStyle name="Total 2 2 2 28 3" xfId="13053" xr:uid="{00000000-0005-0000-0000-000067C10000}"/>
    <cellStyle name="Total 2 2 2 28 4" xfId="17302" xr:uid="{00000000-0005-0000-0000-000068C10000}"/>
    <cellStyle name="Total 2 2 2 28 5" xfId="26535" xr:uid="{00000000-0005-0000-0000-000069C10000}"/>
    <cellStyle name="Total 2 2 2 28 6" xfId="56828" xr:uid="{00000000-0005-0000-0000-00006AC10000}"/>
    <cellStyle name="Total 2 2 2 29" xfId="4707" xr:uid="{00000000-0005-0000-0000-00006BC10000}"/>
    <cellStyle name="Total 2 2 2 29 2" xfId="8959" xr:uid="{00000000-0005-0000-0000-00006CC10000}"/>
    <cellStyle name="Total 2 2 2 29 3" xfId="13208" xr:uid="{00000000-0005-0000-0000-00006DC10000}"/>
    <cellStyle name="Total 2 2 2 29 4" xfId="17457" xr:uid="{00000000-0005-0000-0000-00006EC10000}"/>
    <cellStyle name="Total 2 2 2 29 5" xfId="26790" xr:uid="{00000000-0005-0000-0000-00006FC10000}"/>
    <cellStyle name="Total 2 2 2 29 6" xfId="56978" xr:uid="{00000000-0005-0000-0000-000070C10000}"/>
    <cellStyle name="Total 2 2 2 3" xfId="1679" xr:uid="{00000000-0005-0000-0000-000071C10000}"/>
    <cellStyle name="Total 2 2 2 3 10" xfId="3339" xr:uid="{00000000-0005-0000-0000-000072C10000}"/>
    <cellStyle name="Total 2 2 2 3 10 2" xfId="7591" xr:uid="{00000000-0005-0000-0000-000073C10000}"/>
    <cellStyle name="Total 2 2 2 3 10 3" xfId="11840" xr:uid="{00000000-0005-0000-0000-000074C10000}"/>
    <cellStyle name="Total 2 2 2 3 10 4" xfId="16089" xr:uid="{00000000-0005-0000-0000-000075C10000}"/>
    <cellStyle name="Total 2 2 2 3 10 5" xfId="22278" xr:uid="{00000000-0005-0000-0000-000076C10000}"/>
    <cellStyle name="Total 2 2 2 3 10 6" xfId="54631" xr:uid="{00000000-0005-0000-0000-000077C10000}"/>
    <cellStyle name="Total 2 2 2 3 100" xfId="52264" xr:uid="{00000000-0005-0000-0000-000078C10000}"/>
    <cellStyle name="Total 2 2 2 3 101" xfId="52517" xr:uid="{00000000-0005-0000-0000-000079C10000}"/>
    <cellStyle name="Total 2 2 2 3 102" xfId="52667" xr:uid="{00000000-0005-0000-0000-00007AC10000}"/>
    <cellStyle name="Total 2 2 2 3 103" xfId="52816" xr:uid="{00000000-0005-0000-0000-00007BC10000}"/>
    <cellStyle name="Total 2 2 2 3 104" xfId="52966" xr:uid="{00000000-0005-0000-0000-00007CC10000}"/>
    <cellStyle name="Total 2 2 2 3 105" xfId="53428" xr:uid="{00000000-0005-0000-0000-00007DC10000}"/>
    <cellStyle name="Total 2 2 2 3 11" xfId="3488" xr:uid="{00000000-0005-0000-0000-00007EC10000}"/>
    <cellStyle name="Total 2 2 2 3 11 2" xfId="7740" xr:uid="{00000000-0005-0000-0000-00007FC10000}"/>
    <cellStyle name="Total 2 2 2 3 11 3" xfId="11989" xr:uid="{00000000-0005-0000-0000-000080C10000}"/>
    <cellStyle name="Total 2 2 2 3 11 4" xfId="16238" xr:uid="{00000000-0005-0000-0000-000081C10000}"/>
    <cellStyle name="Total 2 2 2 3 11 5" xfId="22624" xr:uid="{00000000-0005-0000-0000-000082C10000}"/>
    <cellStyle name="Total 2 2 2 3 11 6" xfId="54780" xr:uid="{00000000-0005-0000-0000-000083C10000}"/>
    <cellStyle name="Total 2 2 2 3 12" xfId="3638" xr:uid="{00000000-0005-0000-0000-000084C10000}"/>
    <cellStyle name="Total 2 2 2 3 12 2" xfId="7890" xr:uid="{00000000-0005-0000-0000-000085C10000}"/>
    <cellStyle name="Total 2 2 2 3 12 3" xfId="12139" xr:uid="{00000000-0005-0000-0000-000086C10000}"/>
    <cellStyle name="Total 2 2 2 3 12 4" xfId="16388" xr:uid="{00000000-0005-0000-0000-000087C10000}"/>
    <cellStyle name="Total 2 2 2 3 12 5" xfId="22970" xr:uid="{00000000-0005-0000-0000-000088C10000}"/>
    <cellStyle name="Total 2 2 2 3 12 6" xfId="54935" xr:uid="{00000000-0005-0000-0000-000089C10000}"/>
    <cellStyle name="Total 2 2 2 3 13" xfId="3788" xr:uid="{00000000-0005-0000-0000-00008AC10000}"/>
    <cellStyle name="Total 2 2 2 3 13 2" xfId="8040" xr:uid="{00000000-0005-0000-0000-00008BC10000}"/>
    <cellStyle name="Total 2 2 2 3 13 3" xfId="12289" xr:uid="{00000000-0005-0000-0000-00008CC10000}"/>
    <cellStyle name="Total 2 2 2 3 13 4" xfId="16538" xr:uid="{00000000-0005-0000-0000-00008DC10000}"/>
    <cellStyle name="Total 2 2 2 3 13 5" xfId="23317" xr:uid="{00000000-0005-0000-0000-00008EC10000}"/>
    <cellStyle name="Total 2 2 2 3 13 6" xfId="55090" xr:uid="{00000000-0005-0000-0000-00008FC10000}"/>
    <cellStyle name="Total 2 2 2 3 14" xfId="3937" xr:uid="{00000000-0005-0000-0000-000090C10000}"/>
    <cellStyle name="Total 2 2 2 3 14 2" xfId="8189" xr:uid="{00000000-0005-0000-0000-000091C10000}"/>
    <cellStyle name="Total 2 2 2 3 14 3" xfId="12438" xr:uid="{00000000-0005-0000-0000-000092C10000}"/>
    <cellStyle name="Total 2 2 2 3 14 4" xfId="16687" xr:uid="{00000000-0005-0000-0000-000093C10000}"/>
    <cellStyle name="Total 2 2 2 3 14 5" xfId="23592" xr:uid="{00000000-0005-0000-0000-000094C10000}"/>
    <cellStyle name="Total 2 2 2 3 14 6" xfId="55241" xr:uid="{00000000-0005-0000-0000-000095C10000}"/>
    <cellStyle name="Total 2 2 2 3 15" xfId="4086" xr:uid="{00000000-0005-0000-0000-000096C10000}"/>
    <cellStyle name="Total 2 2 2 3 15 2" xfId="8338" xr:uid="{00000000-0005-0000-0000-000097C10000}"/>
    <cellStyle name="Total 2 2 2 3 15 3" xfId="12587" xr:uid="{00000000-0005-0000-0000-000098C10000}"/>
    <cellStyle name="Total 2 2 2 3 15 4" xfId="16836" xr:uid="{00000000-0005-0000-0000-000099C10000}"/>
    <cellStyle name="Total 2 2 2 3 15 5" xfId="23938" xr:uid="{00000000-0005-0000-0000-00009AC10000}"/>
    <cellStyle name="Total 2 2 2 3 15 6" xfId="55390" xr:uid="{00000000-0005-0000-0000-00009BC10000}"/>
    <cellStyle name="Total 2 2 2 3 16" xfId="4286" xr:uid="{00000000-0005-0000-0000-00009CC10000}"/>
    <cellStyle name="Total 2 2 2 3 16 2" xfId="8538" xr:uid="{00000000-0005-0000-0000-00009DC10000}"/>
    <cellStyle name="Total 2 2 2 3 16 3" xfId="12787" xr:uid="{00000000-0005-0000-0000-00009EC10000}"/>
    <cellStyle name="Total 2 2 2 3 16 4" xfId="17036" xr:uid="{00000000-0005-0000-0000-00009FC10000}"/>
    <cellStyle name="Total 2 2 2 3 16 5" xfId="24288" xr:uid="{00000000-0005-0000-0000-0000A0C10000}"/>
    <cellStyle name="Total 2 2 2 3 16 6" xfId="55540" xr:uid="{00000000-0005-0000-0000-0000A1C10000}"/>
    <cellStyle name="Total 2 2 2 3 17" xfId="4437" xr:uid="{00000000-0005-0000-0000-0000A2C10000}"/>
    <cellStyle name="Total 2 2 2 3 17 2" xfId="8689" xr:uid="{00000000-0005-0000-0000-0000A3C10000}"/>
    <cellStyle name="Total 2 2 2 3 17 3" xfId="12938" xr:uid="{00000000-0005-0000-0000-0000A4C10000}"/>
    <cellStyle name="Total 2 2 2 3 17 4" xfId="17187" xr:uid="{00000000-0005-0000-0000-0000A5C10000}"/>
    <cellStyle name="Total 2 2 2 3 17 5" xfId="24634" xr:uid="{00000000-0005-0000-0000-0000A6C10000}"/>
    <cellStyle name="Total 2 2 2 3 17 6" xfId="55689" xr:uid="{00000000-0005-0000-0000-0000A7C10000}"/>
    <cellStyle name="Total 2 2 2 3 18" xfId="4540" xr:uid="{00000000-0005-0000-0000-0000A8C10000}"/>
    <cellStyle name="Total 2 2 2 3 18 2" xfId="8792" xr:uid="{00000000-0005-0000-0000-0000A9C10000}"/>
    <cellStyle name="Total 2 2 2 3 18 3" xfId="13041" xr:uid="{00000000-0005-0000-0000-0000AAC10000}"/>
    <cellStyle name="Total 2 2 2 3 18 4" xfId="17290" xr:uid="{00000000-0005-0000-0000-0000ABC10000}"/>
    <cellStyle name="Total 2 2 2 3 18 5" xfId="24909" xr:uid="{00000000-0005-0000-0000-0000ACC10000}"/>
    <cellStyle name="Total 2 2 2 3 18 6" xfId="55911" xr:uid="{00000000-0005-0000-0000-0000ADC10000}"/>
    <cellStyle name="Total 2 2 2 3 19" xfId="4654" xr:uid="{00000000-0005-0000-0000-0000AEC10000}"/>
    <cellStyle name="Total 2 2 2 3 19 2" xfId="8906" xr:uid="{00000000-0005-0000-0000-0000AFC10000}"/>
    <cellStyle name="Total 2 2 2 3 19 3" xfId="13155" xr:uid="{00000000-0005-0000-0000-0000B0C10000}"/>
    <cellStyle name="Total 2 2 2 3 19 4" xfId="17404" xr:uid="{00000000-0005-0000-0000-0000B1C10000}"/>
    <cellStyle name="Total 2 2 2 3 19 5" xfId="21929" xr:uid="{00000000-0005-0000-0000-0000B2C10000}"/>
    <cellStyle name="Total 2 2 2 3 19 6" xfId="56063" xr:uid="{00000000-0005-0000-0000-0000B3C10000}"/>
    <cellStyle name="Total 2 2 2 3 2" xfId="2134" xr:uid="{00000000-0005-0000-0000-0000B4C10000}"/>
    <cellStyle name="Total 2 2 2 3 2 2" xfId="6386" xr:uid="{00000000-0005-0000-0000-0000B5C10000}"/>
    <cellStyle name="Total 2 2 2 3 2 3" xfId="10635" xr:uid="{00000000-0005-0000-0000-0000B6C10000}"/>
    <cellStyle name="Total 2 2 2 3 2 4" xfId="14884" xr:uid="{00000000-0005-0000-0000-0000B7C10000}"/>
    <cellStyle name="Total 2 2 2 3 2 5" xfId="19315" xr:uid="{00000000-0005-0000-0000-0000B8C10000}"/>
    <cellStyle name="Total 2 2 2 3 2 6" xfId="53583" xr:uid="{00000000-0005-0000-0000-0000B9C10000}"/>
    <cellStyle name="Total 2 2 2 3 20" xfId="4809" xr:uid="{00000000-0005-0000-0000-0000BAC10000}"/>
    <cellStyle name="Total 2 2 2 3 20 2" xfId="9061" xr:uid="{00000000-0005-0000-0000-0000BBC10000}"/>
    <cellStyle name="Total 2 2 2 3 20 3" xfId="13310" xr:uid="{00000000-0005-0000-0000-0000BCC10000}"/>
    <cellStyle name="Total 2 2 2 3 20 4" xfId="17559" xr:uid="{00000000-0005-0000-0000-0000BDC10000}"/>
    <cellStyle name="Total 2 2 2 3 20 5" xfId="25595" xr:uid="{00000000-0005-0000-0000-0000BEC10000}"/>
    <cellStyle name="Total 2 2 2 3 20 6" xfId="56215" xr:uid="{00000000-0005-0000-0000-0000BFC10000}"/>
    <cellStyle name="Total 2 2 2 3 21" xfId="4959" xr:uid="{00000000-0005-0000-0000-0000C0C10000}"/>
    <cellStyle name="Total 2 2 2 3 21 2" xfId="9211" xr:uid="{00000000-0005-0000-0000-0000C1C10000}"/>
    <cellStyle name="Total 2 2 2 3 21 3" xfId="13460" xr:uid="{00000000-0005-0000-0000-0000C2C10000}"/>
    <cellStyle name="Total 2 2 2 3 21 4" xfId="17709" xr:uid="{00000000-0005-0000-0000-0000C3C10000}"/>
    <cellStyle name="Total 2 2 2 3 21 5" xfId="25941" xr:uid="{00000000-0005-0000-0000-0000C4C10000}"/>
    <cellStyle name="Total 2 2 2 3 21 6" xfId="56364" xr:uid="{00000000-0005-0000-0000-0000C5C10000}"/>
    <cellStyle name="Total 2 2 2 3 22" xfId="5151" xr:uid="{00000000-0005-0000-0000-0000C6C10000}"/>
    <cellStyle name="Total 2 2 2 3 22 2" xfId="9403" xr:uid="{00000000-0005-0000-0000-0000C7C10000}"/>
    <cellStyle name="Total 2 2 2 3 22 3" xfId="13652" xr:uid="{00000000-0005-0000-0000-0000C8C10000}"/>
    <cellStyle name="Total 2 2 2 3 22 4" xfId="17901" xr:uid="{00000000-0005-0000-0000-0000C9C10000}"/>
    <cellStyle name="Total 2 2 2 3 22 5" xfId="26287" xr:uid="{00000000-0005-0000-0000-0000CAC10000}"/>
    <cellStyle name="Total 2 2 2 3 22 6" xfId="56520" xr:uid="{00000000-0005-0000-0000-0000CBC10000}"/>
    <cellStyle name="Total 2 2 2 3 23" xfId="5261" xr:uid="{00000000-0005-0000-0000-0000CCC10000}"/>
    <cellStyle name="Total 2 2 2 3 23 2" xfId="9513" xr:uid="{00000000-0005-0000-0000-0000CDC10000}"/>
    <cellStyle name="Total 2 2 2 3 23 3" xfId="13762" xr:uid="{00000000-0005-0000-0000-0000CEC10000}"/>
    <cellStyle name="Total 2 2 2 3 23 4" xfId="18011" xr:uid="{00000000-0005-0000-0000-0000CFC10000}"/>
    <cellStyle name="Total 2 2 2 3 23 5" xfId="26632" xr:uid="{00000000-0005-0000-0000-0000D0C10000}"/>
    <cellStyle name="Total 2 2 2 3 23 6" xfId="56771" xr:uid="{00000000-0005-0000-0000-0000D1C10000}"/>
    <cellStyle name="Total 2 2 2 3 24" xfId="5373" xr:uid="{00000000-0005-0000-0000-0000D2C10000}"/>
    <cellStyle name="Total 2 2 2 3 24 2" xfId="9625" xr:uid="{00000000-0005-0000-0000-0000D3C10000}"/>
    <cellStyle name="Total 2 2 2 3 24 3" xfId="13874" xr:uid="{00000000-0005-0000-0000-0000D4C10000}"/>
    <cellStyle name="Total 2 2 2 3 24 4" xfId="18123" xr:uid="{00000000-0005-0000-0000-0000D5C10000}"/>
    <cellStyle name="Total 2 2 2 3 24 5" xfId="26832" xr:uid="{00000000-0005-0000-0000-0000D6C10000}"/>
    <cellStyle name="Total 2 2 2 3 24 6" xfId="56930" xr:uid="{00000000-0005-0000-0000-0000D7C10000}"/>
    <cellStyle name="Total 2 2 2 3 25" xfId="5524" xr:uid="{00000000-0005-0000-0000-0000D8C10000}"/>
    <cellStyle name="Total 2 2 2 3 25 2" xfId="9776" xr:uid="{00000000-0005-0000-0000-0000D9C10000}"/>
    <cellStyle name="Total 2 2 2 3 25 3" xfId="14025" xr:uid="{00000000-0005-0000-0000-0000DAC10000}"/>
    <cellStyle name="Total 2 2 2 3 25 4" xfId="18274" xr:uid="{00000000-0005-0000-0000-0000DBC10000}"/>
    <cellStyle name="Total 2 2 2 3 25 5" xfId="25324" xr:uid="{00000000-0005-0000-0000-0000DCC10000}"/>
    <cellStyle name="Total 2 2 2 3 25 6" xfId="57080" xr:uid="{00000000-0005-0000-0000-0000DDC10000}"/>
    <cellStyle name="Total 2 2 2 3 26" xfId="5679" xr:uid="{00000000-0005-0000-0000-0000DEC10000}"/>
    <cellStyle name="Total 2 2 2 3 26 2" xfId="9931" xr:uid="{00000000-0005-0000-0000-0000DFC10000}"/>
    <cellStyle name="Total 2 2 2 3 26 3" xfId="14180" xr:uid="{00000000-0005-0000-0000-0000E0C10000}"/>
    <cellStyle name="Total 2 2 2 3 26 4" xfId="18429" xr:uid="{00000000-0005-0000-0000-0000E1C10000}"/>
    <cellStyle name="Total 2 2 2 3 26 5" xfId="27340" xr:uid="{00000000-0005-0000-0000-0000E2C10000}"/>
    <cellStyle name="Total 2 2 2 3 26 6" xfId="57198" xr:uid="{00000000-0005-0000-0000-0000E3C10000}"/>
    <cellStyle name="Total 2 2 2 3 27" xfId="5931" xr:uid="{00000000-0005-0000-0000-0000E4C10000}"/>
    <cellStyle name="Total 2 2 2 3 27 2" xfId="27683" xr:uid="{00000000-0005-0000-0000-0000E5C10000}"/>
    <cellStyle name="Total 2 2 2 3 27 3" xfId="57348" xr:uid="{00000000-0005-0000-0000-0000E6C10000}"/>
    <cellStyle name="Total 2 2 2 3 28" xfId="10180" xr:uid="{00000000-0005-0000-0000-0000E7C10000}"/>
    <cellStyle name="Total 2 2 2 3 28 2" xfId="28024" xr:uid="{00000000-0005-0000-0000-0000E8C10000}"/>
    <cellStyle name="Total 2 2 2 3 28 3" xfId="57497" xr:uid="{00000000-0005-0000-0000-0000E9C10000}"/>
    <cellStyle name="Total 2 2 2 3 29" xfId="14430" xr:uid="{00000000-0005-0000-0000-0000EAC10000}"/>
    <cellStyle name="Total 2 2 2 3 29 2" xfId="28365" xr:uid="{00000000-0005-0000-0000-0000EBC10000}"/>
    <cellStyle name="Total 2 2 2 3 29 3" xfId="57647" xr:uid="{00000000-0005-0000-0000-0000ECC10000}"/>
    <cellStyle name="Total 2 2 2 3 3" xfId="2286" xr:uid="{00000000-0005-0000-0000-0000EDC10000}"/>
    <cellStyle name="Total 2 2 2 3 3 2" xfId="6538" xr:uid="{00000000-0005-0000-0000-0000EEC10000}"/>
    <cellStyle name="Total 2 2 2 3 3 3" xfId="10787" xr:uid="{00000000-0005-0000-0000-0000EFC10000}"/>
    <cellStyle name="Total 2 2 2 3 3 4" xfId="15036" xr:uid="{00000000-0005-0000-0000-0000F0C10000}"/>
    <cellStyle name="Total 2 2 2 3 3 5" xfId="19602" xr:uid="{00000000-0005-0000-0000-0000F1C10000}"/>
    <cellStyle name="Total 2 2 2 3 3 6" xfId="53732" xr:uid="{00000000-0005-0000-0000-0000F2C10000}"/>
    <cellStyle name="Total 2 2 2 3 30" xfId="18689" xr:uid="{00000000-0005-0000-0000-0000F3C10000}"/>
    <cellStyle name="Total 2 2 2 3 30 2" xfId="28706" xr:uid="{00000000-0005-0000-0000-0000F4C10000}"/>
    <cellStyle name="Total 2 2 2 3 31" xfId="29047" xr:uid="{00000000-0005-0000-0000-0000F5C10000}"/>
    <cellStyle name="Total 2 2 2 3 32" xfId="29481" xr:uid="{00000000-0005-0000-0000-0000F6C10000}"/>
    <cellStyle name="Total 2 2 2 3 33" xfId="31171" xr:uid="{00000000-0005-0000-0000-0000F7C10000}"/>
    <cellStyle name="Total 2 2 2 3 34" xfId="31545" xr:uid="{00000000-0005-0000-0000-0000F8C10000}"/>
    <cellStyle name="Total 2 2 2 3 35" xfId="31885" xr:uid="{00000000-0005-0000-0000-0000F9C10000}"/>
    <cellStyle name="Total 2 2 2 3 36" xfId="32107" xr:uid="{00000000-0005-0000-0000-0000FAC10000}"/>
    <cellStyle name="Total 2 2 2 3 37" xfId="32448" xr:uid="{00000000-0005-0000-0000-0000FBC10000}"/>
    <cellStyle name="Total 2 2 2 3 38" xfId="32789" xr:uid="{00000000-0005-0000-0000-0000FCC10000}"/>
    <cellStyle name="Total 2 2 2 3 39" xfId="33366" xr:uid="{00000000-0005-0000-0000-0000FDC10000}"/>
    <cellStyle name="Total 2 2 2 3 4" xfId="2436" xr:uid="{00000000-0005-0000-0000-0000FEC10000}"/>
    <cellStyle name="Total 2 2 2 3 4 2" xfId="6688" xr:uid="{00000000-0005-0000-0000-0000FFC10000}"/>
    <cellStyle name="Total 2 2 2 3 4 3" xfId="10937" xr:uid="{00000000-0005-0000-0000-000000C20000}"/>
    <cellStyle name="Total 2 2 2 3 4 4" xfId="15186" xr:uid="{00000000-0005-0000-0000-000001C20000}"/>
    <cellStyle name="Total 2 2 2 3 4 5" xfId="20103" xr:uid="{00000000-0005-0000-0000-000002C20000}"/>
    <cellStyle name="Total 2 2 2 3 4 6" xfId="53854" xr:uid="{00000000-0005-0000-0000-000003C20000}"/>
    <cellStyle name="Total 2 2 2 3 40" xfId="33699" xr:uid="{00000000-0005-0000-0000-000004C20000}"/>
    <cellStyle name="Total 2 2 2 3 41" xfId="33975" xr:uid="{00000000-0005-0000-0000-000005C20000}"/>
    <cellStyle name="Total 2 2 2 3 42" xfId="34492" xr:uid="{00000000-0005-0000-0000-000006C20000}"/>
    <cellStyle name="Total 2 2 2 3 43" xfId="34838" xr:uid="{00000000-0005-0000-0000-000007C20000}"/>
    <cellStyle name="Total 2 2 2 3 44" xfId="35184" xr:uid="{00000000-0005-0000-0000-000008C20000}"/>
    <cellStyle name="Total 2 2 2 3 45" xfId="35531" xr:uid="{00000000-0005-0000-0000-000009C20000}"/>
    <cellStyle name="Total 2 2 2 3 46" xfId="35878" xr:uid="{00000000-0005-0000-0000-00000AC20000}"/>
    <cellStyle name="Total 2 2 2 3 47" xfId="36224" xr:uid="{00000000-0005-0000-0000-00000BC20000}"/>
    <cellStyle name="Total 2 2 2 3 48" xfId="36570" xr:uid="{00000000-0005-0000-0000-00000CC20000}"/>
    <cellStyle name="Total 2 2 2 3 49" xfId="36916" xr:uid="{00000000-0005-0000-0000-00000DC20000}"/>
    <cellStyle name="Total 2 2 2 3 5" xfId="2585" xr:uid="{00000000-0005-0000-0000-00000EC20000}"/>
    <cellStyle name="Total 2 2 2 3 5 2" xfId="6837" xr:uid="{00000000-0005-0000-0000-00000FC20000}"/>
    <cellStyle name="Total 2 2 2 3 5 3" xfId="11086" xr:uid="{00000000-0005-0000-0000-000010C20000}"/>
    <cellStyle name="Total 2 2 2 3 5 4" xfId="15335" xr:uid="{00000000-0005-0000-0000-000011C20000}"/>
    <cellStyle name="Total 2 2 2 3 5 5" xfId="20449" xr:uid="{00000000-0005-0000-0000-000012C20000}"/>
    <cellStyle name="Total 2 2 2 3 5 6" xfId="53960" xr:uid="{00000000-0005-0000-0000-000013C20000}"/>
    <cellStyle name="Total 2 2 2 3 50" xfId="37262" xr:uid="{00000000-0005-0000-0000-000014C20000}"/>
    <cellStyle name="Total 2 2 2 3 51" xfId="37608" xr:uid="{00000000-0005-0000-0000-000015C20000}"/>
    <cellStyle name="Total 2 2 2 3 52" xfId="37883" xr:uid="{00000000-0005-0000-0000-000016C20000}"/>
    <cellStyle name="Total 2 2 2 3 53" xfId="38230" xr:uid="{00000000-0005-0000-0000-000017C20000}"/>
    <cellStyle name="Total 2 2 2 3 54" xfId="38576" xr:uid="{00000000-0005-0000-0000-000018C20000}"/>
    <cellStyle name="Total 2 2 2 3 55" xfId="38922" xr:uid="{00000000-0005-0000-0000-000019C20000}"/>
    <cellStyle name="Total 2 2 2 3 56" xfId="39268" xr:uid="{00000000-0005-0000-0000-00001AC20000}"/>
    <cellStyle name="Total 2 2 2 3 57" xfId="37740" xr:uid="{00000000-0005-0000-0000-00001BC20000}"/>
    <cellStyle name="Total 2 2 2 3 58" xfId="39728" xr:uid="{00000000-0005-0000-0000-00001CC20000}"/>
    <cellStyle name="Total 2 2 2 3 59" xfId="40096" xr:uid="{00000000-0005-0000-0000-00001DC20000}"/>
    <cellStyle name="Total 2 2 2 3 6" xfId="2735" xr:uid="{00000000-0005-0000-0000-00001EC20000}"/>
    <cellStyle name="Total 2 2 2 3 6 2" xfId="6987" xr:uid="{00000000-0005-0000-0000-00001FC20000}"/>
    <cellStyle name="Total 2 2 2 3 6 3" xfId="11236" xr:uid="{00000000-0005-0000-0000-000020C20000}"/>
    <cellStyle name="Total 2 2 2 3 6 4" xfId="15485" xr:uid="{00000000-0005-0000-0000-000021C20000}"/>
    <cellStyle name="Total 2 2 2 3 6 5" xfId="20746" xr:uid="{00000000-0005-0000-0000-000022C20000}"/>
    <cellStyle name="Total 2 2 2 3 6 6" xfId="54110" xr:uid="{00000000-0005-0000-0000-000023C20000}"/>
    <cellStyle name="Total 2 2 2 3 60" xfId="40437" xr:uid="{00000000-0005-0000-0000-000024C20000}"/>
    <cellStyle name="Total 2 2 2 3 61" xfId="40941" xr:uid="{00000000-0005-0000-0000-000025C20000}"/>
    <cellStyle name="Total 2 2 2 3 62" xfId="41185" xr:uid="{00000000-0005-0000-0000-000026C20000}"/>
    <cellStyle name="Total 2 2 2 3 63" xfId="41711" xr:uid="{00000000-0005-0000-0000-000027C20000}"/>
    <cellStyle name="Total 2 2 2 3 64" xfId="42004" xr:uid="{00000000-0005-0000-0000-000028C20000}"/>
    <cellStyle name="Total 2 2 2 3 65" xfId="42350" xr:uid="{00000000-0005-0000-0000-000029C20000}"/>
    <cellStyle name="Total 2 2 2 3 66" xfId="41489" xr:uid="{00000000-0005-0000-0000-00002AC20000}"/>
    <cellStyle name="Total 2 2 2 3 67" xfId="42931" xr:uid="{00000000-0005-0000-0000-00002BC20000}"/>
    <cellStyle name="Total 2 2 2 3 68" xfId="43272" xr:uid="{00000000-0005-0000-0000-00002CC20000}"/>
    <cellStyle name="Total 2 2 2 3 69" xfId="43613" xr:uid="{00000000-0005-0000-0000-00002DC20000}"/>
    <cellStyle name="Total 2 2 2 3 7" xfId="2890" xr:uid="{00000000-0005-0000-0000-00002EC20000}"/>
    <cellStyle name="Total 2 2 2 3 7 2" xfId="7142" xr:uid="{00000000-0005-0000-0000-00002FC20000}"/>
    <cellStyle name="Total 2 2 2 3 7 3" xfId="11391" xr:uid="{00000000-0005-0000-0000-000030C20000}"/>
    <cellStyle name="Total 2 2 2 3 7 4" xfId="15640" xr:uid="{00000000-0005-0000-0000-000031C20000}"/>
    <cellStyle name="Total 2 2 2 3 7 5" xfId="21142" xr:uid="{00000000-0005-0000-0000-000032C20000}"/>
    <cellStyle name="Total 2 2 2 3 7 6" xfId="54228" xr:uid="{00000000-0005-0000-0000-000033C20000}"/>
    <cellStyle name="Total 2 2 2 3 70" xfId="44144" xr:uid="{00000000-0005-0000-0000-000034C20000}"/>
    <cellStyle name="Total 2 2 2 3 71" xfId="44523" xr:uid="{00000000-0005-0000-0000-000035C20000}"/>
    <cellStyle name="Total 2 2 2 3 72" xfId="44812" xr:uid="{00000000-0005-0000-0000-000036C20000}"/>
    <cellStyle name="Total 2 2 2 3 73" xfId="45125" xr:uid="{00000000-0005-0000-0000-000037C20000}"/>
    <cellStyle name="Total 2 2 2 3 74" xfId="45604" xr:uid="{00000000-0005-0000-0000-000038C20000}"/>
    <cellStyle name="Total 2 2 2 3 75" xfId="46191" xr:uid="{00000000-0005-0000-0000-000039C20000}"/>
    <cellStyle name="Total 2 2 2 3 76" xfId="46669" xr:uid="{00000000-0005-0000-0000-00003AC20000}"/>
    <cellStyle name="Total 2 2 2 3 77" xfId="47014" xr:uid="{00000000-0005-0000-0000-00003BC20000}"/>
    <cellStyle name="Total 2 2 2 3 78" xfId="47359" xr:uid="{00000000-0005-0000-0000-00003CC20000}"/>
    <cellStyle name="Total 2 2 2 3 79" xfId="47783" xr:uid="{00000000-0005-0000-0000-00003DC20000}"/>
    <cellStyle name="Total 2 2 2 3 8" xfId="3040" xr:uid="{00000000-0005-0000-0000-00003EC20000}"/>
    <cellStyle name="Total 2 2 2 3 8 2" xfId="7292" xr:uid="{00000000-0005-0000-0000-00003FC20000}"/>
    <cellStyle name="Total 2 2 2 3 8 3" xfId="11541" xr:uid="{00000000-0005-0000-0000-000040C20000}"/>
    <cellStyle name="Total 2 2 2 3 8 4" xfId="15790" xr:uid="{00000000-0005-0000-0000-000041C20000}"/>
    <cellStyle name="Total 2 2 2 3 8 5" xfId="18764" xr:uid="{00000000-0005-0000-0000-000042C20000}"/>
    <cellStyle name="Total 2 2 2 3 8 6" xfId="54331" xr:uid="{00000000-0005-0000-0000-000043C20000}"/>
    <cellStyle name="Total 2 2 2 3 80" xfId="48120" xr:uid="{00000000-0005-0000-0000-000044C20000}"/>
    <cellStyle name="Total 2 2 2 3 81" xfId="48253" xr:uid="{00000000-0005-0000-0000-000045C20000}"/>
    <cellStyle name="Total 2 2 2 3 82" xfId="48973" xr:uid="{00000000-0005-0000-0000-000046C20000}"/>
    <cellStyle name="Total 2 2 2 3 83" xfId="49570" xr:uid="{00000000-0005-0000-0000-000047C20000}"/>
    <cellStyle name="Total 2 2 2 3 84" xfId="48559" xr:uid="{00000000-0005-0000-0000-000048C20000}"/>
    <cellStyle name="Total 2 2 2 3 85" xfId="49987" xr:uid="{00000000-0005-0000-0000-000049C20000}"/>
    <cellStyle name="Total 2 2 2 3 86" xfId="50137" xr:uid="{00000000-0005-0000-0000-00004AC20000}"/>
    <cellStyle name="Total 2 2 2 3 87" xfId="50286" xr:uid="{00000000-0005-0000-0000-00004BC20000}"/>
    <cellStyle name="Total 2 2 2 3 88" xfId="50436" xr:uid="{00000000-0005-0000-0000-00004CC20000}"/>
    <cellStyle name="Total 2 2 2 3 89" xfId="50585" xr:uid="{00000000-0005-0000-0000-00004DC20000}"/>
    <cellStyle name="Total 2 2 2 3 9" xfId="3190" xr:uid="{00000000-0005-0000-0000-00004EC20000}"/>
    <cellStyle name="Total 2 2 2 3 9 2" xfId="7442" xr:uid="{00000000-0005-0000-0000-00004FC20000}"/>
    <cellStyle name="Total 2 2 2 3 9 3" xfId="11691" xr:uid="{00000000-0005-0000-0000-000050C20000}"/>
    <cellStyle name="Total 2 2 2 3 9 4" xfId="15940" xr:uid="{00000000-0005-0000-0000-000051C20000}"/>
    <cellStyle name="Total 2 2 2 3 9 5" xfId="21985" xr:uid="{00000000-0005-0000-0000-000052C20000}"/>
    <cellStyle name="Total 2 2 2 3 9 6" xfId="54481" xr:uid="{00000000-0005-0000-0000-000053C20000}"/>
    <cellStyle name="Total 2 2 2 3 90" xfId="50734" xr:uid="{00000000-0005-0000-0000-000054C20000}"/>
    <cellStyle name="Total 2 2 2 3 91" xfId="50884" xr:uid="{00000000-0005-0000-0000-000055C20000}"/>
    <cellStyle name="Total 2 2 2 3 92" xfId="51033" xr:uid="{00000000-0005-0000-0000-000056C20000}"/>
    <cellStyle name="Total 2 2 2 3 93" xfId="51198" xr:uid="{00000000-0005-0000-0000-000057C20000}"/>
    <cellStyle name="Total 2 2 2 3 94" xfId="51354" xr:uid="{00000000-0005-0000-0000-000058C20000}"/>
    <cellStyle name="Total 2 2 2 3 95" xfId="51504" xr:uid="{00000000-0005-0000-0000-000059C20000}"/>
    <cellStyle name="Total 2 2 2 3 96" xfId="51654" xr:uid="{00000000-0005-0000-0000-00005AC20000}"/>
    <cellStyle name="Total 2 2 2 3 97" xfId="51804" xr:uid="{00000000-0005-0000-0000-00005BC20000}"/>
    <cellStyle name="Total 2 2 2 3 98" xfId="51959" xr:uid="{00000000-0005-0000-0000-00005CC20000}"/>
    <cellStyle name="Total 2 2 2 3 99" xfId="52114" xr:uid="{00000000-0005-0000-0000-00005DC20000}"/>
    <cellStyle name="Total 2 2 2 30" xfId="4857" xr:uid="{00000000-0005-0000-0000-00005EC20000}"/>
    <cellStyle name="Total 2 2 2 30 2" xfId="9109" xr:uid="{00000000-0005-0000-0000-00005FC20000}"/>
    <cellStyle name="Total 2 2 2 30 3" xfId="13358" xr:uid="{00000000-0005-0000-0000-000060C20000}"/>
    <cellStyle name="Total 2 2 2 30 4" xfId="17607" xr:uid="{00000000-0005-0000-0000-000061C20000}"/>
    <cellStyle name="Total 2 2 2 30 5" xfId="25332" xr:uid="{00000000-0005-0000-0000-000062C20000}"/>
    <cellStyle name="Total 2 2 2 30 6" xfId="57129" xr:uid="{00000000-0005-0000-0000-000063C20000}"/>
    <cellStyle name="Total 2 2 2 31" xfId="5049" xr:uid="{00000000-0005-0000-0000-000064C20000}"/>
    <cellStyle name="Total 2 2 2 31 2" xfId="9301" xr:uid="{00000000-0005-0000-0000-000065C20000}"/>
    <cellStyle name="Total 2 2 2 31 3" xfId="13550" xr:uid="{00000000-0005-0000-0000-000066C20000}"/>
    <cellStyle name="Total 2 2 2 31 4" xfId="17799" xr:uid="{00000000-0005-0000-0000-000067C20000}"/>
    <cellStyle name="Total 2 2 2 31 5" xfId="27243" xr:uid="{00000000-0005-0000-0000-000068C20000}"/>
    <cellStyle name="Total 2 2 2 31 6" xfId="55735" xr:uid="{00000000-0005-0000-0000-000069C20000}"/>
    <cellStyle name="Total 2 2 2 32" xfId="5271" xr:uid="{00000000-0005-0000-0000-00006AC20000}"/>
    <cellStyle name="Total 2 2 2 32 2" xfId="9523" xr:uid="{00000000-0005-0000-0000-00006BC20000}"/>
    <cellStyle name="Total 2 2 2 32 3" xfId="13772" xr:uid="{00000000-0005-0000-0000-00006CC20000}"/>
    <cellStyle name="Total 2 2 2 32 4" xfId="18021" xr:uid="{00000000-0005-0000-0000-00006DC20000}"/>
    <cellStyle name="Total 2 2 2 32 5" xfId="27586" xr:uid="{00000000-0005-0000-0000-00006EC20000}"/>
    <cellStyle name="Total 2 2 2 32 6" xfId="57246" xr:uid="{00000000-0005-0000-0000-00006FC20000}"/>
    <cellStyle name="Total 2 2 2 33" xfId="5422" xr:uid="{00000000-0005-0000-0000-000070C20000}"/>
    <cellStyle name="Total 2 2 2 33 2" xfId="9674" xr:uid="{00000000-0005-0000-0000-000071C20000}"/>
    <cellStyle name="Total 2 2 2 33 3" xfId="13923" xr:uid="{00000000-0005-0000-0000-000072C20000}"/>
    <cellStyle name="Total 2 2 2 33 4" xfId="18172" xr:uid="{00000000-0005-0000-0000-000073C20000}"/>
    <cellStyle name="Total 2 2 2 33 5" xfId="27927" xr:uid="{00000000-0005-0000-0000-000074C20000}"/>
    <cellStyle name="Total 2 2 2 33 6" xfId="57395" xr:uid="{00000000-0005-0000-0000-000075C20000}"/>
    <cellStyle name="Total 2 2 2 34" xfId="5577" xr:uid="{00000000-0005-0000-0000-000076C20000}"/>
    <cellStyle name="Total 2 2 2 34 2" xfId="9829" xr:uid="{00000000-0005-0000-0000-000077C20000}"/>
    <cellStyle name="Total 2 2 2 34 3" xfId="14078" xr:uid="{00000000-0005-0000-0000-000078C20000}"/>
    <cellStyle name="Total 2 2 2 34 4" xfId="18327" xr:uid="{00000000-0005-0000-0000-000079C20000}"/>
    <cellStyle name="Total 2 2 2 34 5" xfId="28268" xr:uid="{00000000-0005-0000-0000-00007AC20000}"/>
    <cellStyle name="Total 2 2 2 34 6" xfId="57545" xr:uid="{00000000-0005-0000-0000-00007BC20000}"/>
    <cellStyle name="Total 2 2 2 35" xfId="1477" xr:uid="{00000000-0005-0000-0000-00007CC20000}"/>
    <cellStyle name="Total 2 2 2 35 2" xfId="28609" xr:uid="{00000000-0005-0000-0000-00007DC20000}"/>
    <cellStyle name="Total 2 2 2 36" xfId="5729" xr:uid="{00000000-0005-0000-0000-00007EC20000}"/>
    <cellStyle name="Total 2 2 2 36 2" xfId="28950" xr:uid="{00000000-0005-0000-0000-00007FC20000}"/>
    <cellStyle name="Total 2 2 2 37" xfId="9978" xr:uid="{00000000-0005-0000-0000-000080C20000}"/>
    <cellStyle name="Total 2 2 2 37 2" xfId="29493" xr:uid="{00000000-0005-0000-0000-000081C20000}"/>
    <cellStyle name="Total 2 2 2 38" xfId="14228" xr:uid="{00000000-0005-0000-0000-000082C20000}"/>
    <cellStyle name="Total 2 2 2 38 2" xfId="31181" xr:uid="{00000000-0005-0000-0000-000083C20000}"/>
    <cellStyle name="Total 2 2 2 39" xfId="18484" xr:uid="{00000000-0005-0000-0000-000084C20000}"/>
    <cellStyle name="Total 2 2 2 39 2" xfId="31448" xr:uid="{00000000-0005-0000-0000-000085C20000}"/>
    <cellStyle name="Total 2 2 2 4" xfId="1726" xr:uid="{00000000-0005-0000-0000-000086C20000}"/>
    <cellStyle name="Total 2 2 2 4 10" xfId="22330" xr:uid="{00000000-0005-0000-0000-000087C20000}"/>
    <cellStyle name="Total 2 2 2 4 11" xfId="22676" xr:uid="{00000000-0005-0000-0000-000088C20000}"/>
    <cellStyle name="Total 2 2 2 4 12" xfId="23022" xr:uid="{00000000-0005-0000-0000-000089C20000}"/>
    <cellStyle name="Total 2 2 2 4 13" xfId="23369" xr:uid="{00000000-0005-0000-0000-00008AC20000}"/>
    <cellStyle name="Total 2 2 2 4 14" xfId="23644" xr:uid="{00000000-0005-0000-0000-00008BC20000}"/>
    <cellStyle name="Total 2 2 2 4 15" xfId="23990" xr:uid="{00000000-0005-0000-0000-00008CC20000}"/>
    <cellStyle name="Total 2 2 2 4 16" xfId="24340" xr:uid="{00000000-0005-0000-0000-00008DC20000}"/>
    <cellStyle name="Total 2 2 2 4 17" xfId="24686" xr:uid="{00000000-0005-0000-0000-00008EC20000}"/>
    <cellStyle name="Total 2 2 2 4 18" xfId="24961" xr:uid="{00000000-0005-0000-0000-00008FC20000}"/>
    <cellStyle name="Total 2 2 2 4 19" xfId="25385" xr:uid="{00000000-0005-0000-0000-000090C20000}"/>
    <cellStyle name="Total 2 2 2 4 2" xfId="5978" xr:uid="{00000000-0005-0000-0000-000091C20000}"/>
    <cellStyle name="Total 2 2 2 4 2 2" xfId="19367" xr:uid="{00000000-0005-0000-0000-000092C20000}"/>
    <cellStyle name="Total 2 2 2 4 20" xfId="25647" xr:uid="{00000000-0005-0000-0000-000093C20000}"/>
    <cellStyle name="Total 2 2 2 4 21" xfId="25993" xr:uid="{00000000-0005-0000-0000-000094C20000}"/>
    <cellStyle name="Total 2 2 2 4 22" xfId="26339" xr:uid="{00000000-0005-0000-0000-000095C20000}"/>
    <cellStyle name="Total 2 2 2 4 23" xfId="26684" xr:uid="{00000000-0005-0000-0000-000096C20000}"/>
    <cellStyle name="Total 2 2 2 4 24" xfId="26884" xr:uid="{00000000-0005-0000-0000-000097C20000}"/>
    <cellStyle name="Total 2 2 2 4 25" xfId="27154" xr:uid="{00000000-0005-0000-0000-000098C20000}"/>
    <cellStyle name="Total 2 2 2 4 26" xfId="27392" xr:uid="{00000000-0005-0000-0000-000099C20000}"/>
    <cellStyle name="Total 2 2 2 4 27" xfId="27735" xr:uid="{00000000-0005-0000-0000-00009AC20000}"/>
    <cellStyle name="Total 2 2 2 4 28" xfId="28076" xr:uid="{00000000-0005-0000-0000-00009BC20000}"/>
    <cellStyle name="Total 2 2 2 4 29" xfId="28417" xr:uid="{00000000-0005-0000-0000-00009CC20000}"/>
    <cellStyle name="Total 2 2 2 4 3" xfId="10227" xr:uid="{00000000-0005-0000-0000-00009DC20000}"/>
    <cellStyle name="Total 2 2 2 4 3 2" xfId="18798" xr:uid="{00000000-0005-0000-0000-00009EC20000}"/>
    <cellStyle name="Total 2 2 2 4 30" xfId="28758" xr:uid="{00000000-0005-0000-0000-00009FC20000}"/>
    <cellStyle name="Total 2 2 2 4 31" xfId="29099" xr:uid="{00000000-0005-0000-0000-0000A0C20000}"/>
    <cellStyle name="Total 2 2 2 4 32" xfId="29280" xr:uid="{00000000-0005-0000-0000-0000A1C20000}"/>
    <cellStyle name="Total 2 2 2 4 33" xfId="30996" xr:uid="{00000000-0005-0000-0000-0000A2C20000}"/>
    <cellStyle name="Total 2 2 2 4 34" xfId="31597" xr:uid="{00000000-0005-0000-0000-0000A3C20000}"/>
    <cellStyle name="Total 2 2 2 4 35" xfId="31937" xr:uid="{00000000-0005-0000-0000-0000A4C20000}"/>
    <cellStyle name="Total 2 2 2 4 36" xfId="32159" xr:uid="{00000000-0005-0000-0000-0000A5C20000}"/>
    <cellStyle name="Total 2 2 2 4 37" xfId="32500" xr:uid="{00000000-0005-0000-0000-0000A6C20000}"/>
    <cellStyle name="Total 2 2 2 4 38" xfId="32841" xr:uid="{00000000-0005-0000-0000-0000A7C20000}"/>
    <cellStyle name="Total 2 2 2 4 39" xfId="33058" xr:uid="{00000000-0005-0000-0000-0000A8C20000}"/>
    <cellStyle name="Total 2 2 2 4 4" xfId="14477" xr:uid="{00000000-0005-0000-0000-0000A9C20000}"/>
    <cellStyle name="Total 2 2 2 4 4 2" xfId="20155" xr:uid="{00000000-0005-0000-0000-0000AAC20000}"/>
    <cellStyle name="Total 2 2 2 4 40" xfId="33751" xr:uid="{00000000-0005-0000-0000-0000ABC20000}"/>
    <cellStyle name="Total 2 2 2 4 41" xfId="34282" xr:uid="{00000000-0005-0000-0000-0000ACC20000}"/>
    <cellStyle name="Total 2 2 2 4 42" xfId="34544" xr:uid="{00000000-0005-0000-0000-0000ADC20000}"/>
    <cellStyle name="Total 2 2 2 4 43" xfId="34890" xr:uid="{00000000-0005-0000-0000-0000AEC20000}"/>
    <cellStyle name="Total 2 2 2 4 44" xfId="35236" xr:uid="{00000000-0005-0000-0000-0000AFC20000}"/>
    <cellStyle name="Total 2 2 2 4 45" xfId="35583" xr:uid="{00000000-0005-0000-0000-0000B0C20000}"/>
    <cellStyle name="Total 2 2 2 4 46" xfId="35930" xr:uid="{00000000-0005-0000-0000-0000B1C20000}"/>
    <cellStyle name="Total 2 2 2 4 47" xfId="36276" xr:uid="{00000000-0005-0000-0000-0000B2C20000}"/>
    <cellStyle name="Total 2 2 2 4 48" xfId="36622" xr:uid="{00000000-0005-0000-0000-0000B3C20000}"/>
    <cellStyle name="Total 2 2 2 4 49" xfId="36968" xr:uid="{00000000-0005-0000-0000-0000B4C20000}"/>
    <cellStyle name="Total 2 2 2 4 5" xfId="18587" xr:uid="{00000000-0005-0000-0000-0000B5C20000}"/>
    <cellStyle name="Total 2 2 2 4 5 2" xfId="20501" xr:uid="{00000000-0005-0000-0000-0000B6C20000}"/>
    <cellStyle name="Total 2 2 2 4 50" xfId="37314" xr:uid="{00000000-0005-0000-0000-0000B7C20000}"/>
    <cellStyle name="Total 2 2 2 4 51" xfId="37660" xr:uid="{00000000-0005-0000-0000-0000B8C20000}"/>
    <cellStyle name="Total 2 2 2 4 52" xfId="37935" xr:uid="{00000000-0005-0000-0000-0000B9C20000}"/>
    <cellStyle name="Total 2 2 2 4 53" xfId="38282" xr:uid="{00000000-0005-0000-0000-0000BAC20000}"/>
    <cellStyle name="Total 2 2 2 4 54" xfId="38628" xr:uid="{00000000-0005-0000-0000-0000BBC20000}"/>
    <cellStyle name="Total 2 2 2 4 55" xfId="38974" xr:uid="{00000000-0005-0000-0000-0000BCC20000}"/>
    <cellStyle name="Total 2 2 2 4 56" xfId="39320" xr:uid="{00000000-0005-0000-0000-0000BDC20000}"/>
    <cellStyle name="Total 2 2 2 4 57" xfId="39740" xr:uid="{00000000-0005-0000-0000-0000BEC20000}"/>
    <cellStyle name="Total 2 2 2 4 58" xfId="39910" xr:uid="{00000000-0005-0000-0000-0000BFC20000}"/>
    <cellStyle name="Total 2 2 2 4 59" xfId="40148" xr:uid="{00000000-0005-0000-0000-0000C0C20000}"/>
    <cellStyle name="Total 2 2 2 4 6" xfId="19534" xr:uid="{00000000-0005-0000-0000-0000C1C20000}"/>
    <cellStyle name="Total 2 2 2 4 60" xfId="40489" xr:uid="{00000000-0005-0000-0000-0000C2C20000}"/>
    <cellStyle name="Total 2 2 2 4 61" xfId="40687" xr:uid="{00000000-0005-0000-0000-0000C3C20000}"/>
    <cellStyle name="Total 2 2 2 4 62" xfId="41117" xr:uid="{00000000-0005-0000-0000-0000C4C20000}"/>
    <cellStyle name="Total 2 2 2 4 63" xfId="40674" xr:uid="{00000000-0005-0000-0000-0000C5C20000}"/>
    <cellStyle name="Total 2 2 2 4 64" xfId="42056" xr:uid="{00000000-0005-0000-0000-0000C6C20000}"/>
    <cellStyle name="Total 2 2 2 4 65" xfId="42402" xr:uid="{00000000-0005-0000-0000-0000C7C20000}"/>
    <cellStyle name="Total 2 2 2 4 66" xfId="41179" xr:uid="{00000000-0005-0000-0000-0000C8C20000}"/>
    <cellStyle name="Total 2 2 2 4 67" xfId="42983" xr:uid="{00000000-0005-0000-0000-0000C9C20000}"/>
    <cellStyle name="Total 2 2 2 4 68" xfId="43324" xr:uid="{00000000-0005-0000-0000-0000CAC20000}"/>
    <cellStyle name="Total 2 2 2 4 69" xfId="43665" xr:uid="{00000000-0005-0000-0000-0000CBC20000}"/>
    <cellStyle name="Total 2 2 2 4 7" xfId="21194" xr:uid="{00000000-0005-0000-0000-0000CCC20000}"/>
    <cellStyle name="Total 2 2 2 4 70" xfId="44196" xr:uid="{00000000-0005-0000-0000-0000CDC20000}"/>
    <cellStyle name="Total 2 2 2 4 71" xfId="44306" xr:uid="{00000000-0005-0000-0000-0000CEC20000}"/>
    <cellStyle name="Total 2 2 2 4 72" xfId="44864" xr:uid="{00000000-0005-0000-0000-0000CFC20000}"/>
    <cellStyle name="Total 2 2 2 4 73" xfId="45271" xr:uid="{00000000-0005-0000-0000-0000D0C20000}"/>
    <cellStyle name="Total 2 2 2 4 74" xfId="45757" xr:uid="{00000000-0005-0000-0000-0000D1C20000}"/>
    <cellStyle name="Total 2 2 2 4 75" xfId="46243" xr:uid="{00000000-0005-0000-0000-0000D2C20000}"/>
    <cellStyle name="Total 2 2 2 4 76" xfId="46721" xr:uid="{00000000-0005-0000-0000-0000D3C20000}"/>
    <cellStyle name="Total 2 2 2 4 77" xfId="47066" xr:uid="{00000000-0005-0000-0000-0000D4C20000}"/>
    <cellStyle name="Total 2 2 2 4 78" xfId="47411" xr:uid="{00000000-0005-0000-0000-0000D5C20000}"/>
    <cellStyle name="Total 2 2 2 4 79" xfId="47835" xr:uid="{00000000-0005-0000-0000-0000D6C20000}"/>
    <cellStyle name="Total 2 2 2 4 8" xfId="21621" xr:uid="{00000000-0005-0000-0000-0000D7C20000}"/>
    <cellStyle name="Total 2 2 2 4 80" xfId="48172" xr:uid="{00000000-0005-0000-0000-0000D8C20000}"/>
    <cellStyle name="Total 2 2 2 4 81" xfId="48478" xr:uid="{00000000-0005-0000-0000-0000D9C20000}"/>
    <cellStyle name="Total 2 2 2 4 82" xfId="49025" xr:uid="{00000000-0005-0000-0000-0000DAC20000}"/>
    <cellStyle name="Total 2 2 2 4 83" xfId="49319" xr:uid="{00000000-0005-0000-0000-0000DBC20000}"/>
    <cellStyle name="Total 2 2 2 4 84" xfId="49819" xr:uid="{00000000-0005-0000-0000-0000DCC20000}"/>
    <cellStyle name="Total 2 2 2 4 85" xfId="53326" xr:uid="{00000000-0005-0000-0000-0000DDC20000}"/>
    <cellStyle name="Total 2 2 2 4 9" xfId="21447" xr:uid="{00000000-0005-0000-0000-0000DEC20000}"/>
    <cellStyle name="Total 2 2 2 40" xfId="31788" xr:uid="{00000000-0005-0000-0000-0000DFC20000}"/>
    <cellStyle name="Total 2 2 2 41" xfId="32010" xr:uid="{00000000-0005-0000-0000-0000E0C20000}"/>
    <cellStyle name="Total 2 2 2 42" xfId="32351" xr:uid="{00000000-0005-0000-0000-0000E1C20000}"/>
    <cellStyle name="Total 2 2 2 43" xfId="32692" xr:uid="{00000000-0005-0000-0000-0000E2C20000}"/>
    <cellStyle name="Total 2 2 2 44" xfId="33444" xr:uid="{00000000-0005-0000-0000-0000E3C20000}"/>
    <cellStyle name="Total 2 2 2 45" xfId="33602" xr:uid="{00000000-0005-0000-0000-0000E4C20000}"/>
    <cellStyle name="Total 2 2 2 46" xfId="32966" xr:uid="{00000000-0005-0000-0000-0000E5C20000}"/>
    <cellStyle name="Total 2 2 2 47" xfId="34395" xr:uid="{00000000-0005-0000-0000-0000E6C20000}"/>
    <cellStyle name="Total 2 2 2 48" xfId="34741" xr:uid="{00000000-0005-0000-0000-0000E7C20000}"/>
    <cellStyle name="Total 2 2 2 49" xfId="35087" xr:uid="{00000000-0005-0000-0000-0000E8C20000}"/>
    <cellStyle name="Total 2 2 2 5" xfId="1773" xr:uid="{00000000-0005-0000-0000-0000E9C20000}"/>
    <cellStyle name="Total 2 2 2 5 10" xfId="22383" xr:uid="{00000000-0005-0000-0000-0000EAC20000}"/>
    <cellStyle name="Total 2 2 2 5 11" xfId="22729" xr:uid="{00000000-0005-0000-0000-0000EBC20000}"/>
    <cellStyle name="Total 2 2 2 5 12" xfId="23075" xr:uid="{00000000-0005-0000-0000-0000ECC20000}"/>
    <cellStyle name="Total 2 2 2 5 13" xfId="23422" xr:uid="{00000000-0005-0000-0000-0000EDC20000}"/>
    <cellStyle name="Total 2 2 2 5 14" xfId="23697" xr:uid="{00000000-0005-0000-0000-0000EEC20000}"/>
    <cellStyle name="Total 2 2 2 5 15" xfId="24043" xr:uid="{00000000-0005-0000-0000-0000EFC20000}"/>
    <cellStyle name="Total 2 2 2 5 16" xfId="24393" xr:uid="{00000000-0005-0000-0000-0000F0C20000}"/>
    <cellStyle name="Total 2 2 2 5 17" xfId="24739" xr:uid="{00000000-0005-0000-0000-0000F1C20000}"/>
    <cellStyle name="Total 2 2 2 5 18" xfId="25014" xr:uid="{00000000-0005-0000-0000-0000F2C20000}"/>
    <cellStyle name="Total 2 2 2 5 19" xfId="25316" xr:uid="{00000000-0005-0000-0000-0000F3C20000}"/>
    <cellStyle name="Total 2 2 2 5 2" xfId="6025" xr:uid="{00000000-0005-0000-0000-0000F4C20000}"/>
    <cellStyle name="Total 2 2 2 5 2 2" xfId="19420" xr:uid="{00000000-0005-0000-0000-0000F5C20000}"/>
    <cellStyle name="Total 2 2 2 5 20" xfId="25700" xr:uid="{00000000-0005-0000-0000-0000F6C20000}"/>
    <cellStyle name="Total 2 2 2 5 21" xfId="26046" xr:uid="{00000000-0005-0000-0000-0000F7C20000}"/>
    <cellStyle name="Total 2 2 2 5 22" xfId="26392" xr:uid="{00000000-0005-0000-0000-0000F8C20000}"/>
    <cellStyle name="Total 2 2 2 5 23" xfId="26736" xr:uid="{00000000-0005-0000-0000-0000F9C20000}"/>
    <cellStyle name="Total 2 2 2 5 24" xfId="26937" xr:uid="{00000000-0005-0000-0000-0000FAC20000}"/>
    <cellStyle name="Total 2 2 2 5 25" xfId="27121" xr:uid="{00000000-0005-0000-0000-0000FBC20000}"/>
    <cellStyle name="Total 2 2 2 5 26" xfId="27445" xr:uid="{00000000-0005-0000-0000-0000FCC20000}"/>
    <cellStyle name="Total 2 2 2 5 27" xfId="27788" xr:uid="{00000000-0005-0000-0000-0000FDC20000}"/>
    <cellStyle name="Total 2 2 2 5 28" xfId="28129" xr:uid="{00000000-0005-0000-0000-0000FEC20000}"/>
    <cellStyle name="Total 2 2 2 5 29" xfId="28470" xr:uid="{00000000-0005-0000-0000-0000FFC20000}"/>
    <cellStyle name="Total 2 2 2 5 3" xfId="10274" xr:uid="{00000000-0005-0000-0000-000000C30000}"/>
    <cellStyle name="Total 2 2 2 5 3 2" xfId="19862" xr:uid="{00000000-0005-0000-0000-000001C30000}"/>
    <cellStyle name="Total 2 2 2 5 30" xfId="28811" xr:uid="{00000000-0005-0000-0000-000002C30000}"/>
    <cellStyle name="Total 2 2 2 5 31" xfId="29152" xr:uid="{00000000-0005-0000-0000-000003C30000}"/>
    <cellStyle name="Total 2 2 2 5 32" xfId="29339" xr:uid="{00000000-0005-0000-0000-000004C30000}"/>
    <cellStyle name="Total 2 2 2 5 33" xfId="30990" xr:uid="{00000000-0005-0000-0000-000005C30000}"/>
    <cellStyle name="Total 2 2 2 5 34" xfId="31650" xr:uid="{00000000-0005-0000-0000-000006C30000}"/>
    <cellStyle name="Total 2 2 2 5 35" xfId="31990" xr:uid="{00000000-0005-0000-0000-000007C30000}"/>
    <cellStyle name="Total 2 2 2 5 36" xfId="32212" xr:uid="{00000000-0005-0000-0000-000008C30000}"/>
    <cellStyle name="Total 2 2 2 5 37" xfId="32553" xr:uid="{00000000-0005-0000-0000-000009C30000}"/>
    <cellStyle name="Total 2 2 2 5 38" xfId="32894" xr:uid="{00000000-0005-0000-0000-00000AC30000}"/>
    <cellStyle name="Total 2 2 2 5 39" xfId="33267" xr:uid="{00000000-0005-0000-0000-00000BC30000}"/>
    <cellStyle name="Total 2 2 2 5 4" xfId="14524" xr:uid="{00000000-0005-0000-0000-00000CC30000}"/>
    <cellStyle name="Total 2 2 2 5 4 2" xfId="20208" xr:uid="{00000000-0005-0000-0000-00000DC30000}"/>
    <cellStyle name="Total 2 2 2 5 40" xfId="33804" xr:uid="{00000000-0005-0000-0000-00000EC30000}"/>
    <cellStyle name="Total 2 2 2 5 41" xfId="33215" xr:uid="{00000000-0005-0000-0000-00000FC30000}"/>
    <cellStyle name="Total 2 2 2 5 42" xfId="34597" xr:uid="{00000000-0005-0000-0000-000010C30000}"/>
    <cellStyle name="Total 2 2 2 5 43" xfId="34943" xr:uid="{00000000-0005-0000-0000-000011C30000}"/>
    <cellStyle name="Total 2 2 2 5 44" xfId="35289" xr:uid="{00000000-0005-0000-0000-000012C30000}"/>
    <cellStyle name="Total 2 2 2 5 45" xfId="35636" xr:uid="{00000000-0005-0000-0000-000013C30000}"/>
    <cellStyle name="Total 2 2 2 5 46" xfId="35983" xr:uid="{00000000-0005-0000-0000-000014C30000}"/>
    <cellStyle name="Total 2 2 2 5 47" xfId="36329" xr:uid="{00000000-0005-0000-0000-000015C30000}"/>
    <cellStyle name="Total 2 2 2 5 48" xfId="36675" xr:uid="{00000000-0005-0000-0000-000016C30000}"/>
    <cellStyle name="Total 2 2 2 5 49" xfId="37021" xr:uid="{00000000-0005-0000-0000-000017C30000}"/>
    <cellStyle name="Total 2 2 2 5 5" xfId="20554" xr:uid="{00000000-0005-0000-0000-000018C30000}"/>
    <cellStyle name="Total 2 2 2 5 50" xfId="37367" xr:uid="{00000000-0005-0000-0000-000019C30000}"/>
    <cellStyle name="Total 2 2 2 5 51" xfId="37713" xr:uid="{00000000-0005-0000-0000-00001AC30000}"/>
    <cellStyle name="Total 2 2 2 5 52" xfId="37988" xr:uid="{00000000-0005-0000-0000-00001BC30000}"/>
    <cellStyle name="Total 2 2 2 5 53" xfId="38335" xr:uid="{00000000-0005-0000-0000-00001CC30000}"/>
    <cellStyle name="Total 2 2 2 5 54" xfId="38681" xr:uid="{00000000-0005-0000-0000-00001DC30000}"/>
    <cellStyle name="Total 2 2 2 5 55" xfId="39027" xr:uid="{00000000-0005-0000-0000-00001EC30000}"/>
    <cellStyle name="Total 2 2 2 5 56" xfId="39373" xr:uid="{00000000-0005-0000-0000-00001FC30000}"/>
    <cellStyle name="Total 2 2 2 5 57" xfId="39675" xr:uid="{00000000-0005-0000-0000-000020C30000}"/>
    <cellStyle name="Total 2 2 2 5 58" xfId="39881" xr:uid="{00000000-0005-0000-0000-000021C30000}"/>
    <cellStyle name="Total 2 2 2 5 59" xfId="40201" xr:uid="{00000000-0005-0000-0000-000022C30000}"/>
    <cellStyle name="Total 2 2 2 5 6" xfId="18770" xr:uid="{00000000-0005-0000-0000-000023C30000}"/>
    <cellStyle name="Total 2 2 2 5 60" xfId="40542" xr:uid="{00000000-0005-0000-0000-000024C30000}"/>
    <cellStyle name="Total 2 2 2 5 61" xfId="40778" xr:uid="{00000000-0005-0000-0000-000025C30000}"/>
    <cellStyle name="Total 2 2 2 5 62" xfId="41080" xr:uid="{00000000-0005-0000-0000-000026C30000}"/>
    <cellStyle name="Total 2 2 2 5 63" xfId="41763" xr:uid="{00000000-0005-0000-0000-000027C30000}"/>
    <cellStyle name="Total 2 2 2 5 64" xfId="42109" xr:uid="{00000000-0005-0000-0000-000028C30000}"/>
    <cellStyle name="Total 2 2 2 5 65" xfId="42455" xr:uid="{00000000-0005-0000-0000-000029C30000}"/>
    <cellStyle name="Total 2 2 2 5 66" xfId="41708" xr:uid="{00000000-0005-0000-0000-00002AC30000}"/>
    <cellStyle name="Total 2 2 2 5 67" xfId="43036" xr:uid="{00000000-0005-0000-0000-00002BC30000}"/>
    <cellStyle name="Total 2 2 2 5 68" xfId="43377" xr:uid="{00000000-0005-0000-0000-00002CC30000}"/>
    <cellStyle name="Total 2 2 2 5 69" xfId="43718" xr:uid="{00000000-0005-0000-0000-00002DC30000}"/>
    <cellStyle name="Total 2 2 2 5 7" xfId="21247" xr:uid="{00000000-0005-0000-0000-00002EC30000}"/>
    <cellStyle name="Total 2 2 2 5 70" xfId="44249" xr:uid="{00000000-0005-0000-0000-00002FC30000}"/>
    <cellStyle name="Total 2 2 2 5 71" xfId="44574" xr:uid="{00000000-0005-0000-0000-000030C30000}"/>
    <cellStyle name="Total 2 2 2 5 72" xfId="44917" xr:uid="{00000000-0005-0000-0000-000031C30000}"/>
    <cellStyle name="Total 2 2 2 5 73" xfId="45338" xr:uid="{00000000-0005-0000-0000-000032C30000}"/>
    <cellStyle name="Total 2 2 2 5 74" xfId="45952" xr:uid="{00000000-0005-0000-0000-000033C30000}"/>
    <cellStyle name="Total 2 2 2 5 75" xfId="46296" xr:uid="{00000000-0005-0000-0000-000034C30000}"/>
    <cellStyle name="Total 2 2 2 5 76" xfId="46774" xr:uid="{00000000-0005-0000-0000-000035C30000}"/>
    <cellStyle name="Total 2 2 2 5 77" xfId="47119" xr:uid="{00000000-0005-0000-0000-000036C30000}"/>
    <cellStyle name="Total 2 2 2 5 78" xfId="47464" xr:uid="{00000000-0005-0000-0000-000037C30000}"/>
    <cellStyle name="Total 2 2 2 5 79" xfId="47888" xr:uid="{00000000-0005-0000-0000-000038C30000}"/>
    <cellStyle name="Total 2 2 2 5 8" xfId="21552" xr:uid="{00000000-0005-0000-0000-000039C30000}"/>
    <cellStyle name="Total 2 2 2 5 80" xfId="48225" xr:uid="{00000000-0005-0000-0000-00003AC30000}"/>
    <cellStyle name="Total 2 2 2 5 81" xfId="48469" xr:uid="{00000000-0005-0000-0000-00003BC30000}"/>
    <cellStyle name="Total 2 2 2 5 82" xfId="49078" xr:uid="{00000000-0005-0000-0000-00003CC30000}"/>
    <cellStyle name="Total 2 2 2 5 83" xfId="49622" xr:uid="{00000000-0005-0000-0000-00003DC30000}"/>
    <cellStyle name="Total 2 2 2 5 84" xfId="49790" xr:uid="{00000000-0005-0000-0000-00003EC30000}"/>
    <cellStyle name="Total 2 2 2 5 85" xfId="19065" xr:uid="{00000000-0005-0000-0000-00003FC30000}"/>
    <cellStyle name="Total 2 2 2 5 86" xfId="53481" xr:uid="{00000000-0005-0000-0000-000040C30000}"/>
    <cellStyle name="Total 2 2 2 5 9" xfId="22037" xr:uid="{00000000-0005-0000-0000-000041C30000}"/>
    <cellStyle name="Total 2 2 2 50" xfId="35434" xr:uid="{00000000-0005-0000-0000-000042C30000}"/>
    <cellStyle name="Total 2 2 2 51" xfId="35781" xr:uid="{00000000-0005-0000-0000-000043C30000}"/>
    <cellStyle name="Total 2 2 2 52" xfId="36127" xr:uid="{00000000-0005-0000-0000-000044C30000}"/>
    <cellStyle name="Total 2 2 2 53" xfId="36473" xr:uid="{00000000-0005-0000-0000-000045C30000}"/>
    <cellStyle name="Total 2 2 2 54" xfId="36819" xr:uid="{00000000-0005-0000-0000-000046C30000}"/>
    <cellStyle name="Total 2 2 2 55" xfId="37165" xr:uid="{00000000-0005-0000-0000-000047C30000}"/>
    <cellStyle name="Total 2 2 2 56" xfId="37511" xr:uid="{00000000-0005-0000-0000-000048C30000}"/>
    <cellStyle name="Total 2 2 2 57" xfId="37786" xr:uid="{00000000-0005-0000-0000-000049C30000}"/>
    <cellStyle name="Total 2 2 2 58" xfId="38133" xr:uid="{00000000-0005-0000-0000-00004AC30000}"/>
    <cellStyle name="Total 2 2 2 59" xfId="38479" xr:uid="{00000000-0005-0000-0000-00004BC30000}"/>
    <cellStyle name="Total 2 2 2 6" xfId="1821" xr:uid="{00000000-0005-0000-0000-00004CC30000}"/>
    <cellStyle name="Total 2 2 2 6 2" xfId="6073" xr:uid="{00000000-0005-0000-0000-00004DC30000}"/>
    <cellStyle name="Total 2 2 2 6 3" xfId="10322" xr:uid="{00000000-0005-0000-0000-00004EC30000}"/>
    <cellStyle name="Total 2 2 2 6 4" xfId="14572" xr:uid="{00000000-0005-0000-0000-00004FC30000}"/>
    <cellStyle name="Total 2 2 2 6 5" xfId="19008" xr:uid="{00000000-0005-0000-0000-000050C30000}"/>
    <cellStyle name="Total 2 2 2 6 6" xfId="53630" xr:uid="{00000000-0005-0000-0000-000051C30000}"/>
    <cellStyle name="Total 2 2 2 60" xfId="38825" xr:uid="{00000000-0005-0000-0000-000052C30000}"/>
    <cellStyle name="Total 2 2 2 61" xfId="39171" xr:uid="{00000000-0005-0000-0000-000053C30000}"/>
    <cellStyle name="Total 2 2 2 62" xfId="37762" xr:uid="{00000000-0005-0000-0000-000054C30000}"/>
    <cellStyle name="Total 2 2 2 63" xfId="39638" xr:uid="{00000000-0005-0000-0000-000055C30000}"/>
    <cellStyle name="Total 2 2 2 64" xfId="39999" xr:uid="{00000000-0005-0000-0000-000056C30000}"/>
    <cellStyle name="Total 2 2 2 65" xfId="40340" xr:uid="{00000000-0005-0000-0000-000057C30000}"/>
    <cellStyle name="Total 2 2 2 66" xfId="40954" xr:uid="{00000000-0005-0000-0000-000058C30000}"/>
    <cellStyle name="Total 2 2 2 67" xfId="41198" xr:uid="{00000000-0005-0000-0000-000059C30000}"/>
    <cellStyle name="Total 2 2 2 68" xfId="40706" xr:uid="{00000000-0005-0000-0000-00005AC30000}"/>
    <cellStyle name="Total 2 2 2 69" xfId="41907" xr:uid="{00000000-0005-0000-0000-00005BC30000}"/>
    <cellStyle name="Total 2 2 2 7" xfId="1868" xr:uid="{00000000-0005-0000-0000-00005CC30000}"/>
    <cellStyle name="Total 2 2 2 7 2" xfId="6120" xr:uid="{00000000-0005-0000-0000-00005DC30000}"/>
    <cellStyle name="Total 2 2 2 7 3" xfId="10369" xr:uid="{00000000-0005-0000-0000-00005EC30000}"/>
    <cellStyle name="Total 2 2 2 7 4" xfId="14619" xr:uid="{00000000-0005-0000-0000-00005FC30000}"/>
    <cellStyle name="Total 2 2 2 7 5" xfId="19218" xr:uid="{00000000-0005-0000-0000-000060C30000}"/>
    <cellStyle name="Total 2 2 2 7 6" xfId="53275" xr:uid="{00000000-0005-0000-0000-000061C30000}"/>
    <cellStyle name="Total 2 2 2 70" xfId="42253" xr:uid="{00000000-0005-0000-0000-000062C30000}"/>
    <cellStyle name="Total 2 2 2 71" xfId="42541" xr:uid="{00000000-0005-0000-0000-000063C30000}"/>
    <cellStyle name="Total 2 2 2 72" xfId="42834" xr:uid="{00000000-0005-0000-0000-000064C30000}"/>
    <cellStyle name="Total 2 2 2 73" xfId="43175" xr:uid="{00000000-0005-0000-0000-000065C30000}"/>
    <cellStyle name="Total 2 2 2 74" xfId="43516" xr:uid="{00000000-0005-0000-0000-000066C30000}"/>
    <cellStyle name="Total 2 2 2 75" xfId="44047" xr:uid="{00000000-0005-0000-0000-000067C30000}"/>
    <cellStyle name="Total 2 2 2 76" xfId="44265" xr:uid="{00000000-0005-0000-0000-000068C30000}"/>
    <cellStyle name="Total 2 2 2 77" xfId="44715" xr:uid="{00000000-0005-0000-0000-000069C30000}"/>
    <cellStyle name="Total 2 2 2 78" xfId="44437" xr:uid="{00000000-0005-0000-0000-00006AC30000}"/>
    <cellStyle name="Total 2 2 2 79" xfId="45785" xr:uid="{00000000-0005-0000-0000-00006BC30000}"/>
    <cellStyle name="Total 2 2 2 8" xfId="1915" xr:uid="{00000000-0005-0000-0000-00006CC30000}"/>
    <cellStyle name="Total 2 2 2 8 2" xfId="6167" xr:uid="{00000000-0005-0000-0000-00006DC30000}"/>
    <cellStyle name="Total 2 2 2 8 3" xfId="10416" xr:uid="{00000000-0005-0000-0000-00006EC30000}"/>
    <cellStyle name="Total 2 2 2 8 4" xfId="14666" xr:uid="{00000000-0005-0000-0000-00006FC30000}"/>
    <cellStyle name="Total 2 2 2 8 5" xfId="19662" xr:uid="{00000000-0005-0000-0000-000070C30000}"/>
    <cellStyle name="Total 2 2 2 8 6" xfId="54008" xr:uid="{00000000-0005-0000-0000-000071C30000}"/>
    <cellStyle name="Total 2 2 2 80" xfId="46094" xr:uid="{00000000-0005-0000-0000-000072C30000}"/>
    <cellStyle name="Total 2 2 2 81" xfId="46603" xr:uid="{00000000-0005-0000-0000-000073C30000}"/>
    <cellStyle name="Total 2 2 2 82" xfId="46917" xr:uid="{00000000-0005-0000-0000-000074C30000}"/>
    <cellStyle name="Total 2 2 2 83" xfId="47262" xr:uid="{00000000-0005-0000-0000-000075C30000}"/>
    <cellStyle name="Total 2 2 2 84" xfId="47721" xr:uid="{00000000-0005-0000-0000-000076C30000}"/>
    <cellStyle name="Total 2 2 2 85" xfId="48023" xr:uid="{00000000-0005-0000-0000-000077C30000}"/>
    <cellStyle name="Total 2 2 2 86" xfId="48379" xr:uid="{00000000-0005-0000-0000-000078C30000}"/>
    <cellStyle name="Total 2 2 2 87" xfId="48876" xr:uid="{00000000-0005-0000-0000-000079C30000}"/>
    <cellStyle name="Total 2 2 2 88" xfId="49345" xr:uid="{00000000-0005-0000-0000-00007AC30000}"/>
    <cellStyle name="Total 2 2 2 89" xfId="49158" xr:uid="{00000000-0005-0000-0000-00007BC30000}"/>
    <cellStyle name="Total 2 2 2 9" xfId="1544" xr:uid="{00000000-0005-0000-0000-00007CC30000}"/>
    <cellStyle name="Total 2 2 2 9 2" xfId="5796" xr:uid="{00000000-0005-0000-0000-00007DC30000}"/>
    <cellStyle name="Total 2 2 2 9 3" xfId="10045" xr:uid="{00000000-0005-0000-0000-00007EC30000}"/>
    <cellStyle name="Total 2 2 2 9 4" xfId="14295" xr:uid="{00000000-0005-0000-0000-00007FC30000}"/>
    <cellStyle name="Total 2 2 2 9 5" xfId="20006" xr:uid="{00000000-0005-0000-0000-000080C30000}"/>
    <cellStyle name="Total 2 2 2 9 6" xfId="54157" xr:uid="{00000000-0005-0000-0000-000081C30000}"/>
    <cellStyle name="Total 2 2 2 90" xfId="49885" xr:uid="{00000000-0005-0000-0000-000082C30000}"/>
    <cellStyle name="Total 2 2 2 91" xfId="50035" xr:uid="{00000000-0005-0000-0000-000083C30000}"/>
    <cellStyle name="Total 2 2 2 92" xfId="50184" xr:uid="{00000000-0005-0000-0000-000084C30000}"/>
    <cellStyle name="Total 2 2 2 93" xfId="50334" xr:uid="{00000000-0005-0000-0000-000085C30000}"/>
    <cellStyle name="Total 2 2 2 94" xfId="50483" xr:uid="{00000000-0005-0000-0000-000086C30000}"/>
    <cellStyle name="Total 2 2 2 95" xfId="50632" xr:uid="{00000000-0005-0000-0000-000087C30000}"/>
    <cellStyle name="Total 2 2 2 96" xfId="50782" xr:uid="{00000000-0005-0000-0000-000088C30000}"/>
    <cellStyle name="Total 2 2 2 97" xfId="50931" xr:uid="{00000000-0005-0000-0000-000089C30000}"/>
    <cellStyle name="Total 2 2 2 98" xfId="51096" xr:uid="{00000000-0005-0000-0000-00008AC30000}"/>
    <cellStyle name="Total 2 2 2 99" xfId="51252" xr:uid="{00000000-0005-0000-0000-00008BC30000}"/>
    <cellStyle name="Total 2 2 20" xfId="1138" xr:uid="{00000000-0005-0000-0000-00008CC30000}"/>
    <cellStyle name="Total 2 2 20 2" xfId="1139" xr:uid="{00000000-0005-0000-0000-00008DC30000}"/>
    <cellStyle name="Total 2 2 20 2 2" xfId="30198" xr:uid="{00000000-0005-0000-0000-00008EC30000}"/>
    <cellStyle name="Total 2 2 20 3" xfId="29289" xr:uid="{00000000-0005-0000-0000-00008FC30000}"/>
    <cellStyle name="Total 2 2 20 4" xfId="18803" xr:uid="{00000000-0005-0000-0000-000090C30000}"/>
    <cellStyle name="Total 2 2 21" xfId="1140" xr:uid="{00000000-0005-0000-0000-000091C30000}"/>
    <cellStyle name="Total 2 2 21 2" xfId="1141" xr:uid="{00000000-0005-0000-0000-000092C30000}"/>
    <cellStyle name="Total 2 2 21 2 2" xfId="30121" xr:uid="{00000000-0005-0000-0000-000093C30000}"/>
    <cellStyle name="Total 2 2 21 3" xfId="29404" xr:uid="{00000000-0005-0000-0000-000094C30000}"/>
    <cellStyle name="Total 2 2 21 4" xfId="19937" xr:uid="{00000000-0005-0000-0000-000095C30000}"/>
    <cellStyle name="Total 2 2 22" xfId="1142" xr:uid="{00000000-0005-0000-0000-000096C30000}"/>
    <cellStyle name="Total 2 2 22 2" xfId="1143" xr:uid="{00000000-0005-0000-0000-000097C30000}"/>
    <cellStyle name="Total 2 2 22 2 2" xfId="30208" xr:uid="{00000000-0005-0000-0000-000098C30000}"/>
    <cellStyle name="Total 2 2 22 3" xfId="29300" xr:uid="{00000000-0005-0000-0000-000099C30000}"/>
    <cellStyle name="Total 2 2 22 4" xfId="20283" xr:uid="{00000000-0005-0000-0000-00009AC30000}"/>
    <cellStyle name="Total 2 2 23" xfId="1144" xr:uid="{00000000-0005-0000-0000-00009BC30000}"/>
    <cellStyle name="Total 2 2 23 2" xfId="1145" xr:uid="{00000000-0005-0000-0000-00009CC30000}"/>
    <cellStyle name="Total 2 2 23 2 2" xfId="30215" xr:uid="{00000000-0005-0000-0000-00009DC30000}"/>
    <cellStyle name="Total 2 2 23 3" xfId="29471" xr:uid="{00000000-0005-0000-0000-00009EC30000}"/>
    <cellStyle name="Total 2 2 23 4" xfId="20919" xr:uid="{00000000-0005-0000-0000-00009FC30000}"/>
    <cellStyle name="Total 2 2 24" xfId="1146" xr:uid="{00000000-0005-0000-0000-0000A0C30000}"/>
    <cellStyle name="Total 2 2 24 2" xfId="1147" xr:uid="{00000000-0005-0000-0000-0000A1C30000}"/>
    <cellStyle name="Total 2 2 24 2 2" xfId="30222" xr:uid="{00000000-0005-0000-0000-0000A2C30000}"/>
    <cellStyle name="Total 2 2 24 3" xfId="29403" xr:uid="{00000000-0005-0000-0000-0000A3C30000}"/>
    <cellStyle name="Total 2 2 24 4" xfId="20976" xr:uid="{00000000-0005-0000-0000-0000A4C30000}"/>
    <cellStyle name="Total 2 2 25" xfId="1148" xr:uid="{00000000-0005-0000-0000-0000A5C30000}"/>
    <cellStyle name="Total 2 2 25 2" xfId="1149" xr:uid="{00000000-0005-0000-0000-0000A6C30000}"/>
    <cellStyle name="Total 2 2 25 2 2" xfId="30228" xr:uid="{00000000-0005-0000-0000-0000A7C30000}"/>
    <cellStyle name="Total 2 2 25 3" xfId="29435" xr:uid="{00000000-0005-0000-0000-0000A8C30000}"/>
    <cellStyle name="Total 2 2 25 4" xfId="21478" xr:uid="{00000000-0005-0000-0000-0000A9C30000}"/>
    <cellStyle name="Total 2 2 26" xfId="1150" xr:uid="{00000000-0005-0000-0000-0000AAC30000}"/>
    <cellStyle name="Total 2 2 26 2" xfId="1151" xr:uid="{00000000-0005-0000-0000-0000ABC30000}"/>
    <cellStyle name="Total 2 2 26 2 2" xfId="30234" xr:uid="{00000000-0005-0000-0000-0000ACC30000}"/>
    <cellStyle name="Total 2 2 26 3" xfId="29346" xr:uid="{00000000-0005-0000-0000-0000ADC30000}"/>
    <cellStyle name="Total 2 2 26 4" xfId="21430" xr:uid="{00000000-0005-0000-0000-0000AEC30000}"/>
    <cellStyle name="Total 2 2 27" xfId="1152" xr:uid="{00000000-0005-0000-0000-0000AFC30000}"/>
    <cellStyle name="Total 2 2 27 2" xfId="1153" xr:uid="{00000000-0005-0000-0000-0000B0C30000}"/>
    <cellStyle name="Total 2 2 27 2 2" xfId="30240" xr:uid="{00000000-0005-0000-0000-0000B1C30000}"/>
    <cellStyle name="Total 2 2 27 3" xfId="29577" xr:uid="{00000000-0005-0000-0000-0000B2C30000}"/>
    <cellStyle name="Total 2 2 27 4" xfId="22112" xr:uid="{00000000-0005-0000-0000-0000B3C30000}"/>
    <cellStyle name="Total 2 2 28" xfId="1154" xr:uid="{00000000-0005-0000-0000-0000B4C30000}"/>
    <cellStyle name="Total 2 2 28 2" xfId="1155" xr:uid="{00000000-0005-0000-0000-0000B5C30000}"/>
    <cellStyle name="Total 2 2 28 2 2" xfId="30247" xr:uid="{00000000-0005-0000-0000-0000B6C30000}"/>
    <cellStyle name="Total 2 2 28 3" xfId="29742" xr:uid="{00000000-0005-0000-0000-0000B7C30000}"/>
    <cellStyle name="Total 2 2 28 4" xfId="22458" xr:uid="{00000000-0005-0000-0000-0000B8C30000}"/>
    <cellStyle name="Total 2 2 29" xfId="1156" xr:uid="{00000000-0005-0000-0000-0000B9C30000}"/>
    <cellStyle name="Total 2 2 29 2" xfId="1157" xr:uid="{00000000-0005-0000-0000-0000BAC30000}"/>
    <cellStyle name="Total 2 2 29 2 2" xfId="30253" xr:uid="{00000000-0005-0000-0000-0000BBC30000}"/>
    <cellStyle name="Total 2 2 29 3" xfId="29748" xr:uid="{00000000-0005-0000-0000-0000BCC30000}"/>
    <cellStyle name="Total 2 2 29 4" xfId="22804" xr:uid="{00000000-0005-0000-0000-0000BDC30000}"/>
    <cellStyle name="Total 2 2 3" xfId="1158" xr:uid="{00000000-0005-0000-0000-0000BEC30000}"/>
    <cellStyle name="Total 2 2 3 10" xfId="1957" xr:uid="{00000000-0005-0000-0000-0000BFC30000}"/>
    <cellStyle name="Total 2 2 3 10 2" xfId="6209" xr:uid="{00000000-0005-0000-0000-0000C0C30000}"/>
    <cellStyle name="Total 2 2 3 10 3" xfId="10458" xr:uid="{00000000-0005-0000-0000-0000C1C30000}"/>
    <cellStyle name="Total 2 2 3 10 4" xfId="14708" xr:uid="{00000000-0005-0000-0000-0000C2C30000}"/>
    <cellStyle name="Total 2 2 3 10 5" xfId="20346" xr:uid="{00000000-0005-0000-0000-0000C3C30000}"/>
    <cellStyle name="Total 2 2 3 10 6" xfId="53234" xr:uid="{00000000-0005-0000-0000-0000C4C30000}"/>
    <cellStyle name="Total 2 2 3 100" xfId="51396" xr:uid="{00000000-0005-0000-0000-0000C5C30000}"/>
    <cellStyle name="Total 2 2 3 101" xfId="51546" xr:uid="{00000000-0005-0000-0000-0000C6C30000}"/>
    <cellStyle name="Total 2 2 3 102" xfId="51696" xr:uid="{00000000-0005-0000-0000-0000C7C30000}"/>
    <cellStyle name="Total 2 2 3 103" xfId="51851" xr:uid="{00000000-0005-0000-0000-0000C8C30000}"/>
    <cellStyle name="Total 2 2 3 104" xfId="52006" xr:uid="{00000000-0005-0000-0000-0000C9C30000}"/>
    <cellStyle name="Total 2 2 3 105" xfId="52156" xr:uid="{00000000-0005-0000-0000-0000CAC30000}"/>
    <cellStyle name="Total 2 2 3 106" xfId="52306" xr:uid="{00000000-0005-0000-0000-0000CBC30000}"/>
    <cellStyle name="Total 2 2 3 107" xfId="52354" xr:uid="{00000000-0005-0000-0000-0000CCC30000}"/>
    <cellStyle name="Total 2 2 3 108" xfId="52409" xr:uid="{00000000-0005-0000-0000-0000CDC30000}"/>
    <cellStyle name="Total 2 2 3 109" xfId="52559" xr:uid="{00000000-0005-0000-0000-0000CEC30000}"/>
    <cellStyle name="Total 2 2 3 11" xfId="1525" xr:uid="{00000000-0005-0000-0000-0000CFC30000}"/>
    <cellStyle name="Total 2 2 3 11 2" xfId="5777" xr:uid="{00000000-0005-0000-0000-0000D0C30000}"/>
    <cellStyle name="Total 2 2 3 11 3" xfId="10026" xr:uid="{00000000-0005-0000-0000-0000D1C30000}"/>
    <cellStyle name="Total 2 2 3 11 4" xfId="14276" xr:uid="{00000000-0005-0000-0000-0000D2C30000}"/>
    <cellStyle name="Total 2 2 3 11 5" xfId="20765" xr:uid="{00000000-0005-0000-0000-0000D3C30000}"/>
    <cellStyle name="Total 2 2 3 11 6" xfId="54373" xr:uid="{00000000-0005-0000-0000-0000D4C30000}"/>
    <cellStyle name="Total 2 2 3 110" xfId="52708" xr:uid="{00000000-0005-0000-0000-0000D5C30000}"/>
    <cellStyle name="Total 2 2 3 111" xfId="52858" xr:uid="{00000000-0005-0000-0000-0000D6C30000}"/>
    <cellStyle name="Total 2 2 3 112" xfId="18731" xr:uid="{00000000-0005-0000-0000-0000D7C30000}"/>
    <cellStyle name="Total 2 2 3 113" xfId="53150" xr:uid="{00000000-0005-0000-0000-0000D8C30000}"/>
    <cellStyle name="Total 2 2 3 12" xfId="2026" xr:uid="{00000000-0005-0000-0000-0000D9C30000}"/>
    <cellStyle name="Total 2 2 3 12 2" xfId="6278" xr:uid="{00000000-0005-0000-0000-0000DAC30000}"/>
    <cellStyle name="Total 2 2 3 12 3" xfId="10527" xr:uid="{00000000-0005-0000-0000-0000DBC30000}"/>
    <cellStyle name="Total 2 2 3 12 4" xfId="14776" xr:uid="{00000000-0005-0000-0000-0000DCC30000}"/>
    <cellStyle name="Total 2 2 3 12 5" xfId="21039" xr:uid="{00000000-0005-0000-0000-0000DDC30000}"/>
    <cellStyle name="Total 2 2 3 12 6" xfId="54523" xr:uid="{00000000-0005-0000-0000-0000DEC30000}"/>
    <cellStyle name="Total 2 2 3 13" xfId="2178" xr:uid="{00000000-0005-0000-0000-0000DFC30000}"/>
    <cellStyle name="Total 2 2 3 13 2" xfId="6430" xr:uid="{00000000-0005-0000-0000-0000E0C30000}"/>
    <cellStyle name="Total 2 2 3 13 3" xfId="10679" xr:uid="{00000000-0005-0000-0000-0000E1C30000}"/>
    <cellStyle name="Total 2 2 3 13 4" xfId="14928" xr:uid="{00000000-0005-0000-0000-0000E2C30000}"/>
    <cellStyle name="Total 2 2 3 13 5" xfId="20678" xr:uid="{00000000-0005-0000-0000-0000E3C30000}"/>
    <cellStyle name="Total 2 2 3 13 6" xfId="54672" xr:uid="{00000000-0005-0000-0000-0000E4C30000}"/>
    <cellStyle name="Total 2 2 3 14" xfId="2328" xr:uid="{00000000-0005-0000-0000-0000E5C30000}"/>
    <cellStyle name="Total 2 2 3 14 2" xfId="6580" xr:uid="{00000000-0005-0000-0000-0000E6C30000}"/>
    <cellStyle name="Total 2 2 3 14 3" xfId="10829" xr:uid="{00000000-0005-0000-0000-0000E7C30000}"/>
    <cellStyle name="Total 2 2 3 14 4" xfId="15078" xr:uid="{00000000-0005-0000-0000-0000E8C30000}"/>
    <cellStyle name="Total 2 2 3 14 5" xfId="21453" xr:uid="{00000000-0005-0000-0000-0000E9C30000}"/>
    <cellStyle name="Total 2 2 3 14 6" xfId="54827" xr:uid="{00000000-0005-0000-0000-0000EAC30000}"/>
    <cellStyle name="Total 2 2 3 15" xfId="2477" xr:uid="{00000000-0005-0000-0000-0000EBC30000}"/>
    <cellStyle name="Total 2 2 3 15 2" xfId="6729" xr:uid="{00000000-0005-0000-0000-0000ECC30000}"/>
    <cellStyle name="Total 2 2 3 15 3" xfId="10978" xr:uid="{00000000-0005-0000-0000-0000EDC30000}"/>
    <cellStyle name="Total 2 2 3 15 4" xfId="15227" xr:uid="{00000000-0005-0000-0000-0000EEC30000}"/>
    <cellStyle name="Total 2 2 3 15 5" xfId="22175" xr:uid="{00000000-0005-0000-0000-0000EFC30000}"/>
    <cellStyle name="Total 2 2 3 15 6" xfId="54982" xr:uid="{00000000-0005-0000-0000-0000F0C30000}"/>
    <cellStyle name="Total 2 2 3 16" xfId="2627" xr:uid="{00000000-0005-0000-0000-0000F1C30000}"/>
    <cellStyle name="Total 2 2 3 16 2" xfId="6879" xr:uid="{00000000-0005-0000-0000-0000F2C30000}"/>
    <cellStyle name="Total 2 2 3 16 3" xfId="11128" xr:uid="{00000000-0005-0000-0000-0000F3C30000}"/>
    <cellStyle name="Total 2 2 3 16 4" xfId="15377" xr:uid="{00000000-0005-0000-0000-0000F4C30000}"/>
    <cellStyle name="Total 2 2 3 16 5" xfId="22521" xr:uid="{00000000-0005-0000-0000-0000F5C30000}"/>
    <cellStyle name="Total 2 2 3 16 6" xfId="55133" xr:uid="{00000000-0005-0000-0000-0000F6C30000}"/>
    <cellStyle name="Total 2 2 3 17" xfId="2782" xr:uid="{00000000-0005-0000-0000-0000F7C30000}"/>
    <cellStyle name="Total 2 2 3 17 2" xfId="7034" xr:uid="{00000000-0005-0000-0000-0000F8C30000}"/>
    <cellStyle name="Total 2 2 3 17 3" xfId="11283" xr:uid="{00000000-0005-0000-0000-0000F9C30000}"/>
    <cellStyle name="Total 2 2 3 17 4" xfId="15532" xr:uid="{00000000-0005-0000-0000-0000FAC30000}"/>
    <cellStyle name="Total 2 2 3 17 5" xfId="22867" xr:uid="{00000000-0005-0000-0000-0000FBC30000}"/>
    <cellStyle name="Total 2 2 3 17 6" xfId="55282" xr:uid="{00000000-0005-0000-0000-0000FCC30000}"/>
    <cellStyle name="Total 2 2 3 18" xfId="2932" xr:uid="{00000000-0005-0000-0000-0000FDC30000}"/>
    <cellStyle name="Total 2 2 3 18 2" xfId="7184" xr:uid="{00000000-0005-0000-0000-0000FEC30000}"/>
    <cellStyle name="Total 2 2 3 18 3" xfId="11433" xr:uid="{00000000-0005-0000-0000-0000FFC30000}"/>
    <cellStyle name="Total 2 2 3 18 4" xfId="15682" xr:uid="{00000000-0005-0000-0000-000000C40000}"/>
    <cellStyle name="Total 2 2 3 18 5" xfId="23214" xr:uid="{00000000-0005-0000-0000-000001C40000}"/>
    <cellStyle name="Total 2 2 3 18 6" xfId="55432" xr:uid="{00000000-0005-0000-0000-000002C40000}"/>
    <cellStyle name="Total 2 2 3 19" xfId="3082" xr:uid="{00000000-0005-0000-0000-000003C40000}"/>
    <cellStyle name="Total 2 2 3 19 2" xfId="7334" xr:uid="{00000000-0005-0000-0000-000004C40000}"/>
    <cellStyle name="Total 2 2 3 19 3" xfId="11583" xr:uid="{00000000-0005-0000-0000-000005C40000}"/>
    <cellStyle name="Total 2 2 3 19 4" xfId="15832" xr:uid="{00000000-0005-0000-0000-000006C40000}"/>
    <cellStyle name="Total 2 2 3 19 5" xfId="21940" xr:uid="{00000000-0005-0000-0000-000007C40000}"/>
    <cellStyle name="Total 2 2 3 19 6" xfId="55581" xr:uid="{00000000-0005-0000-0000-000008C40000}"/>
    <cellStyle name="Total 2 2 3 2" xfId="1159" xr:uid="{00000000-0005-0000-0000-000009C40000}"/>
    <cellStyle name="Total 2 2 3 2 10" xfId="3285" xr:uid="{00000000-0005-0000-0000-00000AC40000}"/>
    <cellStyle name="Total 2 2 3 2 10 2" xfId="7537" xr:uid="{00000000-0005-0000-0000-00000BC40000}"/>
    <cellStyle name="Total 2 2 3 2 10 3" xfId="11786" xr:uid="{00000000-0005-0000-0000-00000CC40000}"/>
    <cellStyle name="Total 2 2 3 2 10 4" xfId="16035" xr:uid="{00000000-0005-0000-0000-00000DC40000}"/>
    <cellStyle name="Total 2 2 3 2 10 5" xfId="22225" xr:uid="{00000000-0005-0000-0000-00000EC40000}"/>
    <cellStyle name="Total 2 2 3 2 10 6" xfId="54577" xr:uid="{00000000-0005-0000-0000-00000FC40000}"/>
    <cellStyle name="Total 2 2 3 2 100" xfId="52210" xr:uid="{00000000-0005-0000-0000-000010C40000}"/>
    <cellStyle name="Total 2 2 3 2 101" xfId="52463" xr:uid="{00000000-0005-0000-0000-000011C40000}"/>
    <cellStyle name="Total 2 2 3 2 102" xfId="52613" xr:uid="{00000000-0005-0000-0000-000012C40000}"/>
    <cellStyle name="Total 2 2 3 2 103" xfId="52762" xr:uid="{00000000-0005-0000-0000-000013C40000}"/>
    <cellStyle name="Total 2 2 3 2 104" xfId="52912" xr:uid="{00000000-0005-0000-0000-000014C40000}"/>
    <cellStyle name="Total 2 2 3 2 105" xfId="53374" xr:uid="{00000000-0005-0000-0000-000015C40000}"/>
    <cellStyle name="Total 2 2 3 2 11" xfId="3434" xr:uid="{00000000-0005-0000-0000-000016C40000}"/>
    <cellStyle name="Total 2 2 3 2 11 2" xfId="7686" xr:uid="{00000000-0005-0000-0000-000017C40000}"/>
    <cellStyle name="Total 2 2 3 2 11 3" xfId="11935" xr:uid="{00000000-0005-0000-0000-000018C40000}"/>
    <cellStyle name="Total 2 2 3 2 11 4" xfId="16184" xr:uid="{00000000-0005-0000-0000-000019C40000}"/>
    <cellStyle name="Total 2 2 3 2 11 5" xfId="22571" xr:uid="{00000000-0005-0000-0000-00001AC40000}"/>
    <cellStyle name="Total 2 2 3 2 11 6" xfId="54726" xr:uid="{00000000-0005-0000-0000-00001BC40000}"/>
    <cellStyle name="Total 2 2 3 2 12" xfId="3584" xr:uid="{00000000-0005-0000-0000-00001CC40000}"/>
    <cellStyle name="Total 2 2 3 2 12 2" xfId="7836" xr:uid="{00000000-0005-0000-0000-00001DC40000}"/>
    <cellStyle name="Total 2 2 3 2 12 3" xfId="12085" xr:uid="{00000000-0005-0000-0000-00001EC40000}"/>
    <cellStyle name="Total 2 2 3 2 12 4" xfId="16334" xr:uid="{00000000-0005-0000-0000-00001FC40000}"/>
    <cellStyle name="Total 2 2 3 2 12 5" xfId="22917" xr:uid="{00000000-0005-0000-0000-000020C40000}"/>
    <cellStyle name="Total 2 2 3 2 12 6" xfId="54881" xr:uid="{00000000-0005-0000-0000-000021C40000}"/>
    <cellStyle name="Total 2 2 3 2 13" xfId="3734" xr:uid="{00000000-0005-0000-0000-000022C40000}"/>
    <cellStyle name="Total 2 2 3 2 13 2" xfId="7986" xr:uid="{00000000-0005-0000-0000-000023C40000}"/>
    <cellStyle name="Total 2 2 3 2 13 3" xfId="12235" xr:uid="{00000000-0005-0000-0000-000024C40000}"/>
    <cellStyle name="Total 2 2 3 2 13 4" xfId="16484" xr:uid="{00000000-0005-0000-0000-000025C40000}"/>
    <cellStyle name="Total 2 2 3 2 13 5" xfId="23264" xr:uid="{00000000-0005-0000-0000-000026C40000}"/>
    <cellStyle name="Total 2 2 3 2 13 6" xfId="55036" xr:uid="{00000000-0005-0000-0000-000027C40000}"/>
    <cellStyle name="Total 2 2 3 2 14" xfId="3883" xr:uid="{00000000-0005-0000-0000-000028C40000}"/>
    <cellStyle name="Total 2 2 3 2 14 2" xfId="8135" xr:uid="{00000000-0005-0000-0000-000029C40000}"/>
    <cellStyle name="Total 2 2 3 2 14 3" xfId="12384" xr:uid="{00000000-0005-0000-0000-00002AC40000}"/>
    <cellStyle name="Total 2 2 3 2 14 4" xfId="16633" xr:uid="{00000000-0005-0000-0000-00002BC40000}"/>
    <cellStyle name="Total 2 2 3 2 14 5" xfId="23539" xr:uid="{00000000-0005-0000-0000-00002CC40000}"/>
    <cellStyle name="Total 2 2 3 2 14 6" xfId="55187" xr:uid="{00000000-0005-0000-0000-00002DC40000}"/>
    <cellStyle name="Total 2 2 3 2 15" xfId="4032" xr:uid="{00000000-0005-0000-0000-00002EC40000}"/>
    <cellStyle name="Total 2 2 3 2 15 2" xfId="8284" xr:uid="{00000000-0005-0000-0000-00002FC40000}"/>
    <cellStyle name="Total 2 2 3 2 15 3" xfId="12533" xr:uid="{00000000-0005-0000-0000-000030C40000}"/>
    <cellStyle name="Total 2 2 3 2 15 4" xfId="16782" xr:uid="{00000000-0005-0000-0000-000031C40000}"/>
    <cellStyle name="Total 2 2 3 2 15 5" xfId="23885" xr:uid="{00000000-0005-0000-0000-000032C40000}"/>
    <cellStyle name="Total 2 2 3 2 15 6" xfId="55336" xr:uid="{00000000-0005-0000-0000-000033C40000}"/>
    <cellStyle name="Total 2 2 3 2 16" xfId="4232" xr:uid="{00000000-0005-0000-0000-000034C40000}"/>
    <cellStyle name="Total 2 2 3 2 16 2" xfId="8484" xr:uid="{00000000-0005-0000-0000-000035C40000}"/>
    <cellStyle name="Total 2 2 3 2 16 3" xfId="12733" xr:uid="{00000000-0005-0000-0000-000036C40000}"/>
    <cellStyle name="Total 2 2 3 2 16 4" xfId="16982" xr:uid="{00000000-0005-0000-0000-000037C40000}"/>
    <cellStyle name="Total 2 2 3 2 16 5" xfId="24235" xr:uid="{00000000-0005-0000-0000-000038C40000}"/>
    <cellStyle name="Total 2 2 3 2 16 6" xfId="55486" xr:uid="{00000000-0005-0000-0000-000039C40000}"/>
    <cellStyle name="Total 2 2 3 2 17" xfId="4383" xr:uid="{00000000-0005-0000-0000-00003AC40000}"/>
    <cellStyle name="Total 2 2 3 2 17 2" xfId="8635" xr:uid="{00000000-0005-0000-0000-00003BC40000}"/>
    <cellStyle name="Total 2 2 3 2 17 3" xfId="12884" xr:uid="{00000000-0005-0000-0000-00003CC40000}"/>
    <cellStyle name="Total 2 2 3 2 17 4" xfId="17133" xr:uid="{00000000-0005-0000-0000-00003DC40000}"/>
    <cellStyle name="Total 2 2 3 2 17 5" xfId="24581" xr:uid="{00000000-0005-0000-0000-00003EC40000}"/>
    <cellStyle name="Total 2 2 3 2 17 6" xfId="55635" xr:uid="{00000000-0005-0000-0000-00003FC40000}"/>
    <cellStyle name="Total 2 2 3 2 18" xfId="4486" xr:uid="{00000000-0005-0000-0000-000040C40000}"/>
    <cellStyle name="Total 2 2 3 2 18 2" xfId="8738" xr:uid="{00000000-0005-0000-0000-000041C40000}"/>
    <cellStyle name="Total 2 2 3 2 18 3" xfId="12987" xr:uid="{00000000-0005-0000-0000-000042C40000}"/>
    <cellStyle name="Total 2 2 3 2 18 4" xfId="17236" xr:uid="{00000000-0005-0000-0000-000043C40000}"/>
    <cellStyle name="Total 2 2 3 2 18 5" xfId="24856" xr:uid="{00000000-0005-0000-0000-000044C40000}"/>
    <cellStyle name="Total 2 2 3 2 18 6" xfId="55857" xr:uid="{00000000-0005-0000-0000-000045C40000}"/>
    <cellStyle name="Total 2 2 3 2 19" xfId="4600" xr:uid="{00000000-0005-0000-0000-000046C40000}"/>
    <cellStyle name="Total 2 2 3 2 19 2" xfId="8852" xr:uid="{00000000-0005-0000-0000-000047C40000}"/>
    <cellStyle name="Total 2 2 3 2 19 3" xfId="13101" xr:uid="{00000000-0005-0000-0000-000048C40000}"/>
    <cellStyle name="Total 2 2 3 2 19 4" xfId="17350" xr:uid="{00000000-0005-0000-0000-000049C40000}"/>
    <cellStyle name="Total 2 2 3 2 19 5" xfId="25214" xr:uid="{00000000-0005-0000-0000-00004AC40000}"/>
    <cellStyle name="Total 2 2 3 2 19 6" xfId="56009" xr:uid="{00000000-0005-0000-0000-00004BC40000}"/>
    <cellStyle name="Total 2 2 3 2 2" xfId="2080" xr:uid="{00000000-0005-0000-0000-00004CC40000}"/>
    <cellStyle name="Total 2 2 3 2 2 2" xfId="6332" xr:uid="{00000000-0005-0000-0000-00004DC40000}"/>
    <cellStyle name="Total 2 2 3 2 2 3" xfId="10581" xr:uid="{00000000-0005-0000-0000-00004EC40000}"/>
    <cellStyle name="Total 2 2 3 2 2 4" xfId="14830" xr:uid="{00000000-0005-0000-0000-00004FC40000}"/>
    <cellStyle name="Total 2 2 3 2 2 5" xfId="18635" xr:uid="{00000000-0005-0000-0000-000050C40000}"/>
    <cellStyle name="Total 2 2 3 2 2 6" xfId="19262" xr:uid="{00000000-0005-0000-0000-000051C40000}"/>
    <cellStyle name="Total 2 2 3 2 2 7" xfId="53529" xr:uid="{00000000-0005-0000-0000-000052C40000}"/>
    <cellStyle name="Total 2 2 3 2 20" xfId="4755" xr:uid="{00000000-0005-0000-0000-000053C40000}"/>
    <cellStyle name="Total 2 2 3 2 20 2" xfId="9007" xr:uid="{00000000-0005-0000-0000-000054C40000}"/>
    <cellStyle name="Total 2 2 3 2 20 3" xfId="13256" xr:uid="{00000000-0005-0000-0000-000055C40000}"/>
    <cellStyle name="Total 2 2 3 2 20 4" xfId="17505" xr:uid="{00000000-0005-0000-0000-000056C40000}"/>
    <cellStyle name="Total 2 2 3 2 20 5" xfId="25542" xr:uid="{00000000-0005-0000-0000-000057C40000}"/>
    <cellStyle name="Total 2 2 3 2 20 6" xfId="56161" xr:uid="{00000000-0005-0000-0000-000058C40000}"/>
    <cellStyle name="Total 2 2 3 2 21" xfId="4905" xr:uid="{00000000-0005-0000-0000-000059C40000}"/>
    <cellStyle name="Total 2 2 3 2 21 2" xfId="9157" xr:uid="{00000000-0005-0000-0000-00005AC40000}"/>
    <cellStyle name="Total 2 2 3 2 21 3" xfId="13406" xr:uid="{00000000-0005-0000-0000-00005BC40000}"/>
    <cellStyle name="Total 2 2 3 2 21 4" xfId="17655" xr:uid="{00000000-0005-0000-0000-00005CC40000}"/>
    <cellStyle name="Total 2 2 3 2 21 5" xfId="25888" xr:uid="{00000000-0005-0000-0000-00005DC40000}"/>
    <cellStyle name="Total 2 2 3 2 21 6" xfId="56310" xr:uid="{00000000-0005-0000-0000-00005EC40000}"/>
    <cellStyle name="Total 2 2 3 2 22" xfId="5097" xr:uid="{00000000-0005-0000-0000-00005FC40000}"/>
    <cellStyle name="Total 2 2 3 2 22 2" xfId="9349" xr:uid="{00000000-0005-0000-0000-000060C40000}"/>
    <cellStyle name="Total 2 2 3 2 22 3" xfId="13598" xr:uid="{00000000-0005-0000-0000-000061C40000}"/>
    <cellStyle name="Total 2 2 3 2 22 4" xfId="17847" xr:uid="{00000000-0005-0000-0000-000062C40000}"/>
    <cellStyle name="Total 2 2 3 2 22 5" xfId="26234" xr:uid="{00000000-0005-0000-0000-000063C40000}"/>
    <cellStyle name="Total 2 2 3 2 22 6" xfId="56466" xr:uid="{00000000-0005-0000-0000-000064C40000}"/>
    <cellStyle name="Total 2 2 3 2 23" xfId="5207" xr:uid="{00000000-0005-0000-0000-000065C40000}"/>
    <cellStyle name="Total 2 2 3 2 23 2" xfId="9459" xr:uid="{00000000-0005-0000-0000-000066C40000}"/>
    <cellStyle name="Total 2 2 3 2 23 3" xfId="13708" xr:uid="{00000000-0005-0000-0000-000067C40000}"/>
    <cellStyle name="Total 2 2 3 2 23 4" xfId="17957" xr:uid="{00000000-0005-0000-0000-000068C40000}"/>
    <cellStyle name="Total 2 2 3 2 23 5" xfId="26579" xr:uid="{00000000-0005-0000-0000-000069C40000}"/>
    <cellStyle name="Total 2 2 3 2 23 6" xfId="56717" xr:uid="{00000000-0005-0000-0000-00006AC40000}"/>
    <cellStyle name="Total 2 2 3 2 24" xfId="5319" xr:uid="{00000000-0005-0000-0000-00006BC40000}"/>
    <cellStyle name="Total 2 2 3 2 24 2" xfId="9571" xr:uid="{00000000-0005-0000-0000-00006CC40000}"/>
    <cellStyle name="Total 2 2 3 2 24 3" xfId="13820" xr:uid="{00000000-0005-0000-0000-00006DC40000}"/>
    <cellStyle name="Total 2 2 3 2 24 4" xfId="18069" xr:uid="{00000000-0005-0000-0000-00006EC40000}"/>
    <cellStyle name="Total 2 2 3 2 24 5" xfId="24115" xr:uid="{00000000-0005-0000-0000-00006FC40000}"/>
    <cellStyle name="Total 2 2 3 2 24 6" xfId="56876" xr:uid="{00000000-0005-0000-0000-000070C40000}"/>
    <cellStyle name="Total 2 2 3 2 25" xfId="5470" xr:uid="{00000000-0005-0000-0000-000071C40000}"/>
    <cellStyle name="Total 2 2 3 2 25 2" xfId="9722" xr:uid="{00000000-0005-0000-0000-000072C40000}"/>
    <cellStyle name="Total 2 2 3 2 25 3" xfId="13971" xr:uid="{00000000-0005-0000-0000-000073C40000}"/>
    <cellStyle name="Total 2 2 3 2 25 4" xfId="18220" xr:uid="{00000000-0005-0000-0000-000074C40000}"/>
    <cellStyle name="Total 2 2 3 2 25 5" xfId="27077" xr:uid="{00000000-0005-0000-0000-000075C40000}"/>
    <cellStyle name="Total 2 2 3 2 25 6" xfId="57026" xr:uid="{00000000-0005-0000-0000-000076C40000}"/>
    <cellStyle name="Total 2 2 3 2 26" xfId="5625" xr:uid="{00000000-0005-0000-0000-000077C40000}"/>
    <cellStyle name="Total 2 2 3 2 26 2" xfId="9877" xr:uid="{00000000-0005-0000-0000-000078C40000}"/>
    <cellStyle name="Total 2 2 3 2 26 3" xfId="14126" xr:uid="{00000000-0005-0000-0000-000079C40000}"/>
    <cellStyle name="Total 2 2 3 2 26 4" xfId="18375" xr:uid="{00000000-0005-0000-0000-00007AC40000}"/>
    <cellStyle name="Total 2 2 3 2 26 5" xfId="27287" xr:uid="{00000000-0005-0000-0000-00007BC40000}"/>
    <cellStyle name="Total 2 2 3 2 26 6" xfId="55764" xr:uid="{00000000-0005-0000-0000-00007CC40000}"/>
    <cellStyle name="Total 2 2 3 2 27" xfId="1625" xr:uid="{00000000-0005-0000-0000-00007DC40000}"/>
    <cellStyle name="Total 2 2 3 2 27 2" xfId="27630" xr:uid="{00000000-0005-0000-0000-00007EC40000}"/>
    <cellStyle name="Total 2 2 3 2 27 3" xfId="57294" xr:uid="{00000000-0005-0000-0000-00007FC40000}"/>
    <cellStyle name="Total 2 2 3 2 28" xfId="5877" xr:uid="{00000000-0005-0000-0000-000080C40000}"/>
    <cellStyle name="Total 2 2 3 2 28 2" xfId="27971" xr:uid="{00000000-0005-0000-0000-000081C40000}"/>
    <cellStyle name="Total 2 2 3 2 28 3" xfId="57443" xr:uid="{00000000-0005-0000-0000-000082C40000}"/>
    <cellStyle name="Total 2 2 3 2 29" xfId="10126" xr:uid="{00000000-0005-0000-0000-000083C40000}"/>
    <cellStyle name="Total 2 2 3 2 29 2" xfId="28312" xr:uid="{00000000-0005-0000-0000-000084C40000}"/>
    <cellStyle name="Total 2 2 3 2 29 3" xfId="57593" xr:uid="{00000000-0005-0000-0000-000085C40000}"/>
    <cellStyle name="Total 2 2 3 2 3" xfId="2232" xr:uid="{00000000-0005-0000-0000-000086C40000}"/>
    <cellStyle name="Total 2 2 3 2 3 2" xfId="6484" xr:uid="{00000000-0005-0000-0000-000087C40000}"/>
    <cellStyle name="Total 2 2 3 2 3 3" xfId="10733" xr:uid="{00000000-0005-0000-0000-000088C40000}"/>
    <cellStyle name="Total 2 2 3 2 3 4" xfId="14982" xr:uid="{00000000-0005-0000-0000-000089C40000}"/>
    <cellStyle name="Total 2 2 3 2 3 5" xfId="18759" xr:uid="{00000000-0005-0000-0000-00008AC40000}"/>
    <cellStyle name="Total 2 2 3 2 3 6" xfId="53678" xr:uid="{00000000-0005-0000-0000-00008BC40000}"/>
    <cellStyle name="Total 2 2 3 2 30" xfId="14376" xr:uid="{00000000-0005-0000-0000-00008CC40000}"/>
    <cellStyle name="Total 2 2 3 2 30 2" xfId="28653" xr:uid="{00000000-0005-0000-0000-00008DC40000}"/>
    <cellStyle name="Total 2 2 3 2 31" xfId="18527" xr:uid="{00000000-0005-0000-0000-00008EC40000}"/>
    <cellStyle name="Total 2 2 3 2 31 2" xfId="28994" xr:uid="{00000000-0005-0000-0000-00008FC40000}"/>
    <cellStyle name="Total 2 2 3 2 32" xfId="29358" xr:uid="{00000000-0005-0000-0000-000090C40000}"/>
    <cellStyle name="Total 2 2 3 2 33" xfId="31027" xr:uid="{00000000-0005-0000-0000-000091C40000}"/>
    <cellStyle name="Total 2 2 3 2 34" xfId="31492" xr:uid="{00000000-0005-0000-0000-000092C40000}"/>
    <cellStyle name="Total 2 2 3 2 35" xfId="31832" xr:uid="{00000000-0005-0000-0000-000093C40000}"/>
    <cellStyle name="Total 2 2 3 2 36" xfId="32054" xr:uid="{00000000-0005-0000-0000-000094C40000}"/>
    <cellStyle name="Total 2 2 3 2 37" xfId="32395" xr:uid="{00000000-0005-0000-0000-000095C40000}"/>
    <cellStyle name="Total 2 2 3 2 38" xfId="32736" xr:uid="{00000000-0005-0000-0000-000096C40000}"/>
    <cellStyle name="Total 2 2 3 2 39" xfId="33063" xr:uid="{00000000-0005-0000-0000-000097C40000}"/>
    <cellStyle name="Total 2 2 3 2 4" xfId="2382" xr:uid="{00000000-0005-0000-0000-000098C40000}"/>
    <cellStyle name="Total 2 2 3 2 4 2" xfId="6634" xr:uid="{00000000-0005-0000-0000-000099C40000}"/>
    <cellStyle name="Total 2 2 3 2 4 3" xfId="10883" xr:uid="{00000000-0005-0000-0000-00009AC40000}"/>
    <cellStyle name="Total 2 2 3 2 4 4" xfId="15132" xr:uid="{00000000-0005-0000-0000-00009BC40000}"/>
    <cellStyle name="Total 2 2 3 2 4 5" xfId="20050" xr:uid="{00000000-0005-0000-0000-00009CC40000}"/>
    <cellStyle name="Total 2 2 3 2 4 6" xfId="53800" xr:uid="{00000000-0005-0000-0000-00009DC40000}"/>
    <cellStyle name="Total 2 2 3 2 40" xfId="33646" xr:uid="{00000000-0005-0000-0000-00009EC40000}"/>
    <cellStyle name="Total 2 2 3 2 41" xfId="34069" xr:uid="{00000000-0005-0000-0000-00009FC40000}"/>
    <cellStyle name="Total 2 2 3 2 42" xfId="34439" xr:uid="{00000000-0005-0000-0000-0000A0C40000}"/>
    <cellStyle name="Total 2 2 3 2 43" xfId="34785" xr:uid="{00000000-0005-0000-0000-0000A1C40000}"/>
    <cellStyle name="Total 2 2 3 2 44" xfId="35131" xr:uid="{00000000-0005-0000-0000-0000A2C40000}"/>
    <cellStyle name="Total 2 2 3 2 45" xfId="35478" xr:uid="{00000000-0005-0000-0000-0000A3C40000}"/>
    <cellStyle name="Total 2 2 3 2 46" xfId="35825" xr:uid="{00000000-0005-0000-0000-0000A4C40000}"/>
    <cellStyle name="Total 2 2 3 2 47" xfId="36171" xr:uid="{00000000-0005-0000-0000-0000A5C40000}"/>
    <cellStyle name="Total 2 2 3 2 48" xfId="36517" xr:uid="{00000000-0005-0000-0000-0000A6C40000}"/>
    <cellStyle name="Total 2 2 3 2 49" xfId="36863" xr:uid="{00000000-0005-0000-0000-0000A7C40000}"/>
    <cellStyle name="Total 2 2 3 2 5" xfId="2531" xr:uid="{00000000-0005-0000-0000-0000A8C40000}"/>
    <cellStyle name="Total 2 2 3 2 5 2" xfId="6783" xr:uid="{00000000-0005-0000-0000-0000A9C40000}"/>
    <cellStyle name="Total 2 2 3 2 5 3" xfId="11032" xr:uid="{00000000-0005-0000-0000-0000AAC40000}"/>
    <cellStyle name="Total 2 2 3 2 5 4" xfId="15281" xr:uid="{00000000-0005-0000-0000-0000ABC40000}"/>
    <cellStyle name="Total 2 2 3 2 5 5" xfId="20396" xr:uid="{00000000-0005-0000-0000-0000ACC40000}"/>
    <cellStyle name="Total 2 2 3 2 5 6" xfId="53906" xr:uid="{00000000-0005-0000-0000-0000ADC40000}"/>
    <cellStyle name="Total 2 2 3 2 50" xfId="37209" xr:uid="{00000000-0005-0000-0000-0000AEC40000}"/>
    <cellStyle name="Total 2 2 3 2 51" xfId="37555" xr:uid="{00000000-0005-0000-0000-0000AFC40000}"/>
    <cellStyle name="Total 2 2 3 2 52" xfId="37830" xr:uid="{00000000-0005-0000-0000-0000B0C40000}"/>
    <cellStyle name="Total 2 2 3 2 53" xfId="38177" xr:uid="{00000000-0005-0000-0000-0000B1C40000}"/>
    <cellStyle name="Total 2 2 3 2 54" xfId="38523" xr:uid="{00000000-0005-0000-0000-0000B2C40000}"/>
    <cellStyle name="Total 2 2 3 2 55" xfId="38869" xr:uid="{00000000-0005-0000-0000-0000B3C40000}"/>
    <cellStyle name="Total 2 2 3 2 56" xfId="39215" xr:uid="{00000000-0005-0000-0000-0000B4C40000}"/>
    <cellStyle name="Total 2 2 3 2 57" xfId="39577" xr:uid="{00000000-0005-0000-0000-0000B5C40000}"/>
    <cellStyle name="Total 2 2 3 2 58" xfId="39841" xr:uid="{00000000-0005-0000-0000-0000B6C40000}"/>
    <cellStyle name="Total 2 2 3 2 59" xfId="40043" xr:uid="{00000000-0005-0000-0000-0000B7C40000}"/>
    <cellStyle name="Total 2 2 3 2 6" xfId="2681" xr:uid="{00000000-0005-0000-0000-0000B8C40000}"/>
    <cellStyle name="Total 2 2 3 2 6 2" xfId="6933" xr:uid="{00000000-0005-0000-0000-0000B9C40000}"/>
    <cellStyle name="Total 2 2 3 2 6 3" xfId="11182" xr:uid="{00000000-0005-0000-0000-0000BAC40000}"/>
    <cellStyle name="Total 2 2 3 2 6 4" xfId="15431" xr:uid="{00000000-0005-0000-0000-0000BBC40000}"/>
    <cellStyle name="Total 2 2 3 2 6 5" xfId="19666" xr:uid="{00000000-0005-0000-0000-0000BCC40000}"/>
    <cellStyle name="Total 2 2 3 2 6 6" xfId="54056" xr:uid="{00000000-0005-0000-0000-0000BDC40000}"/>
    <cellStyle name="Total 2 2 3 2 60" xfId="40384" xr:uid="{00000000-0005-0000-0000-0000BEC40000}"/>
    <cellStyle name="Total 2 2 3 2 61" xfId="40802" xr:uid="{00000000-0005-0000-0000-0000BFC40000}"/>
    <cellStyle name="Total 2 2 3 2 62" xfId="40990" xr:uid="{00000000-0005-0000-0000-0000C0C40000}"/>
    <cellStyle name="Total 2 2 3 2 63" xfId="41403" xr:uid="{00000000-0005-0000-0000-0000C1C40000}"/>
    <cellStyle name="Total 2 2 3 2 64" xfId="41951" xr:uid="{00000000-0005-0000-0000-0000C2C40000}"/>
    <cellStyle name="Total 2 2 3 2 65" xfId="42297" xr:uid="{00000000-0005-0000-0000-0000C3C40000}"/>
    <cellStyle name="Total 2 2 3 2 66" xfId="42602" xr:uid="{00000000-0005-0000-0000-0000C4C40000}"/>
    <cellStyle name="Total 2 2 3 2 67" xfId="42878" xr:uid="{00000000-0005-0000-0000-0000C5C40000}"/>
    <cellStyle name="Total 2 2 3 2 68" xfId="43219" xr:uid="{00000000-0005-0000-0000-0000C6C40000}"/>
    <cellStyle name="Total 2 2 3 2 69" xfId="43560" xr:uid="{00000000-0005-0000-0000-0000C7C40000}"/>
    <cellStyle name="Total 2 2 3 2 7" xfId="2836" xr:uid="{00000000-0005-0000-0000-0000C8C40000}"/>
    <cellStyle name="Total 2 2 3 2 7 2" xfId="7088" xr:uid="{00000000-0005-0000-0000-0000C9C40000}"/>
    <cellStyle name="Total 2 2 3 2 7 3" xfId="11337" xr:uid="{00000000-0005-0000-0000-0000CAC40000}"/>
    <cellStyle name="Total 2 2 3 2 7 4" xfId="15586" xr:uid="{00000000-0005-0000-0000-0000CBC40000}"/>
    <cellStyle name="Total 2 2 3 2 7 5" xfId="21089" xr:uid="{00000000-0005-0000-0000-0000CCC40000}"/>
    <cellStyle name="Total 2 2 3 2 7 6" xfId="53743" xr:uid="{00000000-0005-0000-0000-0000CDC40000}"/>
    <cellStyle name="Total 2 2 3 2 70" xfId="44091" xr:uid="{00000000-0005-0000-0000-0000CEC40000}"/>
    <cellStyle name="Total 2 2 3 2 71" xfId="44270" xr:uid="{00000000-0005-0000-0000-0000CFC40000}"/>
    <cellStyle name="Total 2 2 3 2 72" xfId="44759" xr:uid="{00000000-0005-0000-0000-0000D0C40000}"/>
    <cellStyle name="Total 2 2 3 2 73" xfId="45161" xr:uid="{00000000-0005-0000-0000-0000D1C40000}"/>
    <cellStyle name="Total 2 2 3 2 74" xfId="45875" xr:uid="{00000000-0005-0000-0000-0000D2C40000}"/>
    <cellStyle name="Total 2 2 3 2 75" xfId="46138" xr:uid="{00000000-0005-0000-0000-0000D3C40000}"/>
    <cellStyle name="Total 2 2 3 2 76" xfId="45510" xr:uid="{00000000-0005-0000-0000-0000D4C40000}"/>
    <cellStyle name="Total 2 2 3 2 77" xfId="46961" xr:uid="{00000000-0005-0000-0000-0000D5C40000}"/>
    <cellStyle name="Total 2 2 3 2 78" xfId="47306" xr:uid="{00000000-0005-0000-0000-0000D6C40000}"/>
    <cellStyle name="Total 2 2 3 2 79" xfId="46371" xr:uid="{00000000-0005-0000-0000-0000D7C40000}"/>
    <cellStyle name="Total 2 2 3 2 8" xfId="2986" xr:uid="{00000000-0005-0000-0000-0000D8C40000}"/>
    <cellStyle name="Total 2 2 3 2 8 2" xfId="7238" xr:uid="{00000000-0005-0000-0000-0000D9C40000}"/>
    <cellStyle name="Total 2 2 3 2 8 3" xfId="11487" xr:uid="{00000000-0005-0000-0000-0000DAC40000}"/>
    <cellStyle name="Total 2 2 3 2 8 4" xfId="15736" xr:uid="{00000000-0005-0000-0000-0000DBC40000}"/>
    <cellStyle name="Total 2 2 3 2 8 5" xfId="21450" xr:uid="{00000000-0005-0000-0000-0000DCC40000}"/>
    <cellStyle name="Total 2 2 3 2 8 6" xfId="54277" xr:uid="{00000000-0005-0000-0000-0000DDC40000}"/>
    <cellStyle name="Total 2 2 3 2 80" xfId="48067" xr:uid="{00000000-0005-0000-0000-0000DEC40000}"/>
    <cellStyle name="Total 2 2 3 2 81" xfId="48493" xr:uid="{00000000-0005-0000-0000-0000DFC40000}"/>
    <cellStyle name="Total 2 2 3 2 82" xfId="48920" xr:uid="{00000000-0005-0000-0000-0000E0C40000}"/>
    <cellStyle name="Total 2 2 3 2 83" xfId="49443" xr:uid="{00000000-0005-0000-0000-0000E1C40000}"/>
    <cellStyle name="Total 2 2 3 2 84" xfId="49754" xr:uid="{00000000-0005-0000-0000-0000E2C40000}"/>
    <cellStyle name="Total 2 2 3 2 85" xfId="49933" xr:uid="{00000000-0005-0000-0000-0000E3C40000}"/>
    <cellStyle name="Total 2 2 3 2 86" xfId="50083" xr:uid="{00000000-0005-0000-0000-0000E4C40000}"/>
    <cellStyle name="Total 2 2 3 2 87" xfId="50232" xr:uid="{00000000-0005-0000-0000-0000E5C40000}"/>
    <cellStyle name="Total 2 2 3 2 88" xfId="50382" xr:uid="{00000000-0005-0000-0000-0000E6C40000}"/>
    <cellStyle name="Total 2 2 3 2 89" xfId="50531" xr:uid="{00000000-0005-0000-0000-0000E7C40000}"/>
    <cellStyle name="Total 2 2 3 2 9" xfId="3136" xr:uid="{00000000-0005-0000-0000-0000E8C40000}"/>
    <cellStyle name="Total 2 2 3 2 9 2" xfId="7388" xr:uid="{00000000-0005-0000-0000-0000E9C40000}"/>
    <cellStyle name="Total 2 2 3 2 9 3" xfId="11637" xr:uid="{00000000-0005-0000-0000-0000EAC40000}"/>
    <cellStyle name="Total 2 2 3 2 9 4" xfId="15886" xr:uid="{00000000-0005-0000-0000-0000EBC40000}"/>
    <cellStyle name="Total 2 2 3 2 9 5" xfId="21584" xr:uid="{00000000-0005-0000-0000-0000ECC40000}"/>
    <cellStyle name="Total 2 2 3 2 9 6" xfId="54427" xr:uid="{00000000-0005-0000-0000-0000EDC40000}"/>
    <cellStyle name="Total 2 2 3 2 90" xfId="50680" xr:uid="{00000000-0005-0000-0000-0000EEC40000}"/>
    <cellStyle name="Total 2 2 3 2 91" xfId="50830" xr:uid="{00000000-0005-0000-0000-0000EFC40000}"/>
    <cellStyle name="Total 2 2 3 2 92" xfId="50979" xr:uid="{00000000-0005-0000-0000-0000F0C40000}"/>
    <cellStyle name="Total 2 2 3 2 93" xfId="51144" xr:uid="{00000000-0005-0000-0000-0000F1C40000}"/>
    <cellStyle name="Total 2 2 3 2 94" xfId="51300" xr:uid="{00000000-0005-0000-0000-0000F2C40000}"/>
    <cellStyle name="Total 2 2 3 2 95" xfId="51450" xr:uid="{00000000-0005-0000-0000-0000F3C40000}"/>
    <cellStyle name="Total 2 2 3 2 96" xfId="51600" xr:uid="{00000000-0005-0000-0000-0000F4C40000}"/>
    <cellStyle name="Total 2 2 3 2 97" xfId="51750" xr:uid="{00000000-0005-0000-0000-0000F5C40000}"/>
    <cellStyle name="Total 2 2 3 2 98" xfId="51905" xr:uid="{00000000-0005-0000-0000-0000F6C40000}"/>
    <cellStyle name="Total 2 2 3 2 99" xfId="52060" xr:uid="{00000000-0005-0000-0000-0000F7C40000}"/>
    <cellStyle name="Total 2 2 3 20" xfId="3231" xr:uid="{00000000-0005-0000-0000-0000F8C40000}"/>
    <cellStyle name="Total 2 2 3 20 2" xfId="7483" xr:uid="{00000000-0005-0000-0000-0000F9C40000}"/>
    <cellStyle name="Total 2 2 3 20 3" xfId="11732" xr:uid="{00000000-0005-0000-0000-0000FAC40000}"/>
    <cellStyle name="Total 2 2 3 20 4" xfId="15981" xr:uid="{00000000-0005-0000-0000-0000FBC40000}"/>
    <cellStyle name="Total 2 2 3 20 5" xfId="23835" xr:uid="{00000000-0005-0000-0000-0000FCC40000}"/>
    <cellStyle name="Total 2 2 3 20 6" xfId="55803" xr:uid="{00000000-0005-0000-0000-0000FDC40000}"/>
    <cellStyle name="Total 2 2 3 21" xfId="3380" xr:uid="{00000000-0005-0000-0000-0000FEC40000}"/>
    <cellStyle name="Total 2 2 3 21 2" xfId="7632" xr:uid="{00000000-0005-0000-0000-0000FFC40000}"/>
    <cellStyle name="Total 2 2 3 21 3" xfId="11881" xr:uid="{00000000-0005-0000-0000-000000C50000}"/>
    <cellStyle name="Total 2 2 3 21 4" xfId="16130" xr:uid="{00000000-0005-0000-0000-000001C50000}"/>
    <cellStyle name="Total 2 2 3 21 5" xfId="24185" xr:uid="{00000000-0005-0000-0000-000002C50000}"/>
    <cellStyle name="Total 2 2 3 21 6" xfId="55955" xr:uid="{00000000-0005-0000-0000-000003C50000}"/>
    <cellStyle name="Total 2 2 3 22" xfId="3530" xr:uid="{00000000-0005-0000-0000-000004C50000}"/>
    <cellStyle name="Total 2 2 3 22 2" xfId="7782" xr:uid="{00000000-0005-0000-0000-000005C50000}"/>
    <cellStyle name="Total 2 2 3 22 3" xfId="12031" xr:uid="{00000000-0005-0000-0000-000006C50000}"/>
    <cellStyle name="Total 2 2 3 22 4" xfId="16280" xr:uid="{00000000-0005-0000-0000-000007C50000}"/>
    <cellStyle name="Total 2 2 3 22 5" xfId="24531" xr:uid="{00000000-0005-0000-0000-000008C50000}"/>
    <cellStyle name="Total 2 2 3 22 6" xfId="56107" xr:uid="{00000000-0005-0000-0000-000009C50000}"/>
    <cellStyle name="Total 2 2 3 23" xfId="3680" xr:uid="{00000000-0005-0000-0000-00000AC50000}"/>
    <cellStyle name="Total 2 2 3 23 2" xfId="7932" xr:uid="{00000000-0005-0000-0000-00000BC50000}"/>
    <cellStyle name="Total 2 2 3 23 3" xfId="12181" xr:uid="{00000000-0005-0000-0000-00000CC50000}"/>
    <cellStyle name="Total 2 2 3 23 4" xfId="16430" xr:uid="{00000000-0005-0000-0000-00000DC50000}"/>
    <cellStyle name="Total 2 2 3 23 5" xfId="23481" xr:uid="{00000000-0005-0000-0000-00000EC50000}"/>
    <cellStyle name="Total 2 2 3 23 6" xfId="56256" xr:uid="{00000000-0005-0000-0000-00000FC50000}"/>
    <cellStyle name="Total 2 2 3 24" xfId="3829" xr:uid="{00000000-0005-0000-0000-000010C50000}"/>
    <cellStyle name="Total 2 2 3 24 2" xfId="8081" xr:uid="{00000000-0005-0000-0000-000011C50000}"/>
    <cellStyle name="Total 2 2 3 24 3" xfId="12330" xr:uid="{00000000-0005-0000-0000-000012C50000}"/>
    <cellStyle name="Total 2 2 3 24 4" xfId="16579" xr:uid="{00000000-0005-0000-0000-000013C50000}"/>
    <cellStyle name="Total 2 2 3 24 5" xfId="23454" xr:uid="{00000000-0005-0000-0000-000014C50000}"/>
    <cellStyle name="Total 2 2 3 24 6" xfId="56412" xr:uid="{00000000-0005-0000-0000-000015C50000}"/>
    <cellStyle name="Total 2 2 3 25" xfId="3978" xr:uid="{00000000-0005-0000-0000-000016C50000}"/>
    <cellStyle name="Total 2 2 3 25 2" xfId="8230" xr:uid="{00000000-0005-0000-0000-000017C50000}"/>
    <cellStyle name="Total 2 2 3 25 3" xfId="12479" xr:uid="{00000000-0005-0000-0000-000018C50000}"/>
    <cellStyle name="Total 2 2 3 25 4" xfId="16728" xr:uid="{00000000-0005-0000-0000-000019C50000}"/>
    <cellStyle name="Total 2 2 3 25 5" xfId="25492" xr:uid="{00000000-0005-0000-0000-00001AC50000}"/>
    <cellStyle name="Total 2 2 3 25 6" xfId="56562" xr:uid="{00000000-0005-0000-0000-00001BC50000}"/>
    <cellStyle name="Total 2 2 3 26" xfId="4178" xr:uid="{00000000-0005-0000-0000-00001CC50000}"/>
    <cellStyle name="Total 2 2 3 26 2" xfId="8430" xr:uid="{00000000-0005-0000-0000-00001DC50000}"/>
    <cellStyle name="Total 2 2 3 26 3" xfId="12679" xr:uid="{00000000-0005-0000-0000-00001EC50000}"/>
    <cellStyle name="Total 2 2 3 26 4" xfId="16928" xr:uid="{00000000-0005-0000-0000-00001FC50000}"/>
    <cellStyle name="Total 2 2 3 26 5" xfId="25838" xr:uid="{00000000-0005-0000-0000-000020C50000}"/>
    <cellStyle name="Total 2 2 3 26 6" xfId="56609" xr:uid="{00000000-0005-0000-0000-000021C50000}"/>
    <cellStyle name="Total 2 2 3 27" xfId="4329" xr:uid="{00000000-0005-0000-0000-000022C50000}"/>
    <cellStyle name="Total 2 2 3 27 2" xfId="8581" xr:uid="{00000000-0005-0000-0000-000023C50000}"/>
    <cellStyle name="Total 2 2 3 27 3" xfId="12830" xr:uid="{00000000-0005-0000-0000-000024C50000}"/>
    <cellStyle name="Total 2 2 3 27 4" xfId="17079" xr:uid="{00000000-0005-0000-0000-000025C50000}"/>
    <cellStyle name="Total 2 2 3 27 5" xfId="26184" xr:uid="{00000000-0005-0000-0000-000026C50000}"/>
    <cellStyle name="Total 2 2 3 27 6" xfId="56663" xr:uid="{00000000-0005-0000-0000-000027C50000}"/>
    <cellStyle name="Total 2 2 3 28" xfId="4113" xr:uid="{00000000-0005-0000-0000-000028C50000}"/>
    <cellStyle name="Total 2 2 3 28 2" xfId="8365" xr:uid="{00000000-0005-0000-0000-000029C50000}"/>
    <cellStyle name="Total 2 2 3 28 3" xfId="12614" xr:uid="{00000000-0005-0000-0000-00002AC50000}"/>
    <cellStyle name="Total 2 2 3 28 4" xfId="16863" xr:uid="{00000000-0005-0000-0000-00002BC50000}"/>
    <cellStyle name="Total 2 2 3 28 5" xfId="26529" xr:uid="{00000000-0005-0000-0000-00002CC50000}"/>
    <cellStyle name="Total 2 2 3 28 6" xfId="56822" xr:uid="{00000000-0005-0000-0000-00002DC50000}"/>
    <cellStyle name="Total 2 2 3 29" xfId="4701" xr:uid="{00000000-0005-0000-0000-00002EC50000}"/>
    <cellStyle name="Total 2 2 3 29 2" xfId="8953" xr:uid="{00000000-0005-0000-0000-00002FC50000}"/>
    <cellStyle name="Total 2 2 3 29 3" xfId="13202" xr:uid="{00000000-0005-0000-0000-000030C50000}"/>
    <cellStyle name="Total 2 2 3 29 4" xfId="17451" xr:uid="{00000000-0005-0000-0000-000031C50000}"/>
    <cellStyle name="Total 2 2 3 29 5" xfId="25378" xr:uid="{00000000-0005-0000-0000-000032C50000}"/>
    <cellStyle name="Total 2 2 3 29 6" xfId="56972" xr:uid="{00000000-0005-0000-0000-000033C50000}"/>
    <cellStyle name="Total 2 2 3 3" xfId="1673" xr:uid="{00000000-0005-0000-0000-000034C50000}"/>
    <cellStyle name="Total 2 2 3 3 10" xfId="3333" xr:uid="{00000000-0005-0000-0000-000035C50000}"/>
    <cellStyle name="Total 2 2 3 3 10 2" xfId="7585" xr:uid="{00000000-0005-0000-0000-000036C50000}"/>
    <cellStyle name="Total 2 2 3 3 10 3" xfId="11834" xr:uid="{00000000-0005-0000-0000-000037C50000}"/>
    <cellStyle name="Total 2 2 3 3 10 4" xfId="16083" xr:uid="{00000000-0005-0000-0000-000038C50000}"/>
    <cellStyle name="Total 2 2 3 3 10 5" xfId="22272" xr:uid="{00000000-0005-0000-0000-000039C50000}"/>
    <cellStyle name="Total 2 2 3 3 10 6" xfId="54625" xr:uid="{00000000-0005-0000-0000-00003AC50000}"/>
    <cellStyle name="Total 2 2 3 3 100" xfId="52258" xr:uid="{00000000-0005-0000-0000-00003BC50000}"/>
    <cellStyle name="Total 2 2 3 3 101" xfId="52511" xr:uid="{00000000-0005-0000-0000-00003CC50000}"/>
    <cellStyle name="Total 2 2 3 3 102" xfId="52661" xr:uid="{00000000-0005-0000-0000-00003DC50000}"/>
    <cellStyle name="Total 2 2 3 3 103" xfId="52810" xr:uid="{00000000-0005-0000-0000-00003EC50000}"/>
    <cellStyle name="Total 2 2 3 3 104" xfId="52960" xr:uid="{00000000-0005-0000-0000-00003FC50000}"/>
    <cellStyle name="Total 2 2 3 3 105" xfId="53422" xr:uid="{00000000-0005-0000-0000-000040C50000}"/>
    <cellStyle name="Total 2 2 3 3 11" xfId="3482" xr:uid="{00000000-0005-0000-0000-000041C50000}"/>
    <cellStyle name="Total 2 2 3 3 11 2" xfId="7734" xr:uid="{00000000-0005-0000-0000-000042C50000}"/>
    <cellStyle name="Total 2 2 3 3 11 3" xfId="11983" xr:uid="{00000000-0005-0000-0000-000043C50000}"/>
    <cellStyle name="Total 2 2 3 3 11 4" xfId="16232" xr:uid="{00000000-0005-0000-0000-000044C50000}"/>
    <cellStyle name="Total 2 2 3 3 11 5" xfId="22618" xr:uid="{00000000-0005-0000-0000-000045C50000}"/>
    <cellStyle name="Total 2 2 3 3 11 6" xfId="54774" xr:uid="{00000000-0005-0000-0000-000046C50000}"/>
    <cellStyle name="Total 2 2 3 3 12" xfId="3632" xr:uid="{00000000-0005-0000-0000-000047C50000}"/>
    <cellStyle name="Total 2 2 3 3 12 2" xfId="7884" xr:uid="{00000000-0005-0000-0000-000048C50000}"/>
    <cellStyle name="Total 2 2 3 3 12 3" xfId="12133" xr:uid="{00000000-0005-0000-0000-000049C50000}"/>
    <cellStyle name="Total 2 2 3 3 12 4" xfId="16382" xr:uid="{00000000-0005-0000-0000-00004AC50000}"/>
    <cellStyle name="Total 2 2 3 3 12 5" xfId="22964" xr:uid="{00000000-0005-0000-0000-00004BC50000}"/>
    <cellStyle name="Total 2 2 3 3 12 6" xfId="54929" xr:uid="{00000000-0005-0000-0000-00004CC50000}"/>
    <cellStyle name="Total 2 2 3 3 13" xfId="3782" xr:uid="{00000000-0005-0000-0000-00004DC50000}"/>
    <cellStyle name="Total 2 2 3 3 13 2" xfId="8034" xr:uid="{00000000-0005-0000-0000-00004EC50000}"/>
    <cellStyle name="Total 2 2 3 3 13 3" xfId="12283" xr:uid="{00000000-0005-0000-0000-00004FC50000}"/>
    <cellStyle name="Total 2 2 3 3 13 4" xfId="16532" xr:uid="{00000000-0005-0000-0000-000050C50000}"/>
    <cellStyle name="Total 2 2 3 3 13 5" xfId="23311" xr:uid="{00000000-0005-0000-0000-000051C50000}"/>
    <cellStyle name="Total 2 2 3 3 13 6" xfId="55084" xr:uid="{00000000-0005-0000-0000-000052C50000}"/>
    <cellStyle name="Total 2 2 3 3 14" xfId="3931" xr:uid="{00000000-0005-0000-0000-000053C50000}"/>
    <cellStyle name="Total 2 2 3 3 14 2" xfId="8183" xr:uid="{00000000-0005-0000-0000-000054C50000}"/>
    <cellStyle name="Total 2 2 3 3 14 3" xfId="12432" xr:uid="{00000000-0005-0000-0000-000055C50000}"/>
    <cellStyle name="Total 2 2 3 3 14 4" xfId="16681" xr:uid="{00000000-0005-0000-0000-000056C50000}"/>
    <cellStyle name="Total 2 2 3 3 14 5" xfId="23586" xr:uid="{00000000-0005-0000-0000-000057C50000}"/>
    <cellStyle name="Total 2 2 3 3 14 6" xfId="55235" xr:uid="{00000000-0005-0000-0000-000058C50000}"/>
    <cellStyle name="Total 2 2 3 3 15" xfId="4080" xr:uid="{00000000-0005-0000-0000-000059C50000}"/>
    <cellStyle name="Total 2 2 3 3 15 2" xfId="8332" xr:uid="{00000000-0005-0000-0000-00005AC50000}"/>
    <cellStyle name="Total 2 2 3 3 15 3" xfId="12581" xr:uid="{00000000-0005-0000-0000-00005BC50000}"/>
    <cellStyle name="Total 2 2 3 3 15 4" xfId="16830" xr:uid="{00000000-0005-0000-0000-00005CC50000}"/>
    <cellStyle name="Total 2 2 3 3 15 5" xfId="23932" xr:uid="{00000000-0005-0000-0000-00005DC50000}"/>
    <cellStyle name="Total 2 2 3 3 15 6" xfId="55384" xr:uid="{00000000-0005-0000-0000-00005EC50000}"/>
    <cellStyle name="Total 2 2 3 3 16" xfId="4280" xr:uid="{00000000-0005-0000-0000-00005FC50000}"/>
    <cellStyle name="Total 2 2 3 3 16 2" xfId="8532" xr:uid="{00000000-0005-0000-0000-000060C50000}"/>
    <cellStyle name="Total 2 2 3 3 16 3" xfId="12781" xr:uid="{00000000-0005-0000-0000-000061C50000}"/>
    <cellStyle name="Total 2 2 3 3 16 4" xfId="17030" xr:uid="{00000000-0005-0000-0000-000062C50000}"/>
    <cellStyle name="Total 2 2 3 3 16 5" xfId="24282" xr:uid="{00000000-0005-0000-0000-000063C50000}"/>
    <cellStyle name="Total 2 2 3 3 16 6" xfId="55534" xr:uid="{00000000-0005-0000-0000-000064C50000}"/>
    <cellStyle name="Total 2 2 3 3 17" xfId="4431" xr:uid="{00000000-0005-0000-0000-000065C50000}"/>
    <cellStyle name="Total 2 2 3 3 17 2" xfId="8683" xr:uid="{00000000-0005-0000-0000-000066C50000}"/>
    <cellStyle name="Total 2 2 3 3 17 3" xfId="12932" xr:uid="{00000000-0005-0000-0000-000067C50000}"/>
    <cellStyle name="Total 2 2 3 3 17 4" xfId="17181" xr:uid="{00000000-0005-0000-0000-000068C50000}"/>
    <cellStyle name="Total 2 2 3 3 17 5" xfId="24628" xr:uid="{00000000-0005-0000-0000-000069C50000}"/>
    <cellStyle name="Total 2 2 3 3 17 6" xfId="55683" xr:uid="{00000000-0005-0000-0000-00006AC50000}"/>
    <cellStyle name="Total 2 2 3 3 18" xfId="4534" xr:uid="{00000000-0005-0000-0000-00006BC50000}"/>
    <cellStyle name="Total 2 2 3 3 18 2" xfId="8786" xr:uid="{00000000-0005-0000-0000-00006CC50000}"/>
    <cellStyle name="Total 2 2 3 3 18 3" xfId="13035" xr:uid="{00000000-0005-0000-0000-00006DC50000}"/>
    <cellStyle name="Total 2 2 3 3 18 4" xfId="17284" xr:uid="{00000000-0005-0000-0000-00006EC50000}"/>
    <cellStyle name="Total 2 2 3 3 18 5" xfId="24903" xr:uid="{00000000-0005-0000-0000-00006FC50000}"/>
    <cellStyle name="Total 2 2 3 3 18 6" xfId="55905" xr:uid="{00000000-0005-0000-0000-000070C50000}"/>
    <cellStyle name="Total 2 2 3 3 19" xfId="4648" xr:uid="{00000000-0005-0000-0000-000071C50000}"/>
    <cellStyle name="Total 2 2 3 3 19 2" xfId="8900" xr:uid="{00000000-0005-0000-0000-000072C50000}"/>
    <cellStyle name="Total 2 2 3 3 19 3" xfId="13149" xr:uid="{00000000-0005-0000-0000-000073C50000}"/>
    <cellStyle name="Total 2 2 3 3 19 4" xfId="17398" xr:uid="{00000000-0005-0000-0000-000074C50000}"/>
    <cellStyle name="Total 2 2 3 3 19 5" xfId="25165" xr:uid="{00000000-0005-0000-0000-000075C50000}"/>
    <cellStyle name="Total 2 2 3 3 19 6" xfId="56057" xr:uid="{00000000-0005-0000-0000-000076C50000}"/>
    <cellStyle name="Total 2 2 3 3 2" xfId="2128" xr:uid="{00000000-0005-0000-0000-000077C50000}"/>
    <cellStyle name="Total 2 2 3 3 2 2" xfId="6380" xr:uid="{00000000-0005-0000-0000-000078C50000}"/>
    <cellStyle name="Total 2 2 3 3 2 3" xfId="10629" xr:uid="{00000000-0005-0000-0000-000079C50000}"/>
    <cellStyle name="Total 2 2 3 3 2 4" xfId="14878" xr:uid="{00000000-0005-0000-0000-00007AC50000}"/>
    <cellStyle name="Total 2 2 3 3 2 5" xfId="19309" xr:uid="{00000000-0005-0000-0000-00007BC50000}"/>
    <cellStyle name="Total 2 2 3 3 2 6" xfId="53577" xr:uid="{00000000-0005-0000-0000-00007CC50000}"/>
    <cellStyle name="Total 2 2 3 3 20" xfId="4803" xr:uid="{00000000-0005-0000-0000-00007DC50000}"/>
    <cellStyle name="Total 2 2 3 3 20 2" xfId="9055" xr:uid="{00000000-0005-0000-0000-00007EC50000}"/>
    <cellStyle name="Total 2 2 3 3 20 3" xfId="13304" xr:uid="{00000000-0005-0000-0000-00007FC50000}"/>
    <cellStyle name="Total 2 2 3 3 20 4" xfId="17553" xr:uid="{00000000-0005-0000-0000-000080C50000}"/>
    <cellStyle name="Total 2 2 3 3 20 5" xfId="25589" xr:uid="{00000000-0005-0000-0000-000081C50000}"/>
    <cellStyle name="Total 2 2 3 3 20 6" xfId="56209" xr:uid="{00000000-0005-0000-0000-000082C50000}"/>
    <cellStyle name="Total 2 2 3 3 21" xfId="4953" xr:uid="{00000000-0005-0000-0000-000083C50000}"/>
    <cellStyle name="Total 2 2 3 3 21 2" xfId="9205" xr:uid="{00000000-0005-0000-0000-000084C50000}"/>
    <cellStyle name="Total 2 2 3 3 21 3" xfId="13454" xr:uid="{00000000-0005-0000-0000-000085C50000}"/>
    <cellStyle name="Total 2 2 3 3 21 4" xfId="17703" xr:uid="{00000000-0005-0000-0000-000086C50000}"/>
    <cellStyle name="Total 2 2 3 3 21 5" xfId="25935" xr:uid="{00000000-0005-0000-0000-000087C50000}"/>
    <cellStyle name="Total 2 2 3 3 21 6" xfId="56358" xr:uid="{00000000-0005-0000-0000-000088C50000}"/>
    <cellStyle name="Total 2 2 3 3 22" xfId="5145" xr:uid="{00000000-0005-0000-0000-000089C50000}"/>
    <cellStyle name="Total 2 2 3 3 22 2" xfId="9397" xr:uid="{00000000-0005-0000-0000-00008AC50000}"/>
    <cellStyle name="Total 2 2 3 3 22 3" xfId="13646" xr:uid="{00000000-0005-0000-0000-00008BC50000}"/>
    <cellStyle name="Total 2 2 3 3 22 4" xfId="17895" xr:uid="{00000000-0005-0000-0000-00008CC50000}"/>
    <cellStyle name="Total 2 2 3 3 22 5" xfId="26281" xr:uid="{00000000-0005-0000-0000-00008DC50000}"/>
    <cellStyle name="Total 2 2 3 3 22 6" xfId="56514" xr:uid="{00000000-0005-0000-0000-00008EC50000}"/>
    <cellStyle name="Total 2 2 3 3 23" xfId="5255" xr:uid="{00000000-0005-0000-0000-00008FC50000}"/>
    <cellStyle name="Total 2 2 3 3 23 2" xfId="9507" xr:uid="{00000000-0005-0000-0000-000090C50000}"/>
    <cellStyle name="Total 2 2 3 3 23 3" xfId="13756" xr:uid="{00000000-0005-0000-0000-000091C50000}"/>
    <cellStyle name="Total 2 2 3 3 23 4" xfId="18005" xr:uid="{00000000-0005-0000-0000-000092C50000}"/>
    <cellStyle name="Total 2 2 3 3 23 5" xfId="26626" xr:uid="{00000000-0005-0000-0000-000093C50000}"/>
    <cellStyle name="Total 2 2 3 3 23 6" xfId="56765" xr:uid="{00000000-0005-0000-0000-000094C50000}"/>
    <cellStyle name="Total 2 2 3 3 24" xfId="5367" xr:uid="{00000000-0005-0000-0000-000095C50000}"/>
    <cellStyle name="Total 2 2 3 3 24 2" xfId="9619" xr:uid="{00000000-0005-0000-0000-000096C50000}"/>
    <cellStyle name="Total 2 2 3 3 24 3" xfId="13868" xr:uid="{00000000-0005-0000-0000-000097C50000}"/>
    <cellStyle name="Total 2 2 3 3 24 4" xfId="18117" xr:uid="{00000000-0005-0000-0000-000098C50000}"/>
    <cellStyle name="Total 2 2 3 3 24 5" xfId="26826" xr:uid="{00000000-0005-0000-0000-000099C50000}"/>
    <cellStyle name="Total 2 2 3 3 24 6" xfId="56924" xr:uid="{00000000-0005-0000-0000-00009AC50000}"/>
    <cellStyle name="Total 2 2 3 3 25" xfId="5518" xr:uid="{00000000-0005-0000-0000-00009BC50000}"/>
    <cellStyle name="Total 2 2 3 3 25 2" xfId="9770" xr:uid="{00000000-0005-0000-0000-00009CC50000}"/>
    <cellStyle name="Total 2 2 3 3 25 3" xfId="14019" xr:uid="{00000000-0005-0000-0000-00009DC50000}"/>
    <cellStyle name="Total 2 2 3 3 25 4" xfId="18268" xr:uid="{00000000-0005-0000-0000-00009EC50000}"/>
    <cellStyle name="Total 2 2 3 3 25 5" xfId="27054" xr:uid="{00000000-0005-0000-0000-00009FC50000}"/>
    <cellStyle name="Total 2 2 3 3 25 6" xfId="57074" xr:uid="{00000000-0005-0000-0000-0000A0C50000}"/>
    <cellStyle name="Total 2 2 3 3 26" xfId="5673" xr:uid="{00000000-0005-0000-0000-0000A1C50000}"/>
    <cellStyle name="Total 2 2 3 3 26 2" xfId="9925" xr:uid="{00000000-0005-0000-0000-0000A2C50000}"/>
    <cellStyle name="Total 2 2 3 3 26 3" xfId="14174" xr:uid="{00000000-0005-0000-0000-0000A3C50000}"/>
    <cellStyle name="Total 2 2 3 3 26 4" xfId="18423" xr:uid="{00000000-0005-0000-0000-0000A4C50000}"/>
    <cellStyle name="Total 2 2 3 3 26 5" xfId="27334" xr:uid="{00000000-0005-0000-0000-0000A5C50000}"/>
    <cellStyle name="Total 2 2 3 3 26 6" xfId="57192" xr:uid="{00000000-0005-0000-0000-0000A6C50000}"/>
    <cellStyle name="Total 2 2 3 3 27" xfId="5925" xr:uid="{00000000-0005-0000-0000-0000A7C50000}"/>
    <cellStyle name="Total 2 2 3 3 27 2" xfId="27677" xr:uid="{00000000-0005-0000-0000-0000A8C50000}"/>
    <cellStyle name="Total 2 2 3 3 27 3" xfId="57342" xr:uid="{00000000-0005-0000-0000-0000A9C50000}"/>
    <cellStyle name="Total 2 2 3 3 28" xfId="10174" xr:uid="{00000000-0005-0000-0000-0000AAC50000}"/>
    <cellStyle name="Total 2 2 3 3 28 2" xfId="28018" xr:uid="{00000000-0005-0000-0000-0000ABC50000}"/>
    <cellStyle name="Total 2 2 3 3 28 3" xfId="57491" xr:uid="{00000000-0005-0000-0000-0000ACC50000}"/>
    <cellStyle name="Total 2 2 3 3 29" xfId="14424" xr:uid="{00000000-0005-0000-0000-0000ADC50000}"/>
    <cellStyle name="Total 2 2 3 3 29 2" xfId="28359" xr:uid="{00000000-0005-0000-0000-0000AEC50000}"/>
    <cellStyle name="Total 2 2 3 3 29 3" xfId="57641" xr:uid="{00000000-0005-0000-0000-0000AFC50000}"/>
    <cellStyle name="Total 2 2 3 3 3" xfId="2280" xr:uid="{00000000-0005-0000-0000-0000B0C50000}"/>
    <cellStyle name="Total 2 2 3 3 3 2" xfId="6532" xr:uid="{00000000-0005-0000-0000-0000B1C50000}"/>
    <cellStyle name="Total 2 2 3 3 3 3" xfId="10781" xr:uid="{00000000-0005-0000-0000-0000B2C50000}"/>
    <cellStyle name="Total 2 2 3 3 3 4" xfId="15030" xr:uid="{00000000-0005-0000-0000-0000B3C50000}"/>
    <cellStyle name="Total 2 2 3 3 3 5" xfId="19665" xr:uid="{00000000-0005-0000-0000-0000B4C50000}"/>
    <cellStyle name="Total 2 2 3 3 3 6" xfId="53726" xr:uid="{00000000-0005-0000-0000-0000B5C50000}"/>
    <cellStyle name="Total 2 2 3 3 30" xfId="18683" xr:uid="{00000000-0005-0000-0000-0000B6C50000}"/>
    <cellStyle name="Total 2 2 3 3 30 2" xfId="28700" xr:uid="{00000000-0005-0000-0000-0000B7C50000}"/>
    <cellStyle name="Total 2 2 3 3 31" xfId="29041" xr:uid="{00000000-0005-0000-0000-0000B8C50000}"/>
    <cellStyle name="Total 2 2 3 3 32" xfId="29675" xr:uid="{00000000-0005-0000-0000-0000B9C50000}"/>
    <cellStyle name="Total 2 2 3 3 33" xfId="31373" xr:uid="{00000000-0005-0000-0000-0000BAC50000}"/>
    <cellStyle name="Total 2 2 3 3 34" xfId="31539" xr:uid="{00000000-0005-0000-0000-0000BBC50000}"/>
    <cellStyle name="Total 2 2 3 3 35" xfId="31879" xr:uid="{00000000-0005-0000-0000-0000BCC50000}"/>
    <cellStyle name="Total 2 2 3 3 36" xfId="32101" xr:uid="{00000000-0005-0000-0000-0000BDC50000}"/>
    <cellStyle name="Total 2 2 3 3 37" xfId="32442" xr:uid="{00000000-0005-0000-0000-0000BEC50000}"/>
    <cellStyle name="Total 2 2 3 3 38" xfId="32783" xr:uid="{00000000-0005-0000-0000-0000BFC50000}"/>
    <cellStyle name="Total 2 2 3 3 39" xfId="33339" xr:uid="{00000000-0005-0000-0000-0000C0C50000}"/>
    <cellStyle name="Total 2 2 3 3 4" xfId="2430" xr:uid="{00000000-0005-0000-0000-0000C1C50000}"/>
    <cellStyle name="Total 2 2 3 3 4 2" xfId="6682" xr:uid="{00000000-0005-0000-0000-0000C2C50000}"/>
    <cellStyle name="Total 2 2 3 3 4 3" xfId="10931" xr:uid="{00000000-0005-0000-0000-0000C3C50000}"/>
    <cellStyle name="Total 2 2 3 3 4 4" xfId="15180" xr:uid="{00000000-0005-0000-0000-0000C4C50000}"/>
    <cellStyle name="Total 2 2 3 3 4 5" xfId="20097" xr:uid="{00000000-0005-0000-0000-0000C5C50000}"/>
    <cellStyle name="Total 2 2 3 3 4 6" xfId="53848" xr:uid="{00000000-0005-0000-0000-0000C6C50000}"/>
    <cellStyle name="Total 2 2 3 3 40" xfId="33693" xr:uid="{00000000-0005-0000-0000-0000C7C50000}"/>
    <cellStyle name="Total 2 2 3 3 41" xfId="33275" xr:uid="{00000000-0005-0000-0000-0000C8C50000}"/>
    <cellStyle name="Total 2 2 3 3 42" xfId="34486" xr:uid="{00000000-0005-0000-0000-0000C9C50000}"/>
    <cellStyle name="Total 2 2 3 3 43" xfId="34832" xr:uid="{00000000-0005-0000-0000-0000CAC50000}"/>
    <cellStyle name="Total 2 2 3 3 44" xfId="35178" xr:uid="{00000000-0005-0000-0000-0000CBC50000}"/>
    <cellStyle name="Total 2 2 3 3 45" xfId="35525" xr:uid="{00000000-0005-0000-0000-0000CCC50000}"/>
    <cellStyle name="Total 2 2 3 3 46" xfId="35872" xr:uid="{00000000-0005-0000-0000-0000CDC50000}"/>
    <cellStyle name="Total 2 2 3 3 47" xfId="36218" xr:uid="{00000000-0005-0000-0000-0000CEC50000}"/>
    <cellStyle name="Total 2 2 3 3 48" xfId="36564" xr:uid="{00000000-0005-0000-0000-0000CFC50000}"/>
    <cellStyle name="Total 2 2 3 3 49" xfId="36910" xr:uid="{00000000-0005-0000-0000-0000D0C50000}"/>
    <cellStyle name="Total 2 2 3 3 5" xfId="2579" xr:uid="{00000000-0005-0000-0000-0000D1C50000}"/>
    <cellStyle name="Total 2 2 3 3 5 2" xfId="6831" xr:uid="{00000000-0005-0000-0000-0000D2C50000}"/>
    <cellStyle name="Total 2 2 3 3 5 3" xfId="11080" xr:uid="{00000000-0005-0000-0000-0000D3C50000}"/>
    <cellStyle name="Total 2 2 3 3 5 4" xfId="15329" xr:uid="{00000000-0005-0000-0000-0000D4C50000}"/>
    <cellStyle name="Total 2 2 3 3 5 5" xfId="20443" xr:uid="{00000000-0005-0000-0000-0000D5C50000}"/>
    <cellStyle name="Total 2 2 3 3 5 6" xfId="53954" xr:uid="{00000000-0005-0000-0000-0000D6C50000}"/>
    <cellStyle name="Total 2 2 3 3 50" xfId="37256" xr:uid="{00000000-0005-0000-0000-0000D7C50000}"/>
    <cellStyle name="Total 2 2 3 3 51" xfId="37602" xr:uid="{00000000-0005-0000-0000-0000D8C50000}"/>
    <cellStyle name="Total 2 2 3 3 52" xfId="37877" xr:uid="{00000000-0005-0000-0000-0000D9C50000}"/>
    <cellStyle name="Total 2 2 3 3 53" xfId="38224" xr:uid="{00000000-0005-0000-0000-0000DAC50000}"/>
    <cellStyle name="Total 2 2 3 3 54" xfId="38570" xr:uid="{00000000-0005-0000-0000-0000DBC50000}"/>
    <cellStyle name="Total 2 2 3 3 55" xfId="38916" xr:uid="{00000000-0005-0000-0000-0000DCC50000}"/>
    <cellStyle name="Total 2 2 3 3 56" xfId="39262" xr:uid="{00000000-0005-0000-0000-0000DDC50000}"/>
    <cellStyle name="Total 2 2 3 3 57" xfId="39527" xr:uid="{00000000-0005-0000-0000-0000DEC50000}"/>
    <cellStyle name="Total 2 2 3 3 58" xfId="39820" xr:uid="{00000000-0005-0000-0000-0000DFC50000}"/>
    <cellStyle name="Total 2 2 3 3 59" xfId="40090" xr:uid="{00000000-0005-0000-0000-0000E0C50000}"/>
    <cellStyle name="Total 2 2 3 3 6" xfId="2729" xr:uid="{00000000-0005-0000-0000-0000E1C50000}"/>
    <cellStyle name="Total 2 2 3 3 6 2" xfId="6981" xr:uid="{00000000-0005-0000-0000-0000E2C50000}"/>
    <cellStyle name="Total 2 2 3 3 6 3" xfId="11230" xr:uid="{00000000-0005-0000-0000-0000E3C50000}"/>
    <cellStyle name="Total 2 2 3 3 6 4" xfId="15479" xr:uid="{00000000-0005-0000-0000-0000E4C50000}"/>
    <cellStyle name="Total 2 2 3 3 6 5" xfId="20965" xr:uid="{00000000-0005-0000-0000-0000E5C50000}"/>
    <cellStyle name="Total 2 2 3 3 6 6" xfId="54104" xr:uid="{00000000-0005-0000-0000-0000E6C50000}"/>
    <cellStyle name="Total 2 2 3 3 60" xfId="40431" xr:uid="{00000000-0005-0000-0000-0000E7C50000}"/>
    <cellStyle name="Total 2 2 3 3 61" xfId="41156" xr:uid="{00000000-0005-0000-0000-0000E8C50000}"/>
    <cellStyle name="Total 2 2 3 3 62" xfId="41398" xr:uid="{00000000-0005-0000-0000-0000E9C50000}"/>
    <cellStyle name="Total 2 2 3 3 63" xfId="41563" xr:uid="{00000000-0005-0000-0000-0000EAC50000}"/>
    <cellStyle name="Total 2 2 3 3 64" xfId="41998" xr:uid="{00000000-0005-0000-0000-0000EBC50000}"/>
    <cellStyle name="Total 2 2 3 3 65" xfId="42344" xr:uid="{00000000-0005-0000-0000-0000ECC50000}"/>
    <cellStyle name="Total 2 2 3 3 66" xfId="42183" xr:uid="{00000000-0005-0000-0000-0000EDC50000}"/>
    <cellStyle name="Total 2 2 3 3 67" xfId="42925" xr:uid="{00000000-0005-0000-0000-0000EEC50000}"/>
    <cellStyle name="Total 2 2 3 3 68" xfId="43266" xr:uid="{00000000-0005-0000-0000-0000EFC50000}"/>
    <cellStyle name="Total 2 2 3 3 69" xfId="43607" xr:uid="{00000000-0005-0000-0000-0000F0C50000}"/>
    <cellStyle name="Total 2 2 3 3 7" xfId="2884" xr:uid="{00000000-0005-0000-0000-0000F1C50000}"/>
    <cellStyle name="Total 2 2 3 3 7 2" xfId="7136" xr:uid="{00000000-0005-0000-0000-0000F2C50000}"/>
    <cellStyle name="Total 2 2 3 3 7 3" xfId="11385" xr:uid="{00000000-0005-0000-0000-0000F3C50000}"/>
    <cellStyle name="Total 2 2 3 3 7 4" xfId="15634" xr:uid="{00000000-0005-0000-0000-0000F4C50000}"/>
    <cellStyle name="Total 2 2 3 3 7 5" xfId="21136" xr:uid="{00000000-0005-0000-0000-0000F5C50000}"/>
    <cellStyle name="Total 2 2 3 3 7 6" xfId="54222" xr:uid="{00000000-0005-0000-0000-0000F6C50000}"/>
    <cellStyle name="Total 2 2 3 3 70" xfId="44138" xr:uid="{00000000-0005-0000-0000-0000F7C50000}"/>
    <cellStyle name="Total 2 2 3 3 71" xfId="44393" xr:uid="{00000000-0005-0000-0000-0000F8C50000}"/>
    <cellStyle name="Total 2 2 3 3 72" xfId="44806" xr:uid="{00000000-0005-0000-0000-0000F9C50000}"/>
    <cellStyle name="Total 2 2 3 3 73" xfId="43868" xr:uid="{00000000-0005-0000-0000-0000FAC50000}"/>
    <cellStyle name="Total 2 2 3 3 74" xfId="45435" xr:uid="{00000000-0005-0000-0000-0000FBC50000}"/>
    <cellStyle name="Total 2 2 3 3 75" xfId="46185" xr:uid="{00000000-0005-0000-0000-0000FCC50000}"/>
    <cellStyle name="Total 2 2 3 3 76" xfId="46663" xr:uid="{00000000-0005-0000-0000-0000FDC50000}"/>
    <cellStyle name="Total 2 2 3 3 77" xfId="47008" xr:uid="{00000000-0005-0000-0000-0000FEC50000}"/>
    <cellStyle name="Total 2 2 3 3 78" xfId="47353" xr:uid="{00000000-0005-0000-0000-0000FFC50000}"/>
    <cellStyle name="Total 2 2 3 3 79" xfId="47777" xr:uid="{00000000-0005-0000-0000-000000C60000}"/>
    <cellStyle name="Total 2 2 3 3 8" xfId="3034" xr:uid="{00000000-0005-0000-0000-000001C60000}"/>
    <cellStyle name="Total 2 2 3 3 8 2" xfId="7286" xr:uid="{00000000-0005-0000-0000-000002C60000}"/>
    <cellStyle name="Total 2 2 3 3 8 3" xfId="11535" xr:uid="{00000000-0005-0000-0000-000003C60000}"/>
    <cellStyle name="Total 2 2 3 3 8 4" xfId="15784" xr:uid="{00000000-0005-0000-0000-000004C60000}"/>
    <cellStyle name="Total 2 2 3 3 8 5" xfId="21400" xr:uid="{00000000-0005-0000-0000-000005C60000}"/>
    <cellStyle name="Total 2 2 3 3 8 6" xfId="54325" xr:uid="{00000000-0005-0000-0000-000006C60000}"/>
    <cellStyle name="Total 2 2 3 3 80" xfId="48114" xr:uid="{00000000-0005-0000-0000-000007C60000}"/>
    <cellStyle name="Total 2 2 3 3 81" xfId="48771" xr:uid="{00000000-0005-0000-0000-000008C60000}"/>
    <cellStyle name="Total 2 2 3 3 82" xfId="48967" xr:uid="{00000000-0005-0000-0000-000009C60000}"/>
    <cellStyle name="Total 2 2 3 3 83" xfId="49489" xr:uid="{00000000-0005-0000-0000-00000AC60000}"/>
    <cellStyle name="Total 2 2 3 3 84" xfId="49733" xr:uid="{00000000-0005-0000-0000-00000BC60000}"/>
    <cellStyle name="Total 2 2 3 3 85" xfId="49981" xr:uid="{00000000-0005-0000-0000-00000CC60000}"/>
    <cellStyle name="Total 2 2 3 3 86" xfId="50131" xr:uid="{00000000-0005-0000-0000-00000DC60000}"/>
    <cellStyle name="Total 2 2 3 3 87" xfId="50280" xr:uid="{00000000-0005-0000-0000-00000EC60000}"/>
    <cellStyle name="Total 2 2 3 3 88" xfId="50430" xr:uid="{00000000-0005-0000-0000-00000FC60000}"/>
    <cellStyle name="Total 2 2 3 3 89" xfId="50579" xr:uid="{00000000-0005-0000-0000-000010C60000}"/>
    <cellStyle name="Total 2 2 3 3 9" xfId="3184" xr:uid="{00000000-0005-0000-0000-000011C60000}"/>
    <cellStyle name="Total 2 2 3 3 9 2" xfId="7436" xr:uid="{00000000-0005-0000-0000-000012C60000}"/>
    <cellStyle name="Total 2 2 3 3 9 3" xfId="11685" xr:uid="{00000000-0005-0000-0000-000013C60000}"/>
    <cellStyle name="Total 2 2 3 3 9 4" xfId="15934" xr:uid="{00000000-0005-0000-0000-000014C60000}"/>
    <cellStyle name="Total 2 2 3 3 9 5" xfId="21827" xr:uid="{00000000-0005-0000-0000-000015C60000}"/>
    <cellStyle name="Total 2 2 3 3 9 6" xfId="54475" xr:uid="{00000000-0005-0000-0000-000016C60000}"/>
    <cellStyle name="Total 2 2 3 3 90" xfId="50728" xr:uid="{00000000-0005-0000-0000-000017C60000}"/>
    <cellStyle name="Total 2 2 3 3 91" xfId="50878" xr:uid="{00000000-0005-0000-0000-000018C60000}"/>
    <cellStyle name="Total 2 2 3 3 92" xfId="51027" xr:uid="{00000000-0005-0000-0000-000019C60000}"/>
    <cellStyle name="Total 2 2 3 3 93" xfId="51192" xr:uid="{00000000-0005-0000-0000-00001AC60000}"/>
    <cellStyle name="Total 2 2 3 3 94" xfId="51348" xr:uid="{00000000-0005-0000-0000-00001BC60000}"/>
    <cellStyle name="Total 2 2 3 3 95" xfId="51498" xr:uid="{00000000-0005-0000-0000-00001CC60000}"/>
    <cellStyle name="Total 2 2 3 3 96" xfId="51648" xr:uid="{00000000-0005-0000-0000-00001DC60000}"/>
    <cellStyle name="Total 2 2 3 3 97" xfId="51798" xr:uid="{00000000-0005-0000-0000-00001EC60000}"/>
    <cellStyle name="Total 2 2 3 3 98" xfId="51953" xr:uid="{00000000-0005-0000-0000-00001FC60000}"/>
    <cellStyle name="Total 2 2 3 3 99" xfId="52108" xr:uid="{00000000-0005-0000-0000-000020C60000}"/>
    <cellStyle name="Total 2 2 3 30" xfId="4851" xr:uid="{00000000-0005-0000-0000-000021C60000}"/>
    <cellStyle name="Total 2 2 3 30 2" xfId="9103" xr:uid="{00000000-0005-0000-0000-000022C60000}"/>
    <cellStyle name="Total 2 2 3 30 3" xfId="13352" xr:uid="{00000000-0005-0000-0000-000023C60000}"/>
    <cellStyle name="Total 2 2 3 30 4" xfId="17601" xr:uid="{00000000-0005-0000-0000-000024C60000}"/>
    <cellStyle name="Total 2 2 3 30 5" xfId="26606" xr:uid="{00000000-0005-0000-0000-000025C60000}"/>
    <cellStyle name="Total 2 2 3 30 6" xfId="57123" xr:uid="{00000000-0005-0000-0000-000026C60000}"/>
    <cellStyle name="Total 2 2 3 31" xfId="5043" xr:uid="{00000000-0005-0000-0000-000027C60000}"/>
    <cellStyle name="Total 2 2 3 31 2" xfId="9295" xr:uid="{00000000-0005-0000-0000-000028C60000}"/>
    <cellStyle name="Total 2 2 3 31 3" xfId="13544" xr:uid="{00000000-0005-0000-0000-000029C60000}"/>
    <cellStyle name="Total 2 2 3 31 4" xfId="17793" xr:uid="{00000000-0005-0000-0000-00002AC60000}"/>
    <cellStyle name="Total 2 2 3 31 5" xfId="27237" xr:uid="{00000000-0005-0000-0000-00002BC60000}"/>
    <cellStyle name="Total 2 2 3 31 6" xfId="57154" xr:uid="{00000000-0005-0000-0000-00002CC60000}"/>
    <cellStyle name="Total 2 2 3 32" xfId="4995" xr:uid="{00000000-0005-0000-0000-00002DC60000}"/>
    <cellStyle name="Total 2 2 3 32 2" xfId="9247" xr:uid="{00000000-0005-0000-0000-00002EC60000}"/>
    <cellStyle name="Total 2 2 3 32 3" xfId="13496" xr:uid="{00000000-0005-0000-0000-00002FC60000}"/>
    <cellStyle name="Total 2 2 3 32 4" xfId="17745" xr:uid="{00000000-0005-0000-0000-000030C60000}"/>
    <cellStyle name="Total 2 2 3 32 5" xfId="27580" xr:uid="{00000000-0005-0000-0000-000031C60000}"/>
    <cellStyle name="Total 2 2 3 32 6" xfId="57240" xr:uid="{00000000-0005-0000-0000-000032C60000}"/>
    <cellStyle name="Total 2 2 3 33" xfId="5416" xr:uid="{00000000-0005-0000-0000-000033C60000}"/>
    <cellStyle name="Total 2 2 3 33 2" xfId="9668" xr:uid="{00000000-0005-0000-0000-000034C60000}"/>
    <cellStyle name="Total 2 2 3 33 3" xfId="13917" xr:uid="{00000000-0005-0000-0000-000035C60000}"/>
    <cellStyle name="Total 2 2 3 33 4" xfId="18166" xr:uid="{00000000-0005-0000-0000-000036C60000}"/>
    <cellStyle name="Total 2 2 3 33 5" xfId="27921" xr:uid="{00000000-0005-0000-0000-000037C60000}"/>
    <cellStyle name="Total 2 2 3 33 6" xfId="57389" xr:uid="{00000000-0005-0000-0000-000038C60000}"/>
    <cellStyle name="Total 2 2 3 34" xfId="5571" xr:uid="{00000000-0005-0000-0000-000039C60000}"/>
    <cellStyle name="Total 2 2 3 34 2" xfId="9823" xr:uid="{00000000-0005-0000-0000-00003AC60000}"/>
    <cellStyle name="Total 2 2 3 34 3" xfId="14072" xr:uid="{00000000-0005-0000-0000-00003BC60000}"/>
    <cellStyle name="Total 2 2 3 34 4" xfId="18321" xr:uid="{00000000-0005-0000-0000-00003CC60000}"/>
    <cellStyle name="Total 2 2 3 34 5" xfId="28262" xr:uid="{00000000-0005-0000-0000-00003DC60000}"/>
    <cellStyle name="Total 2 2 3 34 6" xfId="57539" xr:uid="{00000000-0005-0000-0000-00003EC60000}"/>
    <cellStyle name="Total 2 2 3 35" xfId="1471" xr:uid="{00000000-0005-0000-0000-00003FC60000}"/>
    <cellStyle name="Total 2 2 3 35 2" xfId="28603" xr:uid="{00000000-0005-0000-0000-000040C60000}"/>
    <cellStyle name="Total 2 2 3 36" xfId="5723" xr:uid="{00000000-0005-0000-0000-000041C60000}"/>
    <cellStyle name="Total 2 2 3 36 2" xfId="28944" xr:uid="{00000000-0005-0000-0000-000042C60000}"/>
    <cellStyle name="Total 2 2 3 37" xfId="9972" xr:uid="{00000000-0005-0000-0000-000043C60000}"/>
    <cellStyle name="Total 2 2 3 37 2" xfId="29499" xr:uid="{00000000-0005-0000-0000-000044C60000}"/>
    <cellStyle name="Total 2 2 3 38" xfId="14222" xr:uid="{00000000-0005-0000-0000-000045C60000}"/>
    <cellStyle name="Total 2 2 3 38 2" xfId="31372" xr:uid="{00000000-0005-0000-0000-000046C60000}"/>
    <cellStyle name="Total 2 2 3 39" xfId="18478" xr:uid="{00000000-0005-0000-0000-000047C60000}"/>
    <cellStyle name="Total 2 2 3 39 2" xfId="31442" xr:uid="{00000000-0005-0000-0000-000048C60000}"/>
    <cellStyle name="Total 2 2 3 4" xfId="1720" xr:uid="{00000000-0005-0000-0000-000049C60000}"/>
    <cellStyle name="Total 2 2 3 4 10" xfId="22324" xr:uid="{00000000-0005-0000-0000-00004AC60000}"/>
    <cellStyle name="Total 2 2 3 4 11" xfId="22670" xr:uid="{00000000-0005-0000-0000-00004BC60000}"/>
    <cellStyle name="Total 2 2 3 4 12" xfId="23016" xr:uid="{00000000-0005-0000-0000-00004CC60000}"/>
    <cellStyle name="Total 2 2 3 4 13" xfId="23363" xr:uid="{00000000-0005-0000-0000-00004DC60000}"/>
    <cellStyle name="Total 2 2 3 4 14" xfId="23638" xr:uid="{00000000-0005-0000-0000-00004EC60000}"/>
    <cellStyle name="Total 2 2 3 4 15" xfId="23984" xr:uid="{00000000-0005-0000-0000-00004FC60000}"/>
    <cellStyle name="Total 2 2 3 4 16" xfId="24334" xr:uid="{00000000-0005-0000-0000-000050C60000}"/>
    <cellStyle name="Total 2 2 3 4 17" xfId="24680" xr:uid="{00000000-0005-0000-0000-000051C60000}"/>
    <cellStyle name="Total 2 2 3 4 18" xfId="24955" xr:uid="{00000000-0005-0000-0000-000052C60000}"/>
    <cellStyle name="Total 2 2 3 4 19" xfId="23470" xr:uid="{00000000-0005-0000-0000-000053C60000}"/>
    <cellStyle name="Total 2 2 3 4 2" xfId="5972" xr:uid="{00000000-0005-0000-0000-000054C60000}"/>
    <cellStyle name="Total 2 2 3 4 2 2" xfId="19361" xr:uid="{00000000-0005-0000-0000-000055C60000}"/>
    <cellStyle name="Total 2 2 3 4 20" xfId="25641" xr:uid="{00000000-0005-0000-0000-000056C60000}"/>
    <cellStyle name="Total 2 2 3 4 21" xfId="25987" xr:uid="{00000000-0005-0000-0000-000057C60000}"/>
    <cellStyle name="Total 2 2 3 4 22" xfId="26333" xr:uid="{00000000-0005-0000-0000-000058C60000}"/>
    <cellStyle name="Total 2 2 3 4 23" xfId="26678" xr:uid="{00000000-0005-0000-0000-000059C60000}"/>
    <cellStyle name="Total 2 2 3 4 24" xfId="26878" xr:uid="{00000000-0005-0000-0000-00005AC60000}"/>
    <cellStyle name="Total 2 2 3 4 25" xfId="25300" xr:uid="{00000000-0005-0000-0000-00005BC60000}"/>
    <cellStyle name="Total 2 2 3 4 26" xfId="27386" xr:uid="{00000000-0005-0000-0000-00005CC60000}"/>
    <cellStyle name="Total 2 2 3 4 27" xfId="27729" xr:uid="{00000000-0005-0000-0000-00005DC60000}"/>
    <cellStyle name="Total 2 2 3 4 28" xfId="28070" xr:uid="{00000000-0005-0000-0000-00005EC60000}"/>
    <cellStyle name="Total 2 2 3 4 29" xfId="28411" xr:uid="{00000000-0005-0000-0000-00005FC60000}"/>
    <cellStyle name="Total 2 2 3 4 3" xfId="10221" xr:uid="{00000000-0005-0000-0000-000060C60000}"/>
    <cellStyle name="Total 2 2 3 4 3 2" xfId="18828" xr:uid="{00000000-0005-0000-0000-000061C60000}"/>
    <cellStyle name="Total 2 2 3 4 30" xfId="28752" xr:uid="{00000000-0005-0000-0000-000062C60000}"/>
    <cellStyle name="Total 2 2 3 4 31" xfId="29093" xr:uid="{00000000-0005-0000-0000-000063C60000}"/>
    <cellStyle name="Total 2 2 3 4 32" xfId="29453" xr:uid="{00000000-0005-0000-0000-000064C60000}"/>
    <cellStyle name="Total 2 2 3 4 33" xfId="31120" xr:uid="{00000000-0005-0000-0000-000065C60000}"/>
    <cellStyle name="Total 2 2 3 4 34" xfId="31591" xr:uid="{00000000-0005-0000-0000-000066C60000}"/>
    <cellStyle name="Total 2 2 3 4 35" xfId="31931" xr:uid="{00000000-0005-0000-0000-000067C60000}"/>
    <cellStyle name="Total 2 2 3 4 36" xfId="32153" xr:uid="{00000000-0005-0000-0000-000068C60000}"/>
    <cellStyle name="Total 2 2 3 4 37" xfId="32494" xr:uid="{00000000-0005-0000-0000-000069C60000}"/>
    <cellStyle name="Total 2 2 3 4 38" xfId="32835" xr:uid="{00000000-0005-0000-0000-00006AC60000}"/>
    <cellStyle name="Total 2 2 3 4 39" xfId="33001" xr:uid="{00000000-0005-0000-0000-00006BC60000}"/>
    <cellStyle name="Total 2 2 3 4 4" xfId="14471" xr:uid="{00000000-0005-0000-0000-00006CC60000}"/>
    <cellStyle name="Total 2 2 3 4 4 2" xfId="20149" xr:uid="{00000000-0005-0000-0000-00006DC60000}"/>
    <cellStyle name="Total 2 2 3 4 40" xfId="33745" xr:uid="{00000000-0005-0000-0000-00006EC60000}"/>
    <cellStyle name="Total 2 2 3 4 41" xfId="34103" xr:uid="{00000000-0005-0000-0000-00006FC60000}"/>
    <cellStyle name="Total 2 2 3 4 42" xfId="34538" xr:uid="{00000000-0005-0000-0000-000070C60000}"/>
    <cellStyle name="Total 2 2 3 4 43" xfId="34884" xr:uid="{00000000-0005-0000-0000-000071C60000}"/>
    <cellStyle name="Total 2 2 3 4 44" xfId="35230" xr:uid="{00000000-0005-0000-0000-000072C60000}"/>
    <cellStyle name="Total 2 2 3 4 45" xfId="35577" xr:uid="{00000000-0005-0000-0000-000073C60000}"/>
    <cellStyle name="Total 2 2 3 4 46" xfId="35924" xr:uid="{00000000-0005-0000-0000-000074C60000}"/>
    <cellStyle name="Total 2 2 3 4 47" xfId="36270" xr:uid="{00000000-0005-0000-0000-000075C60000}"/>
    <cellStyle name="Total 2 2 3 4 48" xfId="36616" xr:uid="{00000000-0005-0000-0000-000076C60000}"/>
    <cellStyle name="Total 2 2 3 4 49" xfId="36962" xr:uid="{00000000-0005-0000-0000-000077C60000}"/>
    <cellStyle name="Total 2 2 3 4 5" xfId="18581" xr:uid="{00000000-0005-0000-0000-000078C60000}"/>
    <cellStyle name="Total 2 2 3 4 5 2" xfId="20495" xr:uid="{00000000-0005-0000-0000-000079C60000}"/>
    <cellStyle name="Total 2 2 3 4 50" xfId="37308" xr:uid="{00000000-0005-0000-0000-00007AC60000}"/>
    <cellStyle name="Total 2 2 3 4 51" xfId="37654" xr:uid="{00000000-0005-0000-0000-00007BC60000}"/>
    <cellStyle name="Total 2 2 3 4 52" xfId="37929" xr:uid="{00000000-0005-0000-0000-00007CC60000}"/>
    <cellStyle name="Total 2 2 3 4 53" xfId="38276" xr:uid="{00000000-0005-0000-0000-00007DC60000}"/>
    <cellStyle name="Total 2 2 3 4 54" xfId="38622" xr:uid="{00000000-0005-0000-0000-00007EC60000}"/>
    <cellStyle name="Total 2 2 3 4 55" xfId="38968" xr:uid="{00000000-0005-0000-0000-00007FC60000}"/>
    <cellStyle name="Total 2 2 3 4 56" xfId="39314" xr:uid="{00000000-0005-0000-0000-000080C60000}"/>
    <cellStyle name="Total 2 2 3 4 57" xfId="34331" xr:uid="{00000000-0005-0000-0000-000081C60000}"/>
    <cellStyle name="Total 2 2 3 4 58" xfId="39655" xr:uid="{00000000-0005-0000-0000-000082C60000}"/>
    <cellStyle name="Total 2 2 3 4 59" xfId="40142" xr:uid="{00000000-0005-0000-0000-000083C60000}"/>
    <cellStyle name="Total 2 2 3 4 6" xfId="20716" xr:uid="{00000000-0005-0000-0000-000084C60000}"/>
    <cellStyle name="Total 2 2 3 4 60" xfId="40483" xr:uid="{00000000-0005-0000-0000-000085C60000}"/>
    <cellStyle name="Total 2 2 3 4 61" xfId="40912" xr:uid="{00000000-0005-0000-0000-000086C60000}"/>
    <cellStyle name="Total 2 2 3 4 62" xfId="40848" xr:uid="{00000000-0005-0000-0000-000087C60000}"/>
    <cellStyle name="Total 2 2 3 4 63" xfId="40784" xr:uid="{00000000-0005-0000-0000-000088C60000}"/>
    <cellStyle name="Total 2 2 3 4 64" xfId="42050" xr:uid="{00000000-0005-0000-0000-000089C60000}"/>
    <cellStyle name="Total 2 2 3 4 65" xfId="42396" xr:uid="{00000000-0005-0000-0000-00008AC60000}"/>
    <cellStyle name="Total 2 2 3 4 66" xfId="42556" xr:uid="{00000000-0005-0000-0000-00008BC60000}"/>
    <cellStyle name="Total 2 2 3 4 67" xfId="42977" xr:uid="{00000000-0005-0000-0000-00008CC60000}"/>
    <cellStyle name="Total 2 2 3 4 68" xfId="43318" xr:uid="{00000000-0005-0000-0000-00008DC60000}"/>
    <cellStyle name="Total 2 2 3 4 69" xfId="43659" xr:uid="{00000000-0005-0000-0000-00008EC60000}"/>
    <cellStyle name="Total 2 2 3 4 7" xfId="21188" xr:uid="{00000000-0005-0000-0000-00008FC60000}"/>
    <cellStyle name="Total 2 2 3 4 70" xfId="44190" xr:uid="{00000000-0005-0000-0000-000090C60000}"/>
    <cellStyle name="Total 2 2 3 4 71" xfId="43930" xr:uid="{00000000-0005-0000-0000-000091C60000}"/>
    <cellStyle name="Total 2 2 3 4 72" xfId="44858" xr:uid="{00000000-0005-0000-0000-000092C60000}"/>
    <cellStyle name="Total 2 2 3 4 73" xfId="45167" xr:uid="{00000000-0005-0000-0000-000093C60000}"/>
    <cellStyle name="Total 2 2 3 4 74" xfId="45868" xr:uid="{00000000-0005-0000-0000-000094C60000}"/>
    <cellStyle name="Total 2 2 3 4 75" xfId="46237" xr:uid="{00000000-0005-0000-0000-000095C60000}"/>
    <cellStyle name="Total 2 2 3 4 76" xfId="46715" xr:uid="{00000000-0005-0000-0000-000096C60000}"/>
    <cellStyle name="Total 2 2 3 4 77" xfId="47060" xr:uid="{00000000-0005-0000-0000-000097C60000}"/>
    <cellStyle name="Total 2 2 3 4 78" xfId="47405" xr:uid="{00000000-0005-0000-0000-000098C60000}"/>
    <cellStyle name="Total 2 2 3 4 79" xfId="47829" xr:uid="{00000000-0005-0000-0000-000099C60000}"/>
    <cellStyle name="Total 2 2 3 4 8" xfId="19641" xr:uid="{00000000-0005-0000-0000-00009AC60000}"/>
    <cellStyle name="Total 2 2 3 4 80" xfId="48166" xr:uid="{00000000-0005-0000-0000-00009BC60000}"/>
    <cellStyle name="Total 2 2 3 4 81" xfId="48250" xr:uid="{00000000-0005-0000-0000-00009CC60000}"/>
    <cellStyle name="Total 2 2 3 4 82" xfId="49019" xr:uid="{00000000-0005-0000-0000-00009DC60000}"/>
    <cellStyle name="Total 2 2 3 4 83" xfId="49435" xr:uid="{00000000-0005-0000-0000-00009EC60000}"/>
    <cellStyle name="Total 2 2 3 4 84" xfId="49275" xr:uid="{00000000-0005-0000-0000-00009FC60000}"/>
    <cellStyle name="Total 2 2 3 4 85" xfId="53320" xr:uid="{00000000-0005-0000-0000-0000A0C60000}"/>
    <cellStyle name="Total 2 2 3 4 9" xfId="21375" xr:uid="{00000000-0005-0000-0000-0000A1C60000}"/>
    <cellStyle name="Total 2 2 3 40" xfId="31782" xr:uid="{00000000-0005-0000-0000-0000A2C60000}"/>
    <cellStyle name="Total 2 2 3 41" xfId="30979" xr:uid="{00000000-0005-0000-0000-0000A3C60000}"/>
    <cellStyle name="Total 2 2 3 42" xfId="32345" xr:uid="{00000000-0005-0000-0000-0000A4C60000}"/>
    <cellStyle name="Total 2 2 3 43" xfId="32686" xr:uid="{00000000-0005-0000-0000-0000A5C60000}"/>
    <cellStyle name="Total 2 2 3 44" xfId="33425" xr:uid="{00000000-0005-0000-0000-0000A6C60000}"/>
    <cellStyle name="Total 2 2 3 45" xfId="33596" xr:uid="{00000000-0005-0000-0000-0000A7C60000}"/>
    <cellStyle name="Total 2 2 3 46" xfId="33388" xr:uid="{00000000-0005-0000-0000-0000A8C60000}"/>
    <cellStyle name="Total 2 2 3 47" xfId="34389" xr:uid="{00000000-0005-0000-0000-0000A9C60000}"/>
    <cellStyle name="Total 2 2 3 48" xfId="34735" xr:uid="{00000000-0005-0000-0000-0000AAC60000}"/>
    <cellStyle name="Total 2 2 3 49" xfId="35081" xr:uid="{00000000-0005-0000-0000-0000ABC60000}"/>
    <cellStyle name="Total 2 2 3 5" xfId="1767" xr:uid="{00000000-0005-0000-0000-0000ACC60000}"/>
    <cellStyle name="Total 2 2 3 5 10" xfId="22377" xr:uid="{00000000-0005-0000-0000-0000ADC60000}"/>
    <cellStyle name="Total 2 2 3 5 11" xfId="22723" xr:uid="{00000000-0005-0000-0000-0000AEC60000}"/>
    <cellStyle name="Total 2 2 3 5 12" xfId="23069" xr:uid="{00000000-0005-0000-0000-0000AFC60000}"/>
    <cellStyle name="Total 2 2 3 5 13" xfId="23416" xr:uid="{00000000-0005-0000-0000-0000B0C60000}"/>
    <cellStyle name="Total 2 2 3 5 14" xfId="23691" xr:uid="{00000000-0005-0000-0000-0000B1C60000}"/>
    <cellStyle name="Total 2 2 3 5 15" xfId="24037" xr:uid="{00000000-0005-0000-0000-0000B2C60000}"/>
    <cellStyle name="Total 2 2 3 5 16" xfId="24387" xr:uid="{00000000-0005-0000-0000-0000B3C60000}"/>
    <cellStyle name="Total 2 2 3 5 17" xfId="24733" xr:uid="{00000000-0005-0000-0000-0000B4C60000}"/>
    <cellStyle name="Total 2 2 3 5 18" xfId="25008" xr:uid="{00000000-0005-0000-0000-0000B5C60000}"/>
    <cellStyle name="Total 2 2 3 5 19" xfId="25424" xr:uid="{00000000-0005-0000-0000-0000B6C60000}"/>
    <cellStyle name="Total 2 2 3 5 2" xfId="6019" xr:uid="{00000000-0005-0000-0000-0000B7C60000}"/>
    <cellStyle name="Total 2 2 3 5 2 2" xfId="19414" xr:uid="{00000000-0005-0000-0000-0000B8C60000}"/>
    <cellStyle name="Total 2 2 3 5 20" xfId="25694" xr:uid="{00000000-0005-0000-0000-0000B9C60000}"/>
    <cellStyle name="Total 2 2 3 5 21" xfId="26040" xr:uid="{00000000-0005-0000-0000-0000BAC60000}"/>
    <cellStyle name="Total 2 2 3 5 22" xfId="26386" xr:uid="{00000000-0005-0000-0000-0000BBC60000}"/>
    <cellStyle name="Total 2 2 3 5 23" xfId="26730" xr:uid="{00000000-0005-0000-0000-0000BCC60000}"/>
    <cellStyle name="Total 2 2 3 5 24" xfId="26931" xr:uid="{00000000-0005-0000-0000-0000BDC60000}"/>
    <cellStyle name="Total 2 2 3 5 25" xfId="27174" xr:uid="{00000000-0005-0000-0000-0000BEC60000}"/>
    <cellStyle name="Total 2 2 3 5 26" xfId="27439" xr:uid="{00000000-0005-0000-0000-0000BFC60000}"/>
    <cellStyle name="Total 2 2 3 5 27" xfId="27782" xr:uid="{00000000-0005-0000-0000-0000C0C60000}"/>
    <cellStyle name="Total 2 2 3 5 28" xfId="28123" xr:uid="{00000000-0005-0000-0000-0000C1C60000}"/>
    <cellStyle name="Total 2 2 3 5 29" xfId="28464" xr:uid="{00000000-0005-0000-0000-0000C2C60000}"/>
    <cellStyle name="Total 2 2 3 5 3" xfId="10268" xr:uid="{00000000-0005-0000-0000-0000C3C60000}"/>
    <cellStyle name="Total 2 2 3 5 3 2" xfId="19856" xr:uid="{00000000-0005-0000-0000-0000C4C60000}"/>
    <cellStyle name="Total 2 2 3 5 30" xfId="28805" xr:uid="{00000000-0005-0000-0000-0000C5C60000}"/>
    <cellStyle name="Total 2 2 3 5 31" xfId="29146" xr:uid="{00000000-0005-0000-0000-0000C6C60000}"/>
    <cellStyle name="Total 2 2 3 5 32" xfId="29272" xr:uid="{00000000-0005-0000-0000-0000C7C60000}"/>
    <cellStyle name="Total 2 2 3 5 33" xfId="31272" xr:uid="{00000000-0005-0000-0000-0000C8C60000}"/>
    <cellStyle name="Total 2 2 3 5 34" xfId="31644" xr:uid="{00000000-0005-0000-0000-0000C9C60000}"/>
    <cellStyle name="Total 2 2 3 5 35" xfId="31984" xr:uid="{00000000-0005-0000-0000-0000CAC60000}"/>
    <cellStyle name="Total 2 2 3 5 36" xfId="32206" xr:uid="{00000000-0005-0000-0000-0000CBC60000}"/>
    <cellStyle name="Total 2 2 3 5 37" xfId="32547" xr:uid="{00000000-0005-0000-0000-0000CCC60000}"/>
    <cellStyle name="Total 2 2 3 5 38" xfId="32888" xr:uid="{00000000-0005-0000-0000-0000CDC60000}"/>
    <cellStyle name="Total 2 2 3 5 39" xfId="33392" xr:uid="{00000000-0005-0000-0000-0000CEC60000}"/>
    <cellStyle name="Total 2 2 3 5 4" xfId="14518" xr:uid="{00000000-0005-0000-0000-0000CFC60000}"/>
    <cellStyle name="Total 2 2 3 5 4 2" xfId="20202" xr:uid="{00000000-0005-0000-0000-0000D0C60000}"/>
    <cellStyle name="Total 2 2 3 5 40" xfId="33798" xr:uid="{00000000-0005-0000-0000-0000D1C60000}"/>
    <cellStyle name="Total 2 2 3 5 41" xfId="34321" xr:uid="{00000000-0005-0000-0000-0000D2C60000}"/>
    <cellStyle name="Total 2 2 3 5 42" xfId="34591" xr:uid="{00000000-0005-0000-0000-0000D3C60000}"/>
    <cellStyle name="Total 2 2 3 5 43" xfId="34937" xr:uid="{00000000-0005-0000-0000-0000D4C60000}"/>
    <cellStyle name="Total 2 2 3 5 44" xfId="35283" xr:uid="{00000000-0005-0000-0000-0000D5C60000}"/>
    <cellStyle name="Total 2 2 3 5 45" xfId="35630" xr:uid="{00000000-0005-0000-0000-0000D6C60000}"/>
    <cellStyle name="Total 2 2 3 5 46" xfId="35977" xr:uid="{00000000-0005-0000-0000-0000D7C60000}"/>
    <cellStyle name="Total 2 2 3 5 47" xfId="36323" xr:uid="{00000000-0005-0000-0000-0000D8C60000}"/>
    <cellStyle name="Total 2 2 3 5 48" xfId="36669" xr:uid="{00000000-0005-0000-0000-0000D9C60000}"/>
    <cellStyle name="Total 2 2 3 5 49" xfId="37015" xr:uid="{00000000-0005-0000-0000-0000DAC60000}"/>
    <cellStyle name="Total 2 2 3 5 5" xfId="20548" xr:uid="{00000000-0005-0000-0000-0000DBC60000}"/>
    <cellStyle name="Total 2 2 3 5 50" xfId="37361" xr:uid="{00000000-0005-0000-0000-0000DCC60000}"/>
    <cellStyle name="Total 2 2 3 5 51" xfId="37707" xr:uid="{00000000-0005-0000-0000-0000DDC60000}"/>
    <cellStyle name="Total 2 2 3 5 52" xfId="37982" xr:uid="{00000000-0005-0000-0000-0000DEC60000}"/>
    <cellStyle name="Total 2 2 3 5 53" xfId="38329" xr:uid="{00000000-0005-0000-0000-0000DFC60000}"/>
    <cellStyle name="Total 2 2 3 5 54" xfId="38675" xr:uid="{00000000-0005-0000-0000-0000E0C60000}"/>
    <cellStyle name="Total 2 2 3 5 55" xfId="39021" xr:uid="{00000000-0005-0000-0000-0000E1C60000}"/>
    <cellStyle name="Total 2 2 3 5 56" xfId="39367" xr:uid="{00000000-0005-0000-0000-0000E2C60000}"/>
    <cellStyle name="Total 2 2 3 5 57" xfId="39778" xr:uid="{00000000-0005-0000-0000-0000E3C60000}"/>
    <cellStyle name="Total 2 2 3 5 58" xfId="39930" xr:uid="{00000000-0005-0000-0000-0000E4C60000}"/>
    <cellStyle name="Total 2 2 3 5 59" xfId="40195" xr:uid="{00000000-0005-0000-0000-0000E5C60000}"/>
    <cellStyle name="Total 2 2 3 5 6" xfId="19818" xr:uid="{00000000-0005-0000-0000-0000E6C60000}"/>
    <cellStyle name="Total 2 2 3 5 60" xfId="40536" xr:uid="{00000000-0005-0000-0000-0000E7C60000}"/>
    <cellStyle name="Total 2 2 3 5 61" xfId="40676" xr:uid="{00000000-0005-0000-0000-0000E8C60000}"/>
    <cellStyle name="Total 2 2 3 5 62" xfId="41164" xr:uid="{00000000-0005-0000-0000-0000E9C60000}"/>
    <cellStyle name="Total 2 2 3 5 63" xfId="41757" xr:uid="{00000000-0005-0000-0000-0000EAC60000}"/>
    <cellStyle name="Total 2 2 3 5 64" xfId="42103" xr:uid="{00000000-0005-0000-0000-0000EBC60000}"/>
    <cellStyle name="Total 2 2 3 5 65" xfId="42449" xr:uid="{00000000-0005-0000-0000-0000ECC60000}"/>
    <cellStyle name="Total 2 2 3 5 66" xfId="41718" xr:uid="{00000000-0005-0000-0000-0000EDC60000}"/>
    <cellStyle name="Total 2 2 3 5 67" xfId="43030" xr:uid="{00000000-0005-0000-0000-0000EEC60000}"/>
    <cellStyle name="Total 2 2 3 5 68" xfId="43371" xr:uid="{00000000-0005-0000-0000-0000EFC60000}"/>
    <cellStyle name="Total 2 2 3 5 69" xfId="43712" xr:uid="{00000000-0005-0000-0000-0000F0C60000}"/>
    <cellStyle name="Total 2 2 3 5 7" xfId="21241" xr:uid="{00000000-0005-0000-0000-0000F1C60000}"/>
    <cellStyle name="Total 2 2 3 5 70" xfId="44243" xr:uid="{00000000-0005-0000-0000-0000F2C60000}"/>
    <cellStyle name="Total 2 2 3 5 71" xfId="44568" xr:uid="{00000000-0005-0000-0000-0000F3C60000}"/>
    <cellStyle name="Total 2 2 3 5 72" xfId="44911" xr:uid="{00000000-0005-0000-0000-0000F4C60000}"/>
    <cellStyle name="Total 2 2 3 5 73" xfId="45332" xr:uid="{00000000-0005-0000-0000-0000F5C60000}"/>
    <cellStyle name="Total 2 2 3 5 74" xfId="45946" xr:uid="{00000000-0005-0000-0000-0000F6C60000}"/>
    <cellStyle name="Total 2 2 3 5 75" xfId="46290" xr:uid="{00000000-0005-0000-0000-0000F7C60000}"/>
    <cellStyle name="Total 2 2 3 5 76" xfId="46768" xr:uid="{00000000-0005-0000-0000-0000F8C60000}"/>
    <cellStyle name="Total 2 2 3 5 77" xfId="47113" xr:uid="{00000000-0005-0000-0000-0000F9C60000}"/>
    <cellStyle name="Total 2 2 3 5 78" xfId="47458" xr:uid="{00000000-0005-0000-0000-0000FAC60000}"/>
    <cellStyle name="Total 2 2 3 5 79" xfId="47882" xr:uid="{00000000-0005-0000-0000-0000FBC60000}"/>
    <cellStyle name="Total 2 2 3 5 8" xfId="21660" xr:uid="{00000000-0005-0000-0000-0000FCC60000}"/>
    <cellStyle name="Total 2 2 3 5 80" xfId="48219" xr:uid="{00000000-0005-0000-0000-0000FDC60000}"/>
    <cellStyle name="Total 2 2 3 5 81" xfId="48781" xr:uid="{00000000-0005-0000-0000-0000FEC60000}"/>
    <cellStyle name="Total 2 2 3 5 82" xfId="49072" xr:uid="{00000000-0005-0000-0000-0000FFC60000}"/>
    <cellStyle name="Total 2 2 3 5 83" xfId="49616" xr:uid="{00000000-0005-0000-0000-000000C70000}"/>
    <cellStyle name="Total 2 2 3 5 84" xfId="49836" xr:uid="{00000000-0005-0000-0000-000001C70000}"/>
    <cellStyle name="Total 2 2 3 5 85" xfId="19059" xr:uid="{00000000-0005-0000-0000-000002C70000}"/>
    <cellStyle name="Total 2 2 3 5 86" xfId="53475" xr:uid="{00000000-0005-0000-0000-000003C70000}"/>
    <cellStyle name="Total 2 2 3 5 9" xfId="22031" xr:uid="{00000000-0005-0000-0000-000004C70000}"/>
    <cellStyle name="Total 2 2 3 50" xfId="35428" xr:uid="{00000000-0005-0000-0000-000005C70000}"/>
    <cellStyle name="Total 2 2 3 51" xfId="35775" xr:uid="{00000000-0005-0000-0000-000006C70000}"/>
    <cellStyle name="Total 2 2 3 52" xfId="36121" xr:uid="{00000000-0005-0000-0000-000007C70000}"/>
    <cellStyle name="Total 2 2 3 53" xfId="36467" xr:uid="{00000000-0005-0000-0000-000008C70000}"/>
    <cellStyle name="Total 2 2 3 54" xfId="36813" xr:uid="{00000000-0005-0000-0000-000009C70000}"/>
    <cellStyle name="Total 2 2 3 55" xfId="37159" xr:uid="{00000000-0005-0000-0000-00000AC70000}"/>
    <cellStyle name="Total 2 2 3 56" xfId="37505" xr:uid="{00000000-0005-0000-0000-00000BC70000}"/>
    <cellStyle name="Total 2 2 3 57" xfId="33084" xr:uid="{00000000-0005-0000-0000-00000CC70000}"/>
    <cellStyle name="Total 2 2 3 58" xfId="38127" xr:uid="{00000000-0005-0000-0000-00000DC70000}"/>
    <cellStyle name="Total 2 2 3 59" xfId="38473" xr:uid="{00000000-0005-0000-0000-00000EC70000}"/>
    <cellStyle name="Total 2 2 3 6" xfId="1815" xr:uid="{00000000-0005-0000-0000-00000FC70000}"/>
    <cellStyle name="Total 2 2 3 6 2" xfId="6067" xr:uid="{00000000-0005-0000-0000-000010C70000}"/>
    <cellStyle name="Total 2 2 3 6 3" xfId="10316" xr:uid="{00000000-0005-0000-0000-000011C70000}"/>
    <cellStyle name="Total 2 2 3 6 4" xfId="14566" xr:uid="{00000000-0005-0000-0000-000012C70000}"/>
    <cellStyle name="Total 2 2 3 6 5" xfId="19002" xr:uid="{00000000-0005-0000-0000-000013C70000}"/>
    <cellStyle name="Total 2 2 3 6 6" xfId="53624" xr:uid="{00000000-0005-0000-0000-000014C70000}"/>
    <cellStyle name="Total 2 2 3 60" xfId="38819" xr:uid="{00000000-0005-0000-0000-000015C70000}"/>
    <cellStyle name="Total 2 2 3 61" xfId="39165" xr:uid="{00000000-0005-0000-0000-000016C70000}"/>
    <cellStyle name="Total 2 2 3 62" xfId="38755" xr:uid="{00000000-0005-0000-0000-000017C70000}"/>
    <cellStyle name="Total 2 2 3 63" xfId="39656" xr:uid="{00000000-0005-0000-0000-000018C70000}"/>
    <cellStyle name="Total 2 2 3 64" xfId="39993" xr:uid="{00000000-0005-0000-0000-000019C70000}"/>
    <cellStyle name="Total 2 2 3 65" xfId="40334" xr:uid="{00000000-0005-0000-0000-00001AC70000}"/>
    <cellStyle name="Total 2 2 3 66" xfId="40960" xr:uid="{00000000-0005-0000-0000-00001BC70000}"/>
    <cellStyle name="Total 2 2 3 67" xfId="41204" xr:uid="{00000000-0005-0000-0000-00001CC70000}"/>
    <cellStyle name="Total 2 2 3 68" xfId="40650" xr:uid="{00000000-0005-0000-0000-00001DC70000}"/>
    <cellStyle name="Total 2 2 3 69" xfId="41901" xr:uid="{00000000-0005-0000-0000-00001EC70000}"/>
    <cellStyle name="Total 2 2 3 7" xfId="1862" xr:uid="{00000000-0005-0000-0000-00001FC70000}"/>
    <cellStyle name="Total 2 2 3 7 2" xfId="6114" xr:uid="{00000000-0005-0000-0000-000020C70000}"/>
    <cellStyle name="Total 2 2 3 7 3" xfId="10363" xr:uid="{00000000-0005-0000-0000-000021C70000}"/>
    <cellStyle name="Total 2 2 3 7 4" xfId="14613" xr:uid="{00000000-0005-0000-0000-000022C70000}"/>
    <cellStyle name="Total 2 2 3 7 5" xfId="19212" xr:uid="{00000000-0005-0000-0000-000023C70000}"/>
    <cellStyle name="Total 2 2 3 7 6" xfId="53184" xr:uid="{00000000-0005-0000-0000-000024C70000}"/>
    <cellStyle name="Total 2 2 3 70" xfId="42247" xr:uid="{00000000-0005-0000-0000-000025C70000}"/>
    <cellStyle name="Total 2 2 3 71" xfId="41121" xr:uid="{00000000-0005-0000-0000-000026C70000}"/>
    <cellStyle name="Total 2 2 3 72" xfId="42828" xr:uid="{00000000-0005-0000-0000-000027C70000}"/>
    <cellStyle name="Total 2 2 3 73" xfId="43169" xr:uid="{00000000-0005-0000-0000-000028C70000}"/>
    <cellStyle name="Total 2 2 3 74" xfId="43510" xr:uid="{00000000-0005-0000-0000-000029C70000}"/>
    <cellStyle name="Total 2 2 3 75" xfId="44041" xr:uid="{00000000-0005-0000-0000-00002AC70000}"/>
    <cellStyle name="Total 2 2 3 76" xfId="43895" xr:uid="{00000000-0005-0000-0000-00002BC70000}"/>
    <cellStyle name="Total 2 2 3 77" xfId="44709" xr:uid="{00000000-0005-0000-0000-00002CC70000}"/>
    <cellStyle name="Total 2 2 3 78" xfId="43806" xr:uid="{00000000-0005-0000-0000-00002DC70000}"/>
    <cellStyle name="Total 2 2 3 79" xfId="45669" xr:uid="{00000000-0005-0000-0000-00002EC70000}"/>
    <cellStyle name="Total 2 2 3 8" xfId="1909" xr:uid="{00000000-0005-0000-0000-00002FC70000}"/>
    <cellStyle name="Total 2 2 3 8 2" xfId="6161" xr:uid="{00000000-0005-0000-0000-000030C70000}"/>
    <cellStyle name="Total 2 2 3 8 3" xfId="10410" xr:uid="{00000000-0005-0000-0000-000031C70000}"/>
    <cellStyle name="Total 2 2 3 8 4" xfId="14660" xr:uid="{00000000-0005-0000-0000-000032C70000}"/>
    <cellStyle name="Total 2 2 3 8 5" xfId="19715" xr:uid="{00000000-0005-0000-0000-000033C70000}"/>
    <cellStyle name="Total 2 2 3 8 6" xfId="54002" xr:uid="{00000000-0005-0000-0000-000034C70000}"/>
    <cellStyle name="Total 2 2 3 80" xfId="46088" xr:uid="{00000000-0005-0000-0000-000035C70000}"/>
    <cellStyle name="Total 2 2 3 81" xfId="46414" xr:uid="{00000000-0005-0000-0000-000036C70000}"/>
    <cellStyle name="Total 2 2 3 82" xfId="46911" xr:uid="{00000000-0005-0000-0000-000037C70000}"/>
    <cellStyle name="Total 2 2 3 83" xfId="47256" xr:uid="{00000000-0005-0000-0000-000038C70000}"/>
    <cellStyle name="Total 2 2 3 84" xfId="47572" xr:uid="{00000000-0005-0000-0000-000039C70000}"/>
    <cellStyle name="Total 2 2 3 85" xfId="48017" xr:uid="{00000000-0005-0000-0000-00003AC70000}"/>
    <cellStyle name="Total 2 2 3 86" xfId="48385" xr:uid="{00000000-0005-0000-0000-00003BC70000}"/>
    <cellStyle name="Total 2 2 3 87" xfId="48870" xr:uid="{00000000-0005-0000-0000-00003CC70000}"/>
    <cellStyle name="Total 2 2 3 88" xfId="49220" xr:uid="{00000000-0005-0000-0000-00003DC70000}"/>
    <cellStyle name="Total 2 2 3 89" xfId="48722" xr:uid="{00000000-0005-0000-0000-00003EC70000}"/>
    <cellStyle name="Total 2 2 3 9" xfId="1541" xr:uid="{00000000-0005-0000-0000-00003FC70000}"/>
    <cellStyle name="Total 2 2 3 9 2" xfId="5793" xr:uid="{00000000-0005-0000-0000-000040C70000}"/>
    <cellStyle name="Total 2 2 3 9 3" xfId="10042" xr:uid="{00000000-0005-0000-0000-000041C70000}"/>
    <cellStyle name="Total 2 2 3 9 4" xfId="14292" xr:uid="{00000000-0005-0000-0000-000042C70000}"/>
    <cellStyle name="Total 2 2 3 9 5" xfId="20000" xr:uid="{00000000-0005-0000-0000-000043C70000}"/>
    <cellStyle name="Total 2 2 3 9 6" xfId="54151" xr:uid="{00000000-0005-0000-0000-000044C70000}"/>
    <cellStyle name="Total 2 2 3 90" xfId="49879" xr:uid="{00000000-0005-0000-0000-000045C70000}"/>
    <cellStyle name="Total 2 2 3 91" xfId="50029" xr:uid="{00000000-0005-0000-0000-000046C70000}"/>
    <cellStyle name="Total 2 2 3 92" xfId="50178" xr:uid="{00000000-0005-0000-0000-000047C70000}"/>
    <cellStyle name="Total 2 2 3 93" xfId="50328" xr:uid="{00000000-0005-0000-0000-000048C70000}"/>
    <cellStyle name="Total 2 2 3 94" xfId="50477" xr:uid="{00000000-0005-0000-0000-000049C70000}"/>
    <cellStyle name="Total 2 2 3 95" xfId="50626" xr:uid="{00000000-0005-0000-0000-00004AC70000}"/>
    <cellStyle name="Total 2 2 3 96" xfId="50776" xr:uid="{00000000-0005-0000-0000-00004BC70000}"/>
    <cellStyle name="Total 2 2 3 97" xfId="50925" xr:uid="{00000000-0005-0000-0000-00004CC70000}"/>
    <cellStyle name="Total 2 2 3 98" xfId="51090" xr:uid="{00000000-0005-0000-0000-00004DC70000}"/>
    <cellStyle name="Total 2 2 3 99" xfId="51246" xr:uid="{00000000-0005-0000-0000-00004EC70000}"/>
    <cellStyle name="Total 2 2 30" xfId="1160" xr:uid="{00000000-0005-0000-0000-00004FC70000}"/>
    <cellStyle name="Total 2 2 30 2" xfId="1161" xr:uid="{00000000-0005-0000-0000-000050C70000}"/>
    <cellStyle name="Total 2 2 30 2 2" xfId="30258" xr:uid="{00000000-0005-0000-0000-000051C70000}"/>
    <cellStyle name="Total 2 2 30 3" xfId="29753" xr:uid="{00000000-0005-0000-0000-000052C70000}"/>
    <cellStyle name="Total 2 2 30 4" xfId="23483" xr:uid="{00000000-0005-0000-0000-000053C70000}"/>
    <cellStyle name="Total 2 2 31" xfId="1162" xr:uid="{00000000-0005-0000-0000-000054C70000}"/>
    <cellStyle name="Total 2 2 31 2" xfId="1163" xr:uid="{00000000-0005-0000-0000-000055C70000}"/>
    <cellStyle name="Total 2 2 31 2 2" xfId="30265" xr:uid="{00000000-0005-0000-0000-000056C70000}"/>
    <cellStyle name="Total 2 2 31 3" xfId="29760" xr:uid="{00000000-0005-0000-0000-000057C70000}"/>
    <cellStyle name="Total 2 2 31 4" xfId="23772" xr:uid="{00000000-0005-0000-0000-000058C70000}"/>
    <cellStyle name="Total 2 2 32" xfId="1164" xr:uid="{00000000-0005-0000-0000-000059C70000}"/>
    <cellStyle name="Total 2 2 32 2" xfId="1165" xr:uid="{00000000-0005-0000-0000-00005AC70000}"/>
    <cellStyle name="Total 2 2 32 2 2" xfId="30271" xr:uid="{00000000-0005-0000-0000-00005BC70000}"/>
    <cellStyle name="Total 2 2 32 3" xfId="29766" xr:uid="{00000000-0005-0000-0000-00005CC70000}"/>
    <cellStyle name="Total 2 2 32 4" xfId="24122" xr:uid="{00000000-0005-0000-0000-00005DC70000}"/>
    <cellStyle name="Total 2 2 33" xfId="1166" xr:uid="{00000000-0005-0000-0000-00005EC70000}"/>
    <cellStyle name="Total 2 2 33 2" xfId="1167" xr:uid="{00000000-0005-0000-0000-00005FC70000}"/>
    <cellStyle name="Total 2 2 33 2 2" xfId="30278" xr:uid="{00000000-0005-0000-0000-000060C70000}"/>
    <cellStyle name="Total 2 2 33 3" xfId="29773" xr:uid="{00000000-0005-0000-0000-000061C70000}"/>
    <cellStyle name="Total 2 2 33 4" xfId="24800" xr:uid="{00000000-0005-0000-0000-000062C70000}"/>
    <cellStyle name="Total 2 2 34" xfId="1168" xr:uid="{00000000-0005-0000-0000-000063C70000}"/>
    <cellStyle name="Total 2 2 34 2" xfId="1169" xr:uid="{00000000-0005-0000-0000-000064C70000}"/>
    <cellStyle name="Total 2 2 34 2 2" xfId="30167" xr:uid="{00000000-0005-0000-0000-000065C70000}"/>
    <cellStyle name="Total 2 2 34 3" xfId="29711" xr:uid="{00000000-0005-0000-0000-000066C70000}"/>
    <cellStyle name="Total 2 2 34 4" xfId="25242" xr:uid="{00000000-0005-0000-0000-000067C70000}"/>
    <cellStyle name="Total 2 2 35" xfId="1170" xr:uid="{00000000-0005-0000-0000-000068C70000}"/>
    <cellStyle name="Total 2 2 35 2" xfId="1171" xr:uid="{00000000-0005-0000-0000-000069C70000}"/>
    <cellStyle name="Total 2 2 35 2 2" xfId="30284" xr:uid="{00000000-0005-0000-0000-00006AC70000}"/>
    <cellStyle name="Total 2 2 35 3" xfId="29779" xr:uid="{00000000-0005-0000-0000-00006BC70000}"/>
    <cellStyle name="Total 2 2 35 4" xfId="25429" xr:uid="{00000000-0005-0000-0000-00006CC70000}"/>
    <cellStyle name="Total 2 2 36" xfId="1172" xr:uid="{00000000-0005-0000-0000-00006DC70000}"/>
    <cellStyle name="Total 2 2 36 2" xfId="1173" xr:uid="{00000000-0005-0000-0000-00006EC70000}"/>
    <cellStyle name="Total 2 2 36 2 2" xfId="30289" xr:uid="{00000000-0005-0000-0000-00006FC70000}"/>
    <cellStyle name="Total 2 2 36 3" xfId="29784" xr:uid="{00000000-0005-0000-0000-000070C70000}"/>
    <cellStyle name="Total 2 2 36 4" xfId="25775" xr:uid="{00000000-0005-0000-0000-000071C70000}"/>
    <cellStyle name="Total 2 2 37" xfId="1174" xr:uid="{00000000-0005-0000-0000-000072C70000}"/>
    <cellStyle name="Total 2 2 37 2" xfId="1175" xr:uid="{00000000-0005-0000-0000-000073C70000}"/>
    <cellStyle name="Total 2 2 37 2 2" xfId="30294" xr:uid="{00000000-0005-0000-0000-000074C70000}"/>
    <cellStyle name="Total 2 2 37 3" xfId="29789" xr:uid="{00000000-0005-0000-0000-000075C70000}"/>
    <cellStyle name="Total 2 2 37 4" xfId="26121" xr:uid="{00000000-0005-0000-0000-000076C70000}"/>
    <cellStyle name="Total 2 2 38" xfId="1176" xr:uid="{00000000-0005-0000-0000-000077C70000}"/>
    <cellStyle name="Total 2 2 38 2" xfId="1177" xr:uid="{00000000-0005-0000-0000-000078C70000}"/>
    <cellStyle name="Total 2 2 38 2 2" xfId="30299" xr:uid="{00000000-0005-0000-0000-000079C70000}"/>
    <cellStyle name="Total 2 2 38 3" xfId="29794" xr:uid="{00000000-0005-0000-0000-00007AC70000}"/>
    <cellStyle name="Total 2 2 38 4" xfId="25341" xr:uid="{00000000-0005-0000-0000-00007BC70000}"/>
    <cellStyle name="Total 2 2 39" xfId="1178" xr:uid="{00000000-0005-0000-0000-00007CC70000}"/>
    <cellStyle name="Total 2 2 39 2" xfId="1179" xr:uid="{00000000-0005-0000-0000-00007DC70000}"/>
    <cellStyle name="Total 2 2 39 2 2" xfId="30316" xr:uid="{00000000-0005-0000-0000-00007EC70000}"/>
    <cellStyle name="Total 2 2 39 3" xfId="29811" xr:uid="{00000000-0005-0000-0000-00007FC70000}"/>
    <cellStyle name="Total 2 2 39 4" xfId="27086" xr:uid="{00000000-0005-0000-0000-000080C70000}"/>
    <cellStyle name="Total 2 2 4" xfId="1180" xr:uid="{00000000-0005-0000-0000-000081C70000}"/>
    <cellStyle name="Total 2 2 4 10" xfId="1966" xr:uid="{00000000-0005-0000-0000-000082C70000}"/>
    <cellStyle name="Total 2 2 4 10 2" xfId="6218" xr:uid="{00000000-0005-0000-0000-000083C70000}"/>
    <cellStyle name="Total 2 2 4 10 3" xfId="10467" xr:uid="{00000000-0005-0000-0000-000084C70000}"/>
    <cellStyle name="Total 2 2 4 10 4" xfId="14717" xr:uid="{00000000-0005-0000-0000-000085C70000}"/>
    <cellStyle name="Total 2 2 4 10 5" xfId="20355" xr:uid="{00000000-0005-0000-0000-000086C70000}"/>
    <cellStyle name="Total 2 2 4 10 6" xfId="53270" xr:uid="{00000000-0005-0000-0000-000087C70000}"/>
    <cellStyle name="Total 2 2 4 100" xfId="51405" xr:uid="{00000000-0005-0000-0000-000088C70000}"/>
    <cellStyle name="Total 2 2 4 101" xfId="51555" xr:uid="{00000000-0005-0000-0000-000089C70000}"/>
    <cellStyle name="Total 2 2 4 102" xfId="51705" xr:uid="{00000000-0005-0000-0000-00008AC70000}"/>
    <cellStyle name="Total 2 2 4 103" xfId="51860" xr:uid="{00000000-0005-0000-0000-00008BC70000}"/>
    <cellStyle name="Total 2 2 4 104" xfId="52015" xr:uid="{00000000-0005-0000-0000-00008CC70000}"/>
    <cellStyle name="Total 2 2 4 105" xfId="52165" xr:uid="{00000000-0005-0000-0000-00008DC70000}"/>
    <cellStyle name="Total 2 2 4 106" xfId="52315" xr:uid="{00000000-0005-0000-0000-00008EC70000}"/>
    <cellStyle name="Total 2 2 4 107" xfId="52363" xr:uid="{00000000-0005-0000-0000-00008FC70000}"/>
    <cellStyle name="Total 2 2 4 108" xfId="52418" xr:uid="{00000000-0005-0000-0000-000090C70000}"/>
    <cellStyle name="Total 2 2 4 109" xfId="52568" xr:uid="{00000000-0005-0000-0000-000091C70000}"/>
    <cellStyle name="Total 2 2 4 11" xfId="1534" xr:uid="{00000000-0005-0000-0000-000092C70000}"/>
    <cellStyle name="Total 2 2 4 11 2" xfId="5786" xr:uid="{00000000-0005-0000-0000-000093C70000}"/>
    <cellStyle name="Total 2 2 4 11 3" xfId="10035" xr:uid="{00000000-0005-0000-0000-000094C70000}"/>
    <cellStyle name="Total 2 2 4 11 4" xfId="14285" xr:uid="{00000000-0005-0000-0000-000095C70000}"/>
    <cellStyle name="Total 2 2 4 11 5" xfId="20636" xr:uid="{00000000-0005-0000-0000-000096C70000}"/>
    <cellStyle name="Total 2 2 4 11 6" xfId="54382" xr:uid="{00000000-0005-0000-0000-000097C70000}"/>
    <cellStyle name="Total 2 2 4 110" xfId="52717" xr:uid="{00000000-0005-0000-0000-000098C70000}"/>
    <cellStyle name="Total 2 2 4 111" xfId="52867" xr:uid="{00000000-0005-0000-0000-000099C70000}"/>
    <cellStyle name="Total 2 2 4 112" xfId="18740" xr:uid="{00000000-0005-0000-0000-00009AC70000}"/>
    <cellStyle name="Total 2 2 4 113" xfId="53159" xr:uid="{00000000-0005-0000-0000-00009BC70000}"/>
    <cellStyle name="Total 2 2 4 12" xfId="2035" xr:uid="{00000000-0005-0000-0000-00009CC70000}"/>
    <cellStyle name="Total 2 2 4 12 2" xfId="6287" xr:uid="{00000000-0005-0000-0000-00009DC70000}"/>
    <cellStyle name="Total 2 2 4 12 3" xfId="10536" xr:uid="{00000000-0005-0000-0000-00009EC70000}"/>
    <cellStyle name="Total 2 2 4 12 4" xfId="14785" xr:uid="{00000000-0005-0000-0000-00009FC70000}"/>
    <cellStyle name="Total 2 2 4 12 5" xfId="21048" xr:uid="{00000000-0005-0000-0000-0000A0C70000}"/>
    <cellStyle name="Total 2 2 4 12 6" xfId="54532" xr:uid="{00000000-0005-0000-0000-0000A1C70000}"/>
    <cellStyle name="Total 2 2 4 13" xfId="2187" xr:uid="{00000000-0005-0000-0000-0000A2C70000}"/>
    <cellStyle name="Total 2 2 4 13 2" xfId="6439" xr:uid="{00000000-0005-0000-0000-0000A3C70000}"/>
    <cellStyle name="Total 2 2 4 13 3" xfId="10688" xr:uid="{00000000-0005-0000-0000-0000A4C70000}"/>
    <cellStyle name="Total 2 2 4 13 4" xfId="14937" xr:uid="{00000000-0005-0000-0000-0000A5C70000}"/>
    <cellStyle name="Total 2 2 4 13 5" xfId="20650" xr:uid="{00000000-0005-0000-0000-0000A6C70000}"/>
    <cellStyle name="Total 2 2 4 13 6" xfId="54681" xr:uid="{00000000-0005-0000-0000-0000A7C70000}"/>
    <cellStyle name="Total 2 2 4 14" xfId="2337" xr:uid="{00000000-0005-0000-0000-0000A8C70000}"/>
    <cellStyle name="Total 2 2 4 14 2" xfId="6589" xr:uid="{00000000-0005-0000-0000-0000A9C70000}"/>
    <cellStyle name="Total 2 2 4 14 3" xfId="10838" xr:uid="{00000000-0005-0000-0000-0000AAC70000}"/>
    <cellStyle name="Total 2 2 4 14 4" xfId="15087" xr:uid="{00000000-0005-0000-0000-0000ABC70000}"/>
    <cellStyle name="Total 2 2 4 14 5" xfId="21395" xr:uid="{00000000-0005-0000-0000-0000ACC70000}"/>
    <cellStyle name="Total 2 2 4 14 6" xfId="54836" xr:uid="{00000000-0005-0000-0000-0000ADC70000}"/>
    <cellStyle name="Total 2 2 4 15" xfId="2486" xr:uid="{00000000-0005-0000-0000-0000AEC70000}"/>
    <cellStyle name="Total 2 2 4 15 2" xfId="6738" xr:uid="{00000000-0005-0000-0000-0000AFC70000}"/>
    <cellStyle name="Total 2 2 4 15 3" xfId="10987" xr:uid="{00000000-0005-0000-0000-0000B0C70000}"/>
    <cellStyle name="Total 2 2 4 15 4" xfId="15236" xr:uid="{00000000-0005-0000-0000-0000B1C70000}"/>
    <cellStyle name="Total 2 2 4 15 5" xfId="22184" xr:uid="{00000000-0005-0000-0000-0000B2C70000}"/>
    <cellStyle name="Total 2 2 4 15 6" xfId="54991" xr:uid="{00000000-0005-0000-0000-0000B3C70000}"/>
    <cellStyle name="Total 2 2 4 16" xfId="2636" xr:uid="{00000000-0005-0000-0000-0000B4C70000}"/>
    <cellStyle name="Total 2 2 4 16 2" xfId="6888" xr:uid="{00000000-0005-0000-0000-0000B5C70000}"/>
    <cellStyle name="Total 2 2 4 16 3" xfId="11137" xr:uid="{00000000-0005-0000-0000-0000B6C70000}"/>
    <cellStyle name="Total 2 2 4 16 4" xfId="15386" xr:uid="{00000000-0005-0000-0000-0000B7C70000}"/>
    <cellStyle name="Total 2 2 4 16 5" xfId="22530" xr:uid="{00000000-0005-0000-0000-0000B8C70000}"/>
    <cellStyle name="Total 2 2 4 16 6" xfId="55142" xr:uid="{00000000-0005-0000-0000-0000B9C70000}"/>
    <cellStyle name="Total 2 2 4 17" xfId="2791" xr:uid="{00000000-0005-0000-0000-0000BAC70000}"/>
    <cellStyle name="Total 2 2 4 17 2" xfId="7043" xr:uid="{00000000-0005-0000-0000-0000BBC70000}"/>
    <cellStyle name="Total 2 2 4 17 3" xfId="11292" xr:uid="{00000000-0005-0000-0000-0000BCC70000}"/>
    <cellStyle name="Total 2 2 4 17 4" xfId="15541" xr:uid="{00000000-0005-0000-0000-0000BDC70000}"/>
    <cellStyle name="Total 2 2 4 17 5" xfId="22876" xr:uid="{00000000-0005-0000-0000-0000BEC70000}"/>
    <cellStyle name="Total 2 2 4 17 6" xfId="55291" xr:uid="{00000000-0005-0000-0000-0000BFC70000}"/>
    <cellStyle name="Total 2 2 4 18" xfId="2941" xr:uid="{00000000-0005-0000-0000-0000C0C70000}"/>
    <cellStyle name="Total 2 2 4 18 2" xfId="7193" xr:uid="{00000000-0005-0000-0000-0000C1C70000}"/>
    <cellStyle name="Total 2 2 4 18 3" xfId="11442" xr:uid="{00000000-0005-0000-0000-0000C2C70000}"/>
    <cellStyle name="Total 2 2 4 18 4" xfId="15691" xr:uid="{00000000-0005-0000-0000-0000C3C70000}"/>
    <cellStyle name="Total 2 2 4 18 5" xfId="23223" xr:uid="{00000000-0005-0000-0000-0000C4C70000}"/>
    <cellStyle name="Total 2 2 4 18 6" xfId="55441" xr:uid="{00000000-0005-0000-0000-0000C5C70000}"/>
    <cellStyle name="Total 2 2 4 19" xfId="3091" xr:uid="{00000000-0005-0000-0000-0000C6C70000}"/>
    <cellStyle name="Total 2 2 4 19 2" xfId="7343" xr:uid="{00000000-0005-0000-0000-0000C7C70000}"/>
    <cellStyle name="Total 2 2 4 19 3" xfId="11592" xr:uid="{00000000-0005-0000-0000-0000C8C70000}"/>
    <cellStyle name="Total 2 2 4 19 4" xfId="15841" xr:uid="{00000000-0005-0000-0000-0000C9C70000}"/>
    <cellStyle name="Total 2 2 4 19 5" xfId="23498" xr:uid="{00000000-0005-0000-0000-0000CAC70000}"/>
    <cellStyle name="Total 2 2 4 19 6" xfId="55590" xr:uid="{00000000-0005-0000-0000-0000CBC70000}"/>
    <cellStyle name="Total 2 2 4 2" xfId="1181" xr:uid="{00000000-0005-0000-0000-0000CCC70000}"/>
    <cellStyle name="Total 2 2 4 2 10" xfId="3294" xr:uid="{00000000-0005-0000-0000-0000CDC70000}"/>
    <cellStyle name="Total 2 2 4 2 10 2" xfId="7546" xr:uid="{00000000-0005-0000-0000-0000CEC70000}"/>
    <cellStyle name="Total 2 2 4 2 10 3" xfId="11795" xr:uid="{00000000-0005-0000-0000-0000CFC70000}"/>
    <cellStyle name="Total 2 2 4 2 10 4" xfId="16044" xr:uid="{00000000-0005-0000-0000-0000D0C70000}"/>
    <cellStyle name="Total 2 2 4 2 10 5" xfId="22234" xr:uid="{00000000-0005-0000-0000-0000D1C70000}"/>
    <cellStyle name="Total 2 2 4 2 10 6" xfId="54586" xr:uid="{00000000-0005-0000-0000-0000D2C70000}"/>
    <cellStyle name="Total 2 2 4 2 100" xfId="52219" xr:uid="{00000000-0005-0000-0000-0000D3C70000}"/>
    <cellStyle name="Total 2 2 4 2 101" xfId="52472" xr:uid="{00000000-0005-0000-0000-0000D4C70000}"/>
    <cellStyle name="Total 2 2 4 2 102" xfId="52622" xr:uid="{00000000-0005-0000-0000-0000D5C70000}"/>
    <cellStyle name="Total 2 2 4 2 103" xfId="52771" xr:uid="{00000000-0005-0000-0000-0000D6C70000}"/>
    <cellStyle name="Total 2 2 4 2 104" xfId="52921" xr:uid="{00000000-0005-0000-0000-0000D7C70000}"/>
    <cellStyle name="Total 2 2 4 2 105" xfId="53383" xr:uid="{00000000-0005-0000-0000-0000D8C70000}"/>
    <cellStyle name="Total 2 2 4 2 11" xfId="3443" xr:uid="{00000000-0005-0000-0000-0000D9C70000}"/>
    <cellStyle name="Total 2 2 4 2 11 2" xfId="7695" xr:uid="{00000000-0005-0000-0000-0000DAC70000}"/>
    <cellStyle name="Total 2 2 4 2 11 3" xfId="11944" xr:uid="{00000000-0005-0000-0000-0000DBC70000}"/>
    <cellStyle name="Total 2 2 4 2 11 4" xfId="16193" xr:uid="{00000000-0005-0000-0000-0000DCC70000}"/>
    <cellStyle name="Total 2 2 4 2 11 5" xfId="22580" xr:uid="{00000000-0005-0000-0000-0000DDC70000}"/>
    <cellStyle name="Total 2 2 4 2 11 6" xfId="54735" xr:uid="{00000000-0005-0000-0000-0000DEC70000}"/>
    <cellStyle name="Total 2 2 4 2 12" xfId="3593" xr:uid="{00000000-0005-0000-0000-0000DFC70000}"/>
    <cellStyle name="Total 2 2 4 2 12 2" xfId="7845" xr:uid="{00000000-0005-0000-0000-0000E0C70000}"/>
    <cellStyle name="Total 2 2 4 2 12 3" xfId="12094" xr:uid="{00000000-0005-0000-0000-0000E1C70000}"/>
    <cellStyle name="Total 2 2 4 2 12 4" xfId="16343" xr:uid="{00000000-0005-0000-0000-0000E2C70000}"/>
    <cellStyle name="Total 2 2 4 2 12 5" xfId="22926" xr:uid="{00000000-0005-0000-0000-0000E3C70000}"/>
    <cellStyle name="Total 2 2 4 2 12 6" xfId="54890" xr:uid="{00000000-0005-0000-0000-0000E4C70000}"/>
    <cellStyle name="Total 2 2 4 2 13" xfId="3743" xr:uid="{00000000-0005-0000-0000-0000E5C70000}"/>
    <cellStyle name="Total 2 2 4 2 13 2" xfId="7995" xr:uid="{00000000-0005-0000-0000-0000E6C70000}"/>
    <cellStyle name="Total 2 2 4 2 13 3" xfId="12244" xr:uid="{00000000-0005-0000-0000-0000E7C70000}"/>
    <cellStyle name="Total 2 2 4 2 13 4" xfId="16493" xr:uid="{00000000-0005-0000-0000-0000E8C70000}"/>
    <cellStyle name="Total 2 2 4 2 13 5" xfId="23273" xr:uid="{00000000-0005-0000-0000-0000E9C70000}"/>
    <cellStyle name="Total 2 2 4 2 13 6" xfId="55045" xr:uid="{00000000-0005-0000-0000-0000EAC70000}"/>
    <cellStyle name="Total 2 2 4 2 14" xfId="3892" xr:uid="{00000000-0005-0000-0000-0000EBC70000}"/>
    <cellStyle name="Total 2 2 4 2 14 2" xfId="8144" xr:uid="{00000000-0005-0000-0000-0000ECC70000}"/>
    <cellStyle name="Total 2 2 4 2 14 3" xfId="12393" xr:uid="{00000000-0005-0000-0000-0000EDC70000}"/>
    <cellStyle name="Total 2 2 4 2 14 4" xfId="16642" xr:uid="{00000000-0005-0000-0000-0000EEC70000}"/>
    <cellStyle name="Total 2 2 4 2 14 5" xfId="23548" xr:uid="{00000000-0005-0000-0000-0000EFC70000}"/>
    <cellStyle name="Total 2 2 4 2 14 6" xfId="55196" xr:uid="{00000000-0005-0000-0000-0000F0C70000}"/>
    <cellStyle name="Total 2 2 4 2 15" xfId="4041" xr:uid="{00000000-0005-0000-0000-0000F1C70000}"/>
    <cellStyle name="Total 2 2 4 2 15 2" xfId="8293" xr:uid="{00000000-0005-0000-0000-0000F2C70000}"/>
    <cellStyle name="Total 2 2 4 2 15 3" xfId="12542" xr:uid="{00000000-0005-0000-0000-0000F3C70000}"/>
    <cellStyle name="Total 2 2 4 2 15 4" xfId="16791" xr:uid="{00000000-0005-0000-0000-0000F4C70000}"/>
    <cellStyle name="Total 2 2 4 2 15 5" xfId="23894" xr:uid="{00000000-0005-0000-0000-0000F5C70000}"/>
    <cellStyle name="Total 2 2 4 2 15 6" xfId="55345" xr:uid="{00000000-0005-0000-0000-0000F6C70000}"/>
    <cellStyle name="Total 2 2 4 2 16" xfId="4241" xr:uid="{00000000-0005-0000-0000-0000F7C70000}"/>
    <cellStyle name="Total 2 2 4 2 16 2" xfId="8493" xr:uid="{00000000-0005-0000-0000-0000F8C70000}"/>
    <cellStyle name="Total 2 2 4 2 16 3" xfId="12742" xr:uid="{00000000-0005-0000-0000-0000F9C70000}"/>
    <cellStyle name="Total 2 2 4 2 16 4" xfId="16991" xr:uid="{00000000-0005-0000-0000-0000FAC70000}"/>
    <cellStyle name="Total 2 2 4 2 16 5" xfId="24244" xr:uid="{00000000-0005-0000-0000-0000FBC70000}"/>
    <cellStyle name="Total 2 2 4 2 16 6" xfId="55495" xr:uid="{00000000-0005-0000-0000-0000FCC70000}"/>
    <cellStyle name="Total 2 2 4 2 17" xfId="4392" xr:uid="{00000000-0005-0000-0000-0000FDC70000}"/>
    <cellStyle name="Total 2 2 4 2 17 2" xfId="8644" xr:uid="{00000000-0005-0000-0000-0000FEC70000}"/>
    <cellStyle name="Total 2 2 4 2 17 3" xfId="12893" xr:uid="{00000000-0005-0000-0000-0000FFC70000}"/>
    <cellStyle name="Total 2 2 4 2 17 4" xfId="17142" xr:uid="{00000000-0005-0000-0000-000000C80000}"/>
    <cellStyle name="Total 2 2 4 2 17 5" xfId="24590" xr:uid="{00000000-0005-0000-0000-000001C80000}"/>
    <cellStyle name="Total 2 2 4 2 17 6" xfId="55644" xr:uid="{00000000-0005-0000-0000-000002C80000}"/>
    <cellStyle name="Total 2 2 4 2 18" xfId="4495" xr:uid="{00000000-0005-0000-0000-000003C80000}"/>
    <cellStyle name="Total 2 2 4 2 18 2" xfId="8747" xr:uid="{00000000-0005-0000-0000-000004C80000}"/>
    <cellStyle name="Total 2 2 4 2 18 3" xfId="12996" xr:uid="{00000000-0005-0000-0000-000005C80000}"/>
    <cellStyle name="Total 2 2 4 2 18 4" xfId="17245" xr:uid="{00000000-0005-0000-0000-000006C80000}"/>
    <cellStyle name="Total 2 2 4 2 18 5" xfId="24865" xr:uid="{00000000-0005-0000-0000-000007C80000}"/>
    <cellStyle name="Total 2 2 4 2 18 6" xfId="55866" xr:uid="{00000000-0005-0000-0000-000008C80000}"/>
    <cellStyle name="Total 2 2 4 2 19" xfId="4609" xr:uid="{00000000-0005-0000-0000-000009C80000}"/>
    <cellStyle name="Total 2 2 4 2 19 2" xfId="8861" xr:uid="{00000000-0005-0000-0000-00000AC80000}"/>
    <cellStyle name="Total 2 2 4 2 19 3" xfId="13110" xr:uid="{00000000-0005-0000-0000-00000BC80000}"/>
    <cellStyle name="Total 2 2 4 2 19 4" xfId="17359" xr:uid="{00000000-0005-0000-0000-00000CC80000}"/>
    <cellStyle name="Total 2 2 4 2 19 5" xfId="25331" xr:uid="{00000000-0005-0000-0000-00000DC80000}"/>
    <cellStyle name="Total 2 2 4 2 19 6" xfId="56018" xr:uid="{00000000-0005-0000-0000-00000EC80000}"/>
    <cellStyle name="Total 2 2 4 2 2" xfId="2089" xr:uid="{00000000-0005-0000-0000-00000FC80000}"/>
    <cellStyle name="Total 2 2 4 2 2 2" xfId="6341" xr:uid="{00000000-0005-0000-0000-000010C80000}"/>
    <cellStyle name="Total 2 2 4 2 2 3" xfId="10590" xr:uid="{00000000-0005-0000-0000-000011C80000}"/>
    <cellStyle name="Total 2 2 4 2 2 4" xfId="14839" xr:uid="{00000000-0005-0000-0000-000012C80000}"/>
    <cellStyle name="Total 2 2 4 2 2 5" xfId="18644" xr:uid="{00000000-0005-0000-0000-000013C80000}"/>
    <cellStyle name="Total 2 2 4 2 2 6" xfId="19271" xr:uid="{00000000-0005-0000-0000-000014C80000}"/>
    <cellStyle name="Total 2 2 4 2 2 7" xfId="53538" xr:uid="{00000000-0005-0000-0000-000015C80000}"/>
    <cellStyle name="Total 2 2 4 2 20" xfId="4764" xr:uid="{00000000-0005-0000-0000-000016C80000}"/>
    <cellStyle name="Total 2 2 4 2 20 2" xfId="9016" xr:uid="{00000000-0005-0000-0000-000017C80000}"/>
    <cellStyle name="Total 2 2 4 2 20 3" xfId="13265" xr:uid="{00000000-0005-0000-0000-000018C80000}"/>
    <cellStyle name="Total 2 2 4 2 20 4" xfId="17514" xr:uid="{00000000-0005-0000-0000-000019C80000}"/>
    <cellStyle name="Total 2 2 4 2 20 5" xfId="25551" xr:uid="{00000000-0005-0000-0000-00001AC80000}"/>
    <cellStyle name="Total 2 2 4 2 20 6" xfId="56170" xr:uid="{00000000-0005-0000-0000-00001BC80000}"/>
    <cellStyle name="Total 2 2 4 2 21" xfId="4914" xr:uid="{00000000-0005-0000-0000-00001CC80000}"/>
    <cellStyle name="Total 2 2 4 2 21 2" xfId="9166" xr:uid="{00000000-0005-0000-0000-00001DC80000}"/>
    <cellStyle name="Total 2 2 4 2 21 3" xfId="13415" xr:uid="{00000000-0005-0000-0000-00001EC80000}"/>
    <cellStyle name="Total 2 2 4 2 21 4" xfId="17664" xr:uid="{00000000-0005-0000-0000-00001FC80000}"/>
    <cellStyle name="Total 2 2 4 2 21 5" xfId="25897" xr:uid="{00000000-0005-0000-0000-000020C80000}"/>
    <cellStyle name="Total 2 2 4 2 21 6" xfId="56319" xr:uid="{00000000-0005-0000-0000-000021C80000}"/>
    <cellStyle name="Total 2 2 4 2 22" xfId="5106" xr:uid="{00000000-0005-0000-0000-000022C80000}"/>
    <cellStyle name="Total 2 2 4 2 22 2" xfId="9358" xr:uid="{00000000-0005-0000-0000-000023C80000}"/>
    <cellStyle name="Total 2 2 4 2 22 3" xfId="13607" xr:uid="{00000000-0005-0000-0000-000024C80000}"/>
    <cellStyle name="Total 2 2 4 2 22 4" xfId="17856" xr:uid="{00000000-0005-0000-0000-000025C80000}"/>
    <cellStyle name="Total 2 2 4 2 22 5" xfId="26243" xr:uid="{00000000-0005-0000-0000-000026C80000}"/>
    <cellStyle name="Total 2 2 4 2 22 6" xfId="56475" xr:uid="{00000000-0005-0000-0000-000027C80000}"/>
    <cellStyle name="Total 2 2 4 2 23" xfId="5216" xr:uid="{00000000-0005-0000-0000-000028C80000}"/>
    <cellStyle name="Total 2 2 4 2 23 2" xfId="9468" xr:uid="{00000000-0005-0000-0000-000029C80000}"/>
    <cellStyle name="Total 2 2 4 2 23 3" xfId="13717" xr:uid="{00000000-0005-0000-0000-00002AC80000}"/>
    <cellStyle name="Total 2 2 4 2 23 4" xfId="17966" xr:uid="{00000000-0005-0000-0000-00002BC80000}"/>
    <cellStyle name="Total 2 2 4 2 23 5" xfId="26588" xr:uid="{00000000-0005-0000-0000-00002CC80000}"/>
    <cellStyle name="Total 2 2 4 2 23 6" xfId="56726" xr:uid="{00000000-0005-0000-0000-00002DC80000}"/>
    <cellStyle name="Total 2 2 4 2 24" xfId="5328" xr:uid="{00000000-0005-0000-0000-00002EC80000}"/>
    <cellStyle name="Total 2 2 4 2 24 2" xfId="9580" xr:uid="{00000000-0005-0000-0000-00002FC80000}"/>
    <cellStyle name="Total 2 2 4 2 24 3" xfId="13829" xr:uid="{00000000-0005-0000-0000-000030C80000}"/>
    <cellStyle name="Total 2 2 4 2 24 4" xfId="18078" xr:uid="{00000000-0005-0000-0000-000031C80000}"/>
    <cellStyle name="Total 2 2 4 2 24 5" xfId="26464" xr:uid="{00000000-0005-0000-0000-000032C80000}"/>
    <cellStyle name="Total 2 2 4 2 24 6" xfId="56885" xr:uid="{00000000-0005-0000-0000-000033C80000}"/>
    <cellStyle name="Total 2 2 4 2 25" xfId="5479" xr:uid="{00000000-0005-0000-0000-000034C80000}"/>
    <cellStyle name="Total 2 2 4 2 25 2" xfId="9731" xr:uid="{00000000-0005-0000-0000-000035C80000}"/>
    <cellStyle name="Total 2 2 4 2 25 3" xfId="13980" xr:uid="{00000000-0005-0000-0000-000036C80000}"/>
    <cellStyle name="Total 2 2 4 2 25 4" xfId="18229" xr:uid="{00000000-0005-0000-0000-000037C80000}"/>
    <cellStyle name="Total 2 2 4 2 25 5" xfId="27128" xr:uid="{00000000-0005-0000-0000-000038C80000}"/>
    <cellStyle name="Total 2 2 4 2 25 6" xfId="57035" xr:uid="{00000000-0005-0000-0000-000039C80000}"/>
    <cellStyle name="Total 2 2 4 2 26" xfId="5634" xr:uid="{00000000-0005-0000-0000-00003AC80000}"/>
    <cellStyle name="Total 2 2 4 2 26 2" xfId="9886" xr:uid="{00000000-0005-0000-0000-00003BC80000}"/>
    <cellStyle name="Total 2 2 4 2 26 3" xfId="14135" xr:uid="{00000000-0005-0000-0000-00003CC80000}"/>
    <cellStyle name="Total 2 2 4 2 26 4" xfId="18384" xr:uid="{00000000-0005-0000-0000-00003DC80000}"/>
    <cellStyle name="Total 2 2 4 2 26 5" xfId="27296" xr:uid="{00000000-0005-0000-0000-00003EC80000}"/>
    <cellStyle name="Total 2 2 4 2 26 6" xfId="55921" xr:uid="{00000000-0005-0000-0000-00003FC80000}"/>
    <cellStyle name="Total 2 2 4 2 27" xfId="1634" xr:uid="{00000000-0005-0000-0000-000040C80000}"/>
    <cellStyle name="Total 2 2 4 2 27 2" xfId="27639" xr:uid="{00000000-0005-0000-0000-000041C80000}"/>
    <cellStyle name="Total 2 2 4 2 27 3" xfId="57303" xr:uid="{00000000-0005-0000-0000-000042C80000}"/>
    <cellStyle name="Total 2 2 4 2 28" xfId="5886" xr:uid="{00000000-0005-0000-0000-000043C80000}"/>
    <cellStyle name="Total 2 2 4 2 28 2" xfId="27980" xr:uid="{00000000-0005-0000-0000-000044C80000}"/>
    <cellStyle name="Total 2 2 4 2 28 3" xfId="57452" xr:uid="{00000000-0005-0000-0000-000045C80000}"/>
    <cellStyle name="Total 2 2 4 2 29" xfId="10135" xr:uid="{00000000-0005-0000-0000-000046C80000}"/>
    <cellStyle name="Total 2 2 4 2 29 2" xfId="28321" xr:uid="{00000000-0005-0000-0000-000047C80000}"/>
    <cellStyle name="Total 2 2 4 2 29 3" xfId="57602" xr:uid="{00000000-0005-0000-0000-000048C80000}"/>
    <cellStyle name="Total 2 2 4 2 3" xfId="2241" xr:uid="{00000000-0005-0000-0000-000049C80000}"/>
    <cellStyle name="Total 2 2 4 2 3 2" xfId="6493" xr:uid="{00000000-0005-0000-0000-00004AC80000}"/>
    <cellStyle name="Total 2 2 4 2 3 3" xfId="10742" xr:uid="{00000000-0005-0000-0000-00004BC80000}"/>
    <cellStyle name="Total 2 2 4 2 3 4" xfId="14991" xr:uid="{00000000-0005-0000-0000-00004CC80000}"/>
    <cellStyle name="Total 2 2 4 2 3 5" xfId="18843" xr:uid="{00000000-0005-0000-0000-00004DC80000}"/>
    <cellStyle name="Total 2 2 4 2 3 6" xfId="53687" xr:uid="{00000000-0005-0000-0000-00004EC80000}"/>
    <cellStyle name="Total 2 2 4 2 30" xfId="14385" xr:uid="{00000000-0005-0000-0000-00004FC80000}"/>
    <cellStyle name="Total 2 2 4 2 30 2" xfId="28662" xr:uid="{00000000-0005-0000-0000-000050C80000}"/>
    <cellStyle name="Total 2 2 4 2 31" xfId="18536" xr:uid="{00000000-0005-0000-0000-000051C80000}"/>
    <cellStyle name="Total 2 2 4 2 31 2" xfId="29003" xr:uid="{00000000-0005-0000-0000-000052C80000}"/>
    <cellStyle name="Total 2 2 4 2 32" xfId="29293" xr:uid="{00000000-0005-0000-0000-000053C80000}"/>
    <cellStyle name="Total 2 2 4 2 33" xfId="31162" xr:uid="{00000000-0005-0000-0000-000054C80000}"/>
    <cellStyle name="Total 2 2 4 2 34" xfId="31501" xr:uid="{00000000-0005-0000-0000-000055C80000}"/>
    <cellStyle name="Total 2 2 4 2 35" xfId="31841" xr:uid="{00000000-0005-0000-0000-000056C80000}"/>
    <cellStyle name="Total 2 2 4 2 36" xfId="32063" xr:uid="{00000000-0005-0000-0000-000057C80000}"/>
    <cellStyle name="Total 2 2 4 2 37" xfId="32404" xr:uid="{00000000-0005-0000-0000-000058C80000}"/>
    <cellStyle name="Total 2 2 4 2 38" xfId="32745" xr:uid="{00000000-0005-0000-0000-000059C80000}"/>
    <cellStyle name="Total 2 2 4 2 39" xfId="33053" xr:uid="{00000000-0005-0000-0000-00005AC80000}"/>
    <cellStyle name="Total 2 2 4 2 4" xfId="2391" xr:uid="{00000000-0005-0000-0000-00005BC80000}"/>
    <cellStyle name="Total 2 2 4 2 4 2" xfId="6643" xr:uid="{00000000-0005-0000-0000-00005CC80000}"/>
    <cellStyle name="Total 2 2 4 2 4 3" xfId="10892" xr:uid="{00000000-0005-0000-0000-00005DC80000}"/>
    <cellStyle name="Total 2 2 4 2 4 4" xfId="15141" xr:uid="{00000000-0005-0000-0000-00005EC80000}"/>
    <cellStyle name="Total 2 2 4 2 4 5" xfId="20059" xr:uid="{00000000-0005-0000-0000-00005FC80000}"/>
    <cellStyle name="Total 2 2 4 2 4 6" xfId="53809" xr:uid="{00000000-0005-0000-0000-000060C80000}"/>
    <cellStyle name="Total 2 2 4 2 40" xfId="33655" xr:uid="{00000000-0005-0000-0000-000061C80000}"/>
    <cellStyle name="Total 2 2 4 2 41" xfId="34227" xr:uid="{00000000-0005-0000-0000-000062C80000}"/>
    <cellStyle name="Total 2 2 4 2 42" xfId="34448" xr:uid="{00000000-0005-0000-0000-000063C80000}"/>
    <cellStyle name="Total 2 2 4 2 43" xfId="34794" xr:uid="{00000000-0005-0000-0000-000064C80000}"/>
    <cellStyle name="Total 2 2 4 2 44" xfId="35140" xr:uid="{00000000-0005-0000-0000-000065C80000}"/>
    <cellStyle name="Total 2 2 4 2 45" xfId="35487" xr:uid="{00000000-0005-0000-0000-000066C80000}"/>
    <cellStyle name="Total 2 2 4 2 46" xfId="35834" xr:uid="{00000000-0005-0000-0000-000067C80000}"/>
    <cellStyle name="Total 2 2 4 2 47" xfId="36180" xr:uid="{00000000-0005-0000-0000-000068C80000}"/>
    <cellStyle name="Total 2 2 4 2 48" xfId="36526" xr:uid="{00000000-0005-0000-0000-000069C80000}"/>
    <cellStyle name="Total 2 2 4 2 49" xfId="36872" xr:uid="{00000000-0005-0000-0000-00006AC80000}"/>
    <cellStyle name="Total 2 2 4 2 5" xfId="2540" xr:uid="{00000000-0005-0000-0000-00006BC80000}"/>
    <cellStyle name="Total 2 2 4 2 5 2" xfId="6792" xr:uid="{00000000-0005-0000-0000-00006CC80000}"/>
    <cellStyle name="Total 2 2 4 2 5 3" xfId="11041" xr:uid="{00000000-0005-0000-0000-00006DC80000}"/>
    <cellStyle name="Total 2 2 4 2 5 4" xfId="15290" xr:uid="{00000000-0005-0000-0000-00006EC80000}"/>
    <cellStyle name="Total 2 2 4 2 5 5" xfId="20405" xr:uid="{00000000-0005-0000-0000-00006FC80000}"/>
    <cellStyle name="Total 2 2 4 2 5 6" xfId="53915" xr:uid="{00000000-0005-0000-0000-000070C80000}"/>
    <cellStyle name="Total 2 2 4 2 50" xfId="37218" xr:uid="{00000000-0005-0000-0000-000071C80000}"/>
    <cellStyle name="Total 2 2 4 2 51" xfId="37564" xr:uid="{00000000-0005-0000-0000-000072C80000}"/>
    <cellStyle name="Total 2 2 4 2 52" xfId="37839" xr:uid="{00000000-0005-0000-0000-000073C80000}"/>
    <cellStyle name="Total 2 2 4 2 53" xfId="38186" xr:uid="{00000000-0005-0000-0000-000074C80000}"/>
    <cellStyle name="Total 2 2 4 2 54" xfId="38532" xr:uid="{00000000-0005-0000-0000-000075C80000}"/>
    <cellStyle name="Total 2 2 4 2 55" xfId="38878" xr:uid="{00000000-0005-0000-0000-000076C80000}"/>
    <cellStyle name="Total 2 2 4 2 56" xfId="39224" xr:uid="{00000000-0005-0000-0000-000077C80000}"/>
    <cellStyle name="Total 2 2 4 2 57" xfId="39689" xr:uid="{00000000-0005-0000-0000-000078C80000}"/>
    <cellStyle name="Total 2 2 4 2 58" xfId="39886" xr:uid="{00000000-0005-0000-0000-000079C80000}"/>
    <cellStyle name="Total 2 2 4 2 59" xfId="40052" xr:uid="{00000000-0005-0000-0000-00007AC80000}"/>
    <cellStyle name="Total 2 2 4 2 6" xfId="2690" xr:uid="{00000000-0005-0000-0000-00007BC80000}"/>
    <cellStyle name="Total 2 2 4 2 6 2" xfId="6942" xr:uid="{00000000-0005-0000-0000-00007CC80000}"/>
    <cellStyle name="Total 2 2 4 2 6 3" xfId="11191" xr:uid="{00000000-0005-0000-0000-00007DC80000}"/>
    <cellStyle name="Total 2 2 4 2 6 4" xfId="15440" xr:uid="{00000000-0005-0000-0000-00007EC80000}"/>
    <cellStyle name="Total 2 2 4 2 6 5" xfId="19591" xr:uid="{00000000-0005-0000-0000-00007FC80000}"/>
    <cellStyle name="Total 2 2 4 2 6 6" xfId="54065" xr:uid="{00000000-0005-0000-0000-000080C80000}"/>
    <cellStyle name="Total 2 2 4 2 60" xfId="40393" xr:uid="{00000000-0005-0000-0000-000081C80000}"/>
    <cellStyle name="Total 2 2 4 2 61" xfId="40709" xr:uid="{00000000-0005-0000-0000-000082C80000}"/>
    <cellStyle name="Total 2 2 4 2 62" xfId="41142" xr:uid="{00000000-0005-0000-0000-000083C80000}"/>
    <cellStyle name="Total 2 2 4 2 63" xfId="41629" xr:uid="{00000000-0005-0000-0000-000084C80000}"/>
    <cellStyle name="Total 2 2 4 2 64" xfId="41960" xr:uid="{00000000-0005-0000-0000-000085C80000}"/>
    <cellStyle name="Total 2 2 4 2 65" xfId="42306" xr:uid="{00000000-0005-0000-0000-000086C80000}"/>
    <cellStyle name="Total 2 2 4 2 66" xfId="41576" xr:uid="{00000000-0005-0000-0000-000087C80000}"/>
    <cellStyle name="Total 2 2 4 2 67" xfId="42887" xr:uid="{00000000-0005-0000-0000-000088C80000}"/>
    <cellStyle name="Total 2 2 4 2 68" xfId="43228" xr:uid="{00000000-0005-0000-0000-000089C80000}"/>
    <cellStyle name="Total 2 2 4 2 69" xfId="43569" xr:uid="{00000000-0005-0000-0000-00008AC80000}"/>
    <cellStyle name="Total 2 2 4 2 7" xfId="2845" xr:uid="{00000000-0005-0000-0000-00008BC80000}"/>
    <cellStyle name="Total 2 2 4 2 7 2" xfId="7097" xr:uid="{00000000-0005-0000-0000-00008CC80000}"/>
    <cellStyle name="Total 2 2 4 2 7 3" xfId="11346" xr:uid="{00000000-0005-0000-0000-00008DC80000}"/>
    <cellStyle name="Total 2 2 4 2 7 4" xfId="15595" xr:uid="{00000000-0005-0000-0000-00008EC80000}"/>
    <cellStyle name="Total 2 2 4 2 7 5" xfId="21098" xr:uid="{00000000-0005-0000-0000-00008FC80000}"/>
    <cellStyle name="Total 2 2 4 2 7 6" xfId="53273" xr:uid="{00000000-0005-0000-0000-000090C80000}"/>
    <cellStyle name="Total 2 2 4 2 70" xfId="44100" xr:uid="{00000000-0005-0000-0000-000091C80000}"/>
    <cellStyle name="Total 2 2 4 2 71" xfId="44455" xr:uid="{00000000-0005-0000-0000-000092C80000}"/>
    <cellStyle name="Total 2 2 4 2 72" xfId="44768" xr:uid="{00000000-0005-0000-0000-000093C80000}"/>
    <cellStyle name="Total 2 2 4 2 73" xfId="45086" xr:uid="{00000000-0005-0000-0000-000094C80000}"/>
    <cellStyle name="Total 2 2 4 2 74" xfId="45788" xr:uid="{00000000-0005-0000-0000-000095C80000}"/>
    <cellStyle name="Total 2 2 4 2 75" xfId="46147" xr:uid="{00000000-0005-0000-0000-000096C80000}"/>
    <cellStyle name="Total 2 2 4 2 76" xfId="45572" xr:uid="{00000000-0005-0000-0000-000097C80000}"/>
    <cellStyle name="Total 2 2 4 2 77" xfId="46970" xr:uid="{00000000-0005-0000-0000-000098C80000}"/>
    <cellStyle name="Total 2 2 4 2 78" xfId="47315" xr:uid="{00000000-0005-0000-0000-000099C80000}"/>
    <cellStyle name="Total 2 2 4 2 79" xfId="46601" xr:uid="{00000000-0005-0000-0000-00009AC80000}"/>
    <cellStyle name="Total 2 2 4 2 8" xfId="2995" xr:uid="{00000000-0005-0000-0000-00009BC80000}"/>
    <cellStyle name="Total 2 2 4 2 8 2" xfId="7247" xr:uid="{00000000-0005-0000-0000-00009CC80000}"/>
    <cellStyle name="Total 2 2 4 2 8 3" xfId="11496" xr:uid="{00000000-0005-0000-0000-00009DC80000}"/>
    <cellStyle name="Total 2 2 4 2 8 4" xfId="15745" xr:uid="{00000000-0005-0000-0000-00009EC80000}"/>
    <cellStyle name="Total 2 2 4 2 8 5" xfId="21566" xr:uid="{00000000-0005-0000-0000-00009FC80000}"/>
    <cellStyle name="Total 2 2 4 2 8 6" xfId="54286" xr:uid="{00000000-0005-0000-0000-0000A0C80000}"/>
    <cellStyle name="Total 2 2 4 2 80" xfId="48076" xr:uid="{00000000-0005-0000-0000-0000A1C80000}"/>
    <cellStyle name="Total 2 2 4 2 81" xfId="48558" xr:uid="{00000000-0005-0000-0000-0000A2C80000}"/>
    <cellStyle name="Total 2 2 4 2 82" xfId="48929" xr:uid="{00000000-0005-0000-0000-0000A3C80000}"/>
    <cellStyle name="Total 2 2 4 2 83" xfId="48565" xr:uid="{00000000-0005-0000-0000-0000A4C80000}"/>
    <cellStyle name="Total 2 2 4 2 84" xfId="49795" xr:uid="{00000000-0005-0000-0000-0000A5C80000}"/>
    <cellStyle name="Total 2 2 4 2 85" xfId="49942" xr:uid="{00000000-0005-0000-0000-0000A6C80000}"/>
    <cellStyle name="Total 2 2 4 2 86" xfId="50092" xr:uid="{00000000-0005-0000-0000-0000A7C80000}"/>
    <cellStyle name="Total 2 2 4 2 87" xfId="50241" xr:uid="{00000000-0005-0000-0000-0000A8C80000}"/>
    <cellStyle name="Total 2 2 4 2 88" xfId="50391" xr:uid="{00000000-0005-0000-0000-0000A9C80000}"/>
    <cellStyle name="Total 2 2 4 2 89" xfId="50540" xr:uid="{00000000-0005-0000-0000-0000AAC80000}"/>
    <cellStyle name="Total 2 2 4 2 9" xfId="3145" xr:uid="{00000000-0005-0000-0000-0000ABC80000}"/>
    <cellStyle name="Total 2 2 4 2 9 2" xfId="7397" xr:uid="{00000000-0005-0000-0000-0000ACC80000}"/>
    <cellStyle name="Total 2 2 4 2 9 3" xfId="11646" xr:uid="{00000000-0005-0000-0000-0000ADC80000}"/>
    <cellStyle name="Total 2 2 4 2 9 4" xfId="15895" xr:uid="{00000000-0005-0000-0000-0000AEC80000}"/>
    <cellStyle name="Total 2 2 4 2 9 5" xfId="21897" xr:uid="{00000000-0005-0000-0000-0000AFC80000}"/>
    <cellStyle name="Total 2 2 4 2 9 6" xfId="54436" xr:uid="{00000000-0005-0000-0000-0000B0C80000}"/>
    <cellStyle name="Total 2 2 4 2 90" xfId="50689" xr:uid="{00000000-0005-0000-0000-0000B1C80000}"/>
    <cellStyle name="Total 2 2 4 2 91" xfId="50839" xr:uid="{00000000-0005-0000-0000-0000B2C80000}"/>
    <cellStyle name="Total 2 2 4 2 92" xfId="50988" xr:uid="{00000000-0005-0000-0000-0000B3C80000}"/>
    <cellStyle name="Total 2 2 4 2 93" xfId="51153" xr:uid="{00000000-0005-0000-0000-0000B4C80000}"/>
    <cellStyle name="Total 2 2 4 2 94" xfId="51309" xr:uid="{00000000-0005-0000-0000-0000B5C80000}"/>
    <cellStyle name="Total 2 2 4 2 95" xfId="51459" xr:uid="{00000000-0005-0000-0000-0000B6C80000}"/>
    <cellStyle name="Total 2 2 4 2 96" xfId="51609" xr:uid="{00000000-0005-0000-0000-0000B7C80000}"/>
    <cellStyle name="Total 2 2 4 2 97" xfId="51759" xr:uid="{00000000-0005-0000-0000-0000B8C80000}"/>
    <cellStyle name="Total 2 2 4 2 98" xfId="51914" xr:uid="{00000000-0005-0000-0000-0000B9C80000}"/>
    <cellStyle name="Total 2 2 4 2 99" xfId="52069" xr:uid="{00000000-0005-0000-0000-0000BAC80000}"/>
    <cellStyle name="Total 2 2 4 20" xfId="3240" xr:uid="{00000000-0005-0000-0000-0000BBC80000}"/>
    <cellStyle name="Total 2 2 4 20 2" xfId="7492" xr:uid="{00000000-0005-0000-0000-0000BCC80000}"/>
    <cellStyle name="Total 2 2 4 20 3" xfId="11741" xr:uid="{00000000-0005-0000-0000-0000BDC80000}"/>
    <cellStyle name="Total 2 2 4 20 4" xfId="15990" xr:uid="{00000000-0005-0000-0000-0000BEC80000}"/>
    <cellStyle name="Total 2 2 4 20 5" xfId="23844" xr:uid="{00000000-0005-0000-0000-0000BFC80000}"/>
    <cellStyle name="Total 2 2 4 20 6" xfId="55812" xr:uid="{00000000-0005-0000-0000-0000C0C80000}"/>
    <cellStyle name="Total 2 2 4 21" xfId="3389" xr:uid="{00000000-0005-0000-0000-0000C1C80000}"/>
    <cellStyle name="Total 2 2 4 21 2" xfId="7641" xr:uid="{00000000-0005-0000-0000-0000C2C80000}"/>
    <cellStyle name="Total 2 2 4 21 3" xfId="11890" xr:uid="{00000000-0005-0000-0000-0000C3C80000}"/>
    <cellStyle name="Total 2 2 4 21 4" xfId="16139" xr:uid="{00000000-0005-0000-0000-0000C4C80000}"/>
    <cellStyle name="Total 2 2 4 21 5" xfId="24194" xr:uid="{00000000-0005-0000-0000-0000C5C80000}"/>
    <cellStyle name="Total 2 2 4 21 6" xfId="55964" xr:uid="{00000000-0005-0000-0000-0000C6C80000}"/>
    <cellStyle name="Total 2 2 4 22" xfId="3539" xr:uid="{00000000-0005-0000-0000-0000C7C80000}"/>
    <cellStyle name="Total 2 2 4 22 2" xfId="7791" xr:uid="{00000000-0005-0000-0000-0000C8C80000}"/>
    <cellStyle name="Total 2 2 4 22 3" xfId="12040" xr:uid="{00000000-0005-0000-0000-0000C9C80000}"/>
    <cellStyle name="Total 2 2 4 22 4" xfId="16289" xr:uid="{00000000-0005-0000-0000-0000CAC80000}"/>
    <cellStyle name="Total 2 2 4 22 5" xfId="24540" xr:uid="{00000000-0005-0000-0000-0000CBC80000}"/>
    <cellStyle name="Total 2 2 4 22 6" xfId="56116" xr:uid="{00000000-0005-0000-0000-0000CCC80000}"/>
    <cellStyle name="Total 2 2 4 23" xfId="3689" xr:uid="{00000000-0005-0000-0000-0000CDC80000}"/>
    <cellStyle name="Total 2 2 4 23 2" xfId="7941" xr:uid="{00000000-0005-0000-0000-0000CEC80000}"/>
    <cellStyle name="Total 2 2 4 23 3" xfId="12190" xr:uid="{00000000-0005-0000-0000-0000CFC80000}"/>
    <cellStyle name="Total 2 2 4 23 4" xfId="16439" xr:uid="{00000000-0005-0000-0000-0000D0C80000}"/>
    <cellStyle name="Total 2 2 4 23 5" xfId="24815" xr:uid="{00000000-0005-0000-0000-0000D1C80000}"/>
    <cellStyle name="Total 2 2 4 23 6" xfId="56265" xr:uid="{00000000-0005-0000-0000-0000D2C80000}"/>
    <cellStyle name="Total 2 2 4 24" xfId="3838" xr:uid="{00000000-0005-0000-0000-0000D3C80000}"/>
    <cellStyle name="Total 2 2 4 24 2" xfId="8090" xr:uid="{00000000-0005-0000-0000-0000D4C80000}"/>
    <cellStyle name="Total 2 2 4 24 3" xfId="12339" xr:uid="{00000000-0005-0000-0000-0000D5C80000}"/>
    <cellStyle name="Total 2 2 4 24 4" xfId="16588" xr:uid="{00000000-0005-0000-0000-0000D6C80000}"/>
    <cellStyle name="Total 2 2 4 24 5" xfId="21435" xr:uid="{00000000-0005-0000-0000-0000D7C80000}"/>
    <cellStyle name="Total 2 2 4 24 6" xfId="56421" xr:uid="{00000000-0005-0000-0000-0000D8C80000}"/>
    <cellStyle name="Total 2 2 4 25" xfId="3987" xr:uid="{00000000-0005-0000-0000-0000D9C80000}"/>
    <cellStyle name="Total 2 2 4 25 2" xfId="8239" xr:uid="{00000000-0005-0000-0000-0000DAC80000}"/>
    <cellStyle name="Total 2 2 4 25 3" xfId="12488" xr:uid="{00000000-0005-0000-0000-0000DBC80000}"/>
    <cellStyle name="Total 2 2 4 25 4" xfId="16737" xr:uid="{00000000-0005-0000-0000-0000DCC80000}"/>
    <cellStyle name="Total 2 2 4 25 5" xfId="25501" xr:uid="{00000000-0005-0000-0000-0000DDC80000}"/>
    <cellStyle name="Total 2 2 4 25 6" xfId="56571" xr:uid="{00000000-0005-0000-0000-0000DEC80000}"/>
    <cellStyle name="Total 2 2 4 26" xfId="4187" xr:uid="{00000000-0005-0000-0000-0000DFC80000}"/>
    <cellStyle name="Total 2 2 4 26 2" xfId="8439" xr:uid="{00000000-0005-0000-0000-0000E0C80000}"/>
    <cellStyle name="Total 2 2 4 26 3" xfId="12688" xr:uid="{00000000-0005-0000-0000-0000E1C80000}"/>
    <cellStyle name="Total 2 2 4 26 4" xfId="16937" xr:uid="{00000000-0005-0000-0000-0000E2C80000}"/>
    <cellStyle name="Total 2 2 4 26 5" xfId="25847" xr:uid="{00000000-0005-0000-0000-0000E3C80000}"/>
    <cellStyle name="Total 2 2 4 26 6" xfId="56618" xr:uid="{00000000-0005-0000-0000-0000E4C80000}"/>
    <cellStyle name="Total 2 2 4 27" xfId="4338" xr:uid="{00000000-0005-0000-0000-0000E5C80000}"/>
    <cellStyle name="Total 2 2 4 27 2" xfId="8590" xr:uid="{00000000-0005-0000-0000-0000E6C80000}"/>
    <cellStyle name="Total 2 2 4 27 3" xfId="12839" xr:uid="{00000000-0005-0000-0000-0000E7C80000}"/>
    <cellStyle name="Total 2 2 4 27 4" xfId="17088" xr:uid="{00000000-0005-0000-0000-0000E8C80000}"/>
    <cellStyle name="Total 2 2 4 27 5" xfId="26193" xr:uid="{00000000-0005-0000-0000-0000E9C80000}"/>
    <cellStyle name="Total 2 2 4 27 6" xfId="56672" xr:uid="{00000000-0005-0000-0000-0000EAC80000}"/>
    <cellStyle name="Total 2 2 4 28" xfId="4555" xr:uid="{00000000-0005-0000-0000-0000EBC80000}"/>
    <cellStyle name="Total 2 2 4 28 2" xfId="8807" xr:uid="{00000000-0005-0000-0000-0000ECC80000}"/>
    <cellStyle name="Total 2 2 4 28 3" xfId="13056" xr:uid="{00000000-0005-0000-0000-0000EDC80000}"/>
    <cellStyle name="Total 2 2 4 28 4" xfId="17305" xr:uid="{00000000-0005-0000-0000-0000EEC80000}"/>
    <cellStyle name="Total 2 2 4 28 5" xfId="26538" xr:uid="{00000000-0005-0000-0000-0000EFC80000}"/>
    <cellStyle name="Total 2 2 4 28 6" xfId="56831" xr:uid="{00000000-0005-0000-0000-0000F0C80000}"/>
    <cellStyle name="Total 2 2 4 29" xfId="4710" xr:uid="{00000000-0005-0000-0000-0000F1C80000}"/>
    <cellStyle name="Total 2 2 4 29 2" xfId="8962" xr:uid="{00000000-0005-0000-0000-0000F2C80000}"/>
    <cellStyle name="Total 2 2 4 29 3" xfId="13211" xr:uid="{00000000-0005-0000-0000-0000F3C80000}"/>
    <cellStyle name="Total 2 2 4 29 4" xfId="17460" xr:uid="{00000000-0005-0000-0000-0000F4C80000}"/>
    <cellStyle name="Total 2 2 4 29 5" xfId="26471" xr:uid="{00000000-0005-0000-0000-0000F5C80000}"/>
    <cellStyle name="Total 2 2 4 29 6" xfId="56981" xr:uid="{00000000-0005-0000-0000-0000F6C80000}"/>
    <cellStyle name="Total 2 2 4 3" xfId="1682" xr:uid="{00000000-0005-0000-0000-0000F7C80000}"/>
    <cellStyle name="Total 2 2 4 3 10" xfId="3342" xr:uid="{00000000-0005-0000-0000-0000F8C80000}"/>
    <cellStyle name="Total 2 2 4 3 10 2" xfId="7594" xr:uid="{00000000-0005-0000-0000-0000F9C80000}"/>
    <cellStyle name="Total 2 2 4 3 10 3" xfId="11843" xr:uid="{00000000-0005-0000-0000-0000FAC80000}"/>
    <cellStyle name="Total 2 2 4 3 10 4" xfId="16092" xr:uid="{00000000-0005-0000-0000-0000FBC80000}"/>
    <cellStyle name="Total 2 2 4 3 10 5" xfId="22281" xr:uid="{00000000-0005-0000-0000-0000FCC80000}"/>
    <cellStyle name="Total 2 2 4 3 10 6" xfId="54634" xr:uid="{00000000-0005-0000-0000-0000FDC80000}"/>
    <cellStyle name="Total 2 2 4 3 100" xfId="52267" xr:uid="{00000000-0005-0000-0000-0000FEC80000}"/>
    <cellStyle name="Total 2 2 4 3 101" xfId="52520" xr:uid="{00000000-0005-0000-0000-0000FFC80000}"/>
    <cellStyle name="Total 2 2 4 3 102" xfId="52670" xr:uid="{00000000-0005-0000-0000-000000C90000}"/>
    <cellStyle name="Total 2 2 4 3 103" xfId="52819" xr:uid="{00000000-0005-0000-0000-000001C90000}"/>
    <cellStyle name="Total 2 2 4 3 104" xfId="52969" xr:uid="{00000000-0005-0000-0000-000002C90000}"/>
    <cellStyle name="Total 2 2 4 3 105" xfId="53431" xr:uid="{00000000-0005-0000-0000-000003C90000}"/>
    <cellStyle name="Total 2 2 4 3 11" xfId="3491" xr:uid="{00000000-0005-0000-0000-000004C90000}"/>
    <cellStyle name="Total 2 2 4 3 11 2" xfId="7743" xr:uid="{00000000-0005-0000-0000-000005C90000}"/>
    <cellStyle name="Total 2 2 4 3 11 3" xfId="11992" xr:uid="{00000000-0005-0000-0000-000006C90000}"/>
    <cellStyle name="Total 2 2 4 3 11 4" xfId="16241" xr:uid="{00000000-0005-0000-0000-000007C90000}"/>
    <cellStyle name="Total 2 2 4 3 11 5" xfId="22627" xr:uid="{00000000-0005-0000-0000-000008C90000}"/>
    <cellStyle name="Total 2 2 4 3 11 6" xfId="54783" xr:uid="{00000000-0005-0000-0000-000009C90000}"/>
    <cellStyle name="Total 2 2 4 3 12" xfId="3641" xr:uid="{00000000-0005-0000-0000-00000AC90000}"/>
    <cellStyle name="Total 2 2 4 3 12 2" xfId="7893" xr:uid="{00000000-0005-0000-0000-00000BC90000}"/>
    <cellStyle name="Total 2 2 4 3 12 3" xfId="12142" xr:uid="{00000000-0005-0000-0000-00000CC90000}"/>
    <cellStyle name="Total 2 2 4 3 12 4" xfId="16391" xr:uid="{00000000-0005-0000-0000-00000DC90000}"/>
    <cellStyle name="Total 2 2 4 3 12 5" xfId="22973" xr:uid="{00000000-0005-0000-0000-00000EC90000}"/>
    <cellStyle name="Total 2 2 4 3 12 6" xfId="54938" xr:uid="{00000000-0005-0000-0000-00000FC90000}"/>
    <cellStyle name="Total 2 2 4 3 13" xfId="3791" xr:uid="{00000000-0005-0000-0000-000010C90000}"/>
    <cellStyle name="Total 2 2 4 3 13 2" xfId="8043" xr:uid="{00000000-0005-0000-0000-000011C90000}"/>
    <cellStyle name="Total 2 2 4 3 13 3" xfId="12292" xr:uid="{00000000-0005-0000-0000-000012C90000}"/>
    <cellStyle name="Total 2 2 4 3 13 4" xfId="16541" xr:uid="{00000000-0005-0000-0000-000013C90000}"/>
    <cellStyle name="Total 2 2 4 3 13 5" xfId="23320" xr:uid="{00000000-0005-0000-0000-000014C90000}"/>
    <cellStyle name="Total 2 2 4 3 13 6" xfId="55093" xr:uid="{00000000-0005-0000-0000-000015C90000}"/>
    <cellStyle name="Total 2 2 4 3 14" xfId="3940" xr:uid="{00000000-0005-0000-0000-000016C90000}"/>
    <cellStyle name="Total 2 2 4 3 14 2" xfId="8192" xr:uid="{00000000-0005-0000-0000-000017C90000}"/>
    <cellStyle name="Total 2 2 4 3 14 3" xfId="12441" xr:uid="{00000000-0005-0000-0000-000018C90000}"/>
    <cellStyle name="Total 2 2 4 3 14 4" xfId="16690" xr:uid="{00000000-0005-0000-0000-000019C90000}"/>
    <cellStyle name="Total 2 2 4 3 14 5" xfId="23595" xr:uid="{00000000-0005-0000-0000-00001AC90000}"/>
    <cellStyle name="Total 2 2 4 3 14 6" xfId="55244" xr:uid="{00000000-0005-0000-0000-00001BC90000}"/>
    <cellStyle name="Total 2 2 4 3 15" xfId="4089" xr:uid="{00000000-0005-0000-0000-00001CC90000}"/>
    <cellStyle name="Total 2 2 4 3 15 2" xfId="8341" xr:uid="{00000000-0005-0000-0000-00001DC90000}"/>
    <cellStyle name="Total 2 2 4 3 15 3" xfId="12590" xr:uid="{00000000-0005-0000-0000-00001EC90000}"/>
    <cellStyle name="Total 2 2 4 3 15 4" xfId="16839" xr:uid="{00000000-0005-0000-0000-00001FC90000}"/>
    <cellStyle name="Total 2 2 4 3 15 5" xfId="23941" xr:uid="{00000000-0005-0000-0000-000020C90000}"/>
    <cellStyle name="Total 2 2 4 3 15 6" xfId="55393" xr:uid="{00000000-0005-0000-0000-000021C90000}"/>
    <cellStyle name="Total 2 2 4 3 16" xfId="4289" xr:uid="{00000000-0005-0000-0000-000022C90000}"/>
    <cellStyle name="Total 2 2 4 3 16 2" xfId="8541" xr:uid="{00000000-0005-0000-0000-000023C90000}"/>
    <cellStyle name="Total 2 2 4 3 16 3" xfId="12790" xr:uid="{00000000-0005-0000-0000-000024C90000}"/>
    <cellStyle name="Total 2 2 4 3 16 4" xfId="17039" xr:uid="{00000000-0005-0000-0000-000025C90000}"/>
    <cellStyle name="Total 2 2 4 3 16 5" xfId="24291" xr:uid="{00000000-0005-0000-0000-000026C90000}"/>
    <cellStyle name="Total 2 2 4 3 16 6" xfId="55543" xr:uid="{00000000-0005-0000-0000-000027C90000}"/>
    <cellStyle name="Total 2 2 4 3 17" xfId="4440" xr:uid="{00000000-0005-0000-0000-000028C90000}"/>
    <cellStyle name="Total 2 2 4 3 17 2" xfId="8692" xr:uid="{00000000-0005-0000-0000-000029C90000}"/>
    <cellStyle name="Total 2 2 4 3 17 3" xfId="12941" xr:uid="{00000000-0005-0000-0000-00002AC90000}"/>
    <cellStyle name="Total 2 2 4 3 17 4" xfId="17190" xr:uid="{00000000-0005-0000-0000-00002BC90000}"/>
    <cellStyle name="Total 2 2 4 3 17 5" xfId="24637" xr:uid="{00000000-0005-0000-0000-00002CC90000}"/>
    <cellStyle name="Total 2 2 4 3 17 6" xfId="55692" xr:uid="{00000000-0005-0000-0000-00002DC90000}"/>
    <cellStyle name="Total 2 2 4 3 18" xfId="4543" xr:uid="{00000000-0005-0000-0000-00002EC90000}"/>
    <cellStyle name="Total 2 2 4 3 18 2" xfId="8795" xr:uid="{00000000-0005-0000-0000-00002FC90000}"/>
    <cellStyle name="Total 2 2 4 3 18 3" xfId="13044" xr:uid="{00000000-0005-0000-0000-000030C90000}"/>
    <cellStyle name="Total 2 2 4 3 18 4" xfId="17293" xr:uid="{00000000-0005-0000-0000-000031C90000}"/>
    <cellStyle name="Total 2 2 4 3 18 5" xfId="24912" xr:uid="{00000000-0005-0000-0000-000032C90000}"/>
    <cellStyle name="Total 2 2 4 3 18 6" xfId="55914" xr:uid="{00000000-0005-0000-0000-000033C90000}"/>
    <cellStyle name="Total 2 2 4 3 19" xfId="4657" xr:uid="{00000000-0005-0000-0000-000034C90000}"/>
    <cellStyle name="Total 2 2 4 3 19 2" xfId="8909" xr:uid="{00000000-0005-0000-0000-000035C90000}"/>
    <cellStyle name="Total 2 2 4 3 19 3" xfId="13158" xr:uid="{00000000-0005-0000-0000-000036C90000}"/>
    <cellStyle name="Total 2 2 4 3 19 4" xfId="17407" xr:uid="{00000000-0005-0000-0000-000037C90000}"/>
    <cellStyle name="Total 2 2 4 3 19 5" xfId="24774" xr:uid="{00000000-0005-0000-0000-000038C90000}"/>
    <cellStyle name="Total 2 2 4 3 19 6" xfId="56066" xr:uid="{00000000-0005-0000-0000-000039C90000}"/>
    <cellStyle name="Total 2 2 4 3 2" xfId="2137" xr:uid="{00000000-0005-0000-0000-00003AC90000}"/>
    <cellStyle name="Total 2 2 4 3 2 2" xfId="6389" xr:uid="{00000000-0005-0000-0000-00003BC90000}"/>
    <cellStyle name="Total 2 2 4 3 2 3" xfId="10638" xr:uid="{00000000-0005-0000-0000-00003CC90000}"/>
    <cellStyle name="Total 2 2 4 3 2 4" xfId="14887" xr:uid="{00000000-0005-0000-0000-00003DC90000}"/>
    <cellStyle name="Total 2 2 4 3 2 5" xfId="19318" xr:uid="{00000000-0005-0000-0000-00003EC90000}"/>
    <cellStyle name="Total 2 2 4 3 2 6" xfId="53586" xr:uid="{00000000-0005-0000-0000-00003FC90000}"/>
    <cellStyle name="Total 2 2 4 3 20" xfId="4812" xr:uid="{00000000-0005-0000-0000-000040C90000}"/>
    <cellStyle name="Total 2 2 4 3 20 2" xfId="9064" xr:uid="{00000000-0005-0000-0000-000041C90000}"/>
    <cellStyle name="Total 2 2 4 3 20 3" xfId="13313" xr:uid="{00000000-0005-0000-0000-000042C90000}"/>
    <cellStyle name="Total 2 2 4 3 20 4" xfId="17562" xr:uid="{00000000-0005-0000-0000-000043C90000}"/>
    <cellStyle name="Total 2 2 4 3 20 5" xfId="25598" xr:uid="{00000000-0005-0000-0000-000044C90000}"/>
    <cellStyle name="Total 2 2 4 3 20 6" xfId="56218" xr:uid="{00000000-0005-0000-0000-000045C90000}"/>
    <cellStyle name="Total 2 2 4 3 21" xfId="4962" xr:uid="{00000000-0005-0000-0000-000046C90000}"/>
    <cellStyle name="Total 2 2 4 3 21 2" xfId="9214" xr:uid="{00000000-0005-0000-0000-000047C90000}"/>
    <cellStyle name="Total 2 2 4 3 21 3" xfId="13463" xr:uid="{00000000-0005-0000-0000-000048C90000}"/>
    <cellStyle name="Total 2 2 4 3 21 4" xfId="17712" xr:uid="{00000000-0005-0000-0000-000049C90000}"/>
    <cellStyle name="Total 2 2 4 3 21 5" xfId="25944" xr:uid="{00000000-0005-0000-0000-00004AC90000}"/>
    <cellStyle name="Total 2 2 4 3 21 6" xfId="56367" xr:uid="{00000000-0005-0000-0000-00004BC90000}"/>
    <cellStyle name="Total 2 2 4 3 22" xfId="5154" xr:uid="{00000000-0005-0000-0000-00004CC90000}"/>
    <cellStyle name="Total 2 2 4 3 22 2" xfId="9406" xr:uid="{00000000-0005-0000-0000-00004DC90000}"/>
    <cellStyle name="Total 2 2 4 3 22 3" xfId="13655" xr:uid="{00000000-0005-0000-0000-00004EC90000}"/>
    <cellStyle name="Total 2 2 4 3 22 4" xfId="17904" xr:uid="{00000000-0005-0000-0000-00004FC90000}"/>
    <cellStyle name="Total 2 2 4 3 22 5" xfId="26290" xr:uid="{00000000-0005-0000-0000-000050C90000}"/>
    <cellStyle name="Total 2 2 4 3 22 6" xfId="56523" xr:uid="{00000000-0005-0000-0000-000051C90000}"/>
    <cellStyle name="Total 2 2 4 3 23" xfId="5264" xr:uid="{00000000-0005-0000-0000-000052C90000}"/>
    <cellStyle name="Total 2 2 4 3 23 2" xfId="9516" xr:uid="{00000000-0005-0000-0000-000053C90000}"/>
    <cellStyle name="Total 2 2 4 3 23 3" xfId="13765" xr:uid="{00000000-0005-0000-0000-000054C90000}"/>
    <cellStyle name="Total 2 2 4 3 23 4" xfId="18014" xr:uid="{00000000-0005-0000-0000-000055C90000}"/>
    <cellStyle name="Total 2 2 4 3 23 5" xfId="26635" xr:uid="{00000000-0005-0000-0000-000056C90000}"/>
    <cellStyle name="Total 2 2 4 3 23 6" xfId="56774" xr:uid="{00000000-0005-0000-0000-000057C90000}"/>
    <cellStyle name="Total 2 2 4 3 24" xfId="5376" xr:uid="{00000000-0005-0000-0000-000058C90000}"/>
    <cellStyle name="Total 2 2 4 3 24 2" xfId="9628" xr:uid="{00000000-0005-0000-0000-000059C90000}"/>
    <cellStyle name="Total 2 2 4 3 24 3" xfId="13877" xr:uid="{00000000-0005-0000-0000-00005AC90000}"/>
    <cellStyle name="Total 2 2 4 3 24 4" xfId="18126" xr:uid="{00000000-0005-0000-0000-00005BC90000}"/>
    <cellStyle name="Total 2 2 4 3 24 5" xfId="26835" xr:uid="{00000000-0005-0000-0000-00005CC90000}"/>
    <cellStyle name="Total 2 2 4 3 24 6" xfId="56933" xr:uid="{00000000-0005-0000-0000-00005DC90000}"/>
    <cellStyle name="Total 2 2 4 3 25" xfId="5527" xr:uid="{00000000-0005-0000-0000-00005EC90000}"/>
    <cellStyle name="Total 2 2 4 3 25 2" xfId="9779" xr:uid="{00000000-0005-0000-0000-00005FC90000}"/>
    <cellStyle name="Total 2 2 4 3 25 3" xfId="14028" xr:uid="{00000000-0005-0000-0000-000060C90000}"/>
    <cellStyle name="Total 2 2 4 3 25 4" xfId="18277" xr:uid="{00000000-0005-0000-0000-000061C90000}"/>
    <cellStyle name="Total 2 2 4 3 25 5" xfId="26770" xr:uid="{00000000-0005-0000-0000-000062C90000}"/>
    <cellStyle name="Total 2 2 4 3 25 6" xfId="57083" xr:uid="{00000000-0005-0000-0000-000063C90000}"/>
    <cellStyle name="Total 2 2 4 3 26" xfId="5682" xr:uid="{00000000-0005-0000-0000-000064C90000}"/>
    <cellStyle name="Total 2 2 4 3 26 2" xfId="9934" xr:uid="{00000000-0005-0000-0000-000065C90000}"/>
    <cellStyle name="Total 2 2 4 3 26 3" xfId="14183" xr:uid="{00000000-0005-0000-0000-000066C90000}"/>
    <cellStyle name="Total 2 2 4 3 26 4" xfId="18432" xr:uid="{00000000-0005-0000-0000-000067C90000}"/>
    <cellStyle name="Total 2 2 4 3 26 5" xfId="27343" xr:uid="{00000000-0005-0000-0000-000068C90000}"/>
    <cellStyle name="Total 2 2 4 3 26 6" xfId="57201" xr:uid="{00000000-0005-0000-0000-000069C90000}"/>
    <cellStyle name="Total 2 2 4 3 27" xfId="5934" xr:uid="{00000000-0005-0000-0000-00006AC90000}"/>
    <cellStyle name="Total 2 2 4 3 27 2" xfId="27686" xr:uid="{00000000-0005-0000-0000-00006BC90000}"/>
    <cellStyle name="Total 2 2 4 3 27 3" xfId="57351" xr:uid="{00000000-0005-0000-0000-00006CC90000}"/>
    <cellStyle name="Total 2 2 4 3 28" xfId="10183" xr:uid="{00000000-0005-0000-0000-00006DC90000}"/>
    <cellStyle name="Total 2 2 4 3 28 2" xfId="28027" xr:uid="{00000000-0005-0000-0000-00006EC90000}"/>
    <cellStyle name="Total 2 2 4 3 28 3" xfId="57500" xr:uid="{00000000-0005-0000-0000-00006FC90000}"/>
    <cellStyle name="Total 2 2 4 3 29" xfId="14433" xr:uid="{00000000-0005-0000-0000-000070C90000}"/>
    <cellStyle name="Total 2 2 4 3 29 2" xfId="28368" xr:uid="{00000000-0005-0000-0000-000071C90000}"/>
    <cellStyle name="Total 2 2 4 3 29 3" xfId="57650" xr:uid="{00000000-0005-0000-0000-000072C90000}"/>
    <cellStyle name="Total 2 2 4 3 3" xfId="2289" xr:uid="{00000000-0005-0000-0000-000073C90000}"/>
    <cellStyle name="Total 2 2 4 3 3 2" xfId="6541" xr:uid="{00000000-0005-0000-0000-000074C90000}"/>
    <cellStyle name="Total 2 2 4 3 3 3" xfId="10790" xr:uid="{00000000-0005-0000-0000-000075C90000}"/>
    <cellStyle name="Total 2 2 4 3 3 4" xfId="15039" xr:uid="{00000000-0005-0000-0000-000076C90000}"/>
    <cellStyle name="Total 2 2 4 3 3 5" xfId="19705" xr:uid="{00000000-0005-0000-0000-000077C90000}"/>
    <cellStyle name="Total 2 2 4 3 3 6" xfId="53735" xr:uid="{00000000-0005-0000-0000-000078C90000}"/>
    <cellStyle name="Total 2 2 4 3 30" xfId="18692" xr:uid="{00000000-0005-0000-0000-000079C90000}"/>
    <cellStyle name="Total 2 2 4 3 30 2" xfId="28709" xr:uid="{00000000-0005-0000-0000-00007AC90000}"/>
    <cellStyle name="Total 2 2 4 3 31" xfId="29050" xr:uid="{00000000-0005-0000-0000-00007BC90000}"/>
    <cellStyle name="Total 2 2 4 3 32" xfId="29524" xr:uid="{00000000-0005-0000-0000-00007CC90000}"/>
    <cellStyle name="Total 2 2 4 3 33" xfId="31265" xr:uid="{00000000-0005-0000-0000-00007DC90000}"/>
    <cellStyle name="Total 2 2 4 3 34" xfId="31548" xr:uid="{00000000-0005-0000-0000-00007EC90000}"/>
    <cellStyle name="Total 2 2 4 3 35" xfId="31888" xr:uid="{00000000-0005-0000-0000-00007FC90000}"/>
    <cellStyle name="Total 2 2 4 3 36" xfId="32110" xr:uid="{00000000-0005-0000-0000-000080C90000}"/>
    <cellStyle name="Total 2 2 4 3 37" xfId="32451" xr:uid="{00000000-0005-0000-0000-000081C90000}"/>
    <cellStyle name="Total 2 2 4 3 38" xfId="32792" xr:uid="{00000000-0005-0000-0000-000082C90000}"/>
    <cellStyle name="Total 2 2 4 3 39" xfId="33241" xr:uid="{00000000-0005-0000-0000-000083C90000}"/>
    <cellStyle name="Total 2 2 4 3 4" xfId="2439" xr:uid="{00000000-0005-0000-0000-000084C90000}"/>
    <cellStyle name="Total 2 2 4 3 4 2" xfId="6691" xr:uid="{00000000-0005-0000-0000-000085C90000}"/>
    <cellStyle name="Total 2 2 4 3 4 3" xfId="10940" xr:uid="{00000000-0005-0000-0000-000086C90000}"/>
    <cellStyle name="Total 2 2 4 3 4 4" xfId="15189" xr:uid="{00000000-0005-0000-0000-000087C90000}"/>
    <cellStyle name="Total 2 2 4 3 4 5" xfId="20106" xr:uid="{00000000-0005-0000-0000-000088C90000}"/>
    <cellStyle name="Total 2 2 4 3 4 6" xfId="53857" xr:uid="{00000000-0005-0000-0000-000089C90000}"/>
    <cellStyle name="Total 2 2 4 3 40" xfId="33702" xr:uid="{00000000-0005-0000-0000-00008AC90000}"/>
    <cellStyle name="Total 2 2 4 3 41" xfId="33895" xr:uid="{00000000-0005-0000-0000-00008BC90000}"/>
    <cellStyle name="Total 2 2 4 3 42" xfId="34495" xr:uid="{00000000-0005-0000-0000-00008CC90000}"/>
    <cellStyle name="Total 2 2 4 3 43" xfId="34841" xr:uid="{00000000-0005-0000-0000-00008DC90000}"/>
    <cellStyle name="Total 2 2 4 3 44" xfId="35187" xr:uid="{00000000-0005-0000-0000-00008EC90000}"/>
    <cellStyle name="Total 2 2 4 3 45" xfId="35534" xr:uid="{00000000-0005-0000-0000-00008FC90000}"/>
    <cellStyle name="Total 2 2 4 3 46" xfId="35881" xr:uid="{00000000-0005-0000-0000-000090C90000}"/>
    <cellStyle name="Total 2 2 4 3 47" xfId="36227" xr:uid="{00000000-0005-0000-0000-000091C90000}"/>
    <cellStyle name="Total 2 2 4 3 48" xfId="36573" xr:uid="{00000000-0005-0000-0000-000092C90000}"/>
    <cellStyle name="Total 2 2 4 3 49" xfId="36919" xr:uid="{00000000-0005-0000-0000-000093C90000}"/>
    <cellStyle name="Total 2 2 4 3 5" xfId="2588" xr:uid="{00000000-0005-0000-0000-000094C90000}"/>
    <cellStyle name="Total 2 2 4 3 5 2" xfId="6840" xr:uid="{00000000-0005-0000-0000-000095C90000}"/>
    <cellStyle name="Total 2 2 4 3 5 3" xfId="11089" xr:uid="{00000000-0005-0000-0000-000096C90000}"/>
    <cellStyle name="Total 2 2 4 3 5 4" xfId="15338" xr:uid="{00000000-0005-0000-0000-000097C90000}"/>
    <cellStyle name="Total 2 2 4 3 5 5" xfId="20452" xr:uid="{00000000-0005-0000-0000-000098C90000}"/>
    <cellStyle name="Total 2 2 4 3 5 6" xfId="53963" xr:uid="{00000000-0005-0000-0000-000099C90000}"/>
    <cellStyle name="Total 2 2 4 3 50" xfId="37265" xr:uid="{00000000-0005-0000-0000-00009AC90000}"/>
    <cellStyle name="Total 2 2 4 3 51" xfId="37611" xr:uid="{00000000-0005-0000-0000-00009BC90000}"/>
    <cellStyle name="Total 2 2 4 3 52" xfId="37886" xr:uid="{00000000-0005-0000-0000-00009CC90000}"/>
    <cellStyle name="Total 2 2 4 3 53" xfId="38233" xr:uid="{00000000-0005-0000-0000-00009DC90000}"/>
    <cellStyle name="Total 2 2 4 3 54" xfId="38579" xr:uid="{00000000-0005-0000-0000-00009EC90000}"/>
    <cellStyle name="Total 2 2 4 3 55" xfId="38925" xr:uid="{00000000-0005-0000-0000-00009FC90000}"/>
    <cellStyle name="Total 2 2 4 3 56" xfId="39271" xr:uid="{00000000-0005-0000-0000-0000A0C90000}"/>
    <cellStyle name="Total 2 2 4 3 57" xfId="33034" xr:uid="{00000000-0005-0000-0000-0000A1C90000}"/>
    <cellStyle name="Total 2 2 4 3 58" xfId="39516" xr:uid="{00000000-0005-0000-0000-0000A2C90000}"/>
    <cellStyle name="Total 2 2 4 3 59" xfId="40099" xr:uid="{00000000-0005-0000-0000-0000A3C90000}"/>
    <cellStyle name="Total 2 2 4 3 6" xfId="2738" xr:uid="{00000000-0005-0000-0000-0000A4C90000}"/>
    <cellStyle name="Total 2 2 4 3 6 2" xfId="6990" xr:uid="{00000000-0005-0000-0000-0000A5C90000}"/>
    <cellStyle name="Total 2 2 4 3 6 3" xfId="11239" xr:uid="{00000000-0005-0000-0000-0000A6C90000}"/>
    <cellStyle name="Total 2 2 4 3 6 4" xfId="15488" xr:uid="{00000000-0005-0000-0000-0000A7C90000}"/>
    <cellStyle name="Total 2 2 4 3 6 5" xfId="20793" xr:uid="{00000000-0005-0000-0000-0000A8C90000}"/>
    <cellStyle name="Total 2 2 4 3 6 6" xfId="54113" xr:uid="{00000000-0005-0000-0000-0000A9C90000}"/>
    <cellStyle name="Total 2 2 4 3 60" xfId="40440" xr:uid="{00000000-0005-0000-0000-0000AAC90000}"/>
    <cellStyle name="Total 2 2 4 3 61" xfId="40987" xr:uid="{00000000-0005-0000-0000-0000ABC90000}"/>
    <cellStyle name="Total 2 2 4 3 62" xfId="41232" xr:uid="{00000000-0005-0000-0000-0000ACC90000}"/>
    <cellStyle name="Total 2 2 4 3 63" xfId="41628" xr:uid="{00000000-0005-0000-0000-0000ADC90000}"/>
    <cellStyle name="Total 2 2 4 3 64" xfId="42007" xr:uid="{00000000-0005-0000-0000-0000AEC90000}"/>
    <cellStyle name="Total 2 2 4 3 65" xfId="42353" xr:uid="{00000000-0005-0000-0000-0000AFC90000}"/>
    <cellStyle name="Total 2 2 4 3 66" xfId="42538" xr:uid="{00000000-0005-0000-0000-0000B0C90000}"/>
    <cellStyle name="Total 2 2 4 3 67" xfId="42934" xr:uid="{00000000-0005-0000-0000-0000B1C90000}"/>
    <cellStyle name="Total 2 2 4 3 68" xfId="43275" xr:uid="{00000000-0005-0000-0000-0000B2C90000}"/>
    <cellStyle name="Total 2 2 4 3 69" xfId="43616" xr:uid="{00000000-0005-0000-0000-0000B3C90000}"/>
    <cellStyle name="Total 2 2 4 3 7" xfId="2893" xr:uid="{00000000-0005-0000-0000-0000B4C90000}"/>
    <cellStyle name="Total 2 2 4 3 7 2" xfId="7145" xr:uid="{00000000-0005-0000-0000-0000B5C90000}"/>
    <cellStyle name="Total 2 2 4 3 7 3" xfId="11394" xr:uid="{00000000-0005-0000-0000-0000B6C90000}"/>
    <cellStyle name="Total 2 2 4 3 7 4" xfId="15643" xr:uid="{00000000-0005-0000-0000-0000B7C90000}"/>
    <cellStyle name="Total 2 2 4 3 7 5" xfId="21145" xr:uid="{00000000-0005-0000-0000-0000B8C90000}"/>
    <cellStyle name="Total 2 2 4 3 7 6" xfId="54231" xr:uid="{00000000-0005-0000-0000-0000B9C90000}"/>
    <cellStyle name="Total 2 2 4 3 70" xfId="44147" xr:uid="{00000000-0005-0000-0000-0000BAC90000}"/>
    <cellStyle name="Total 2 2 4 3 71" xfId="44454" xr:uid="{00000000-0005-0000-0000-0000BBC90000}"/>
    <cellStyle name="Total 2 2 4 3 72" xfId="44815" xr:uid="{00000000-0005-0000-0000-0000BCC90000}"/>
    <cellStyle name="Total 2 2 4 3 73" xfId="43864" xr:uid="{00000000-0005-0000-0000-0000BDC90000}"/>
    <cellStyle name="Total 2 2 4 3 74" xfId="45835" xr:uid="{00000000-0005-0000-0000-0000BEC90000}"/>
    <cellStyle name="Total 2 2 4 3 75" xfId="46194" xr:uid="{00000000-0005-0000-0000-0000BFC90000}"/>
    <cellStyle name="Total 2 2 4 3 76" xfId="46672" xr:uid="{00000000-0005-0000-0000-0000C0C90000}"/>
    <cellStyle name="Total 2 2 4 3 77" xfId="47017" xr:uid="{00000000-0005-0000-0000-0000C1C90000}"/>
    <cellStyle name="Total 2 2 4 3 78" xfId="47362" xr:uid="{00000000-0005-0000-0000-0000C2C90000}"/>
    <cellStyle name="Total 2 2 4 3 79" xfId="47786" xr:uid="{00000000-0005-0000-0000-0000C3C90000}"/>
    <cellStyle name="Total 2 2 4 3 8" xfId="3043" xr:uid="{00000000-0005-0000-0000-0000C4C90000}"/>
    <cellStyle name="Total 2 2 4 3 8 2" xfId="7295" xr:uid="{00000000-0005-0000-0000-0000C5C90000}"/>
    <cellStyle name="Total 2 2 4 3 8 3" xfId="11544" xr:uid="{00000000-0005-0000-0000-0000C6C90000}"/>
    <cellStyle name="Total 2 2 4 3 8 4" xfId="15793" xr:uid="{00000000-0005-0000-0000-0000C7C90000}"/>
    <cellStyle name="Total 2 2 4 3 8 5" xfId="20740" xr:uid="{00000000-0005-0000-0000-0000C8C90000}"/>
    <cellStyle name="Total 2 2 4 3 8 6" xfId="54334" xr:uid="{00000000-0005-0000-0000-0000C9C90000}"/>
    <cellStyle name="Total 2 2 4 3 80" xfId="48123" xr:uid="{00000000-0005-0000-0000-0000CAC90000}"/>
    <cellStyle name="Total 2 2 4 3 81" xfId="48357" xr:uid="{00000000-0005-0000-0000-0000CBC90000}"/>
    <cellStyle name="Total 2 2 4 3 82" xfId="48976" xr:uid="{00000000-0005-0000-0000-0000CCC90000}"/>
    <cellStyle name="Total 2 2 4 3 83" xfId="48655" xr:uid="{00000000-0005-0000-0000-0000CDC90000}"/>
    <cellStyle name="Total 2 2 4 3 84" xfId="49346" xr:uid="{00000000-0005-0000-0000-0000CEC90000}"/>
    <cellStyle name="Total 2 2 4 3 85" xfId="49990" xr:uid="{00000000-0005-0000-0000-0000CFC90000}"/>
    <cellStyle name="Total 2 2 4 3 86" xfId="50140" xr:uid="{00000000-0005-0000-0000-0000D0C90000}"/>
    <cellStyle name="Total 2 2 4 3 87" xfId="50289" xr:uid="{00000000-0005-0000-0000-0000D1C90000}"/>
    <cellStyle name="Total 2 2 4 3 88" xfId="50439" xr:uid="{00000000-0005-0000-0000-0000D2C90000}"/>
    <cellStyle name="Total 2 2 4 3 89" xfId="50588" xr:uid="{00000000-0005-0000-0000-0000D3C90000}"/>
    <cellStyle name="Total 2 2 4 3 9" xfId="3193" xr:uid="{00000000-0005-0000-0000-0000D4C90000}"/>
    <cellStyle name="Total 2 2 4 3 9 2" xfId="7445" xr:uid="{00000000-0005-0000-0000-0000D5C90000}"/>
    <cellStyle name="Total 2 2 4 3 9 3" xfId="11694" xr:uid="{00000000-0005-0000-0000-0000D6C90000}"/>
    <cellStyle name="Total 2 2 4 3 9 4" xfId="15943" xr:uid="{00000000-0005-0000-0000-0000D7C90000}"/>
    <cellStyle name="Total 2 2 4 3 9 5" xfId="21896" xr:uid="{00000000-0005-0000-0000-0000D8C90000}"/>
    <cellStyle name="Total 2 2 4 3 9 6" xfId="54484" xr:uid="{00000000-0005-0000-0000-0000D9C90000}"/>
    <cellStyle name="Total 2 2 4 3 90" xfId="50737" xr:uid="{00000000-0005-0000-0000-0000DAC90000}"/>
    <cellStyle name="Total 2 2 4 3 91" xfId="50887" xr:uid="{00000000-0005-0000-0000-0000DBC90000}"/>
    <cellStyle name="Total 2 2 4 3 92" xfId="51036" xr:uid="{00000000-0005-0000-0000-0000DCC90000}"/>
    <cellStyle name="Total 2 2 4 3 93" xfId="51201" xr:uid="{00000000-0005-0000-0000-0000DDC90000}"/>
    <cellStyle name="Total 2 2 4 3 94" xfId="51357" xr:uid="{00000000-0005-0000-0000-0000DEC90000}"/>
    <cellStyle name="Total 2 2 4 3 95" xfId="51507" xr:uid="{00000000-0005-0000-0000-0000DFC90000}"/>
    <cellStyle name="Total 2 2 4 3 96" xfId="51657" xr:uid="{00000000-0005-0000-0000-0000E0C90000}"/>
    <cellStyle name="Total 2 2 4 3 97" xfId="51807" xr:uid="{00000000-0005-0000-0000-0000E1C90000}"/>
    <cellStyle name="Total 2 2 4 3 98" xfId="51962" xr:uid="{00000000-0005-0000-0000-0000E2C90000}"/>
    <cellStyle name="Total 2 2 4 3 99" xfId="52117" xr:uid="{00000000-0005-0000-0000-0000E3C90000}"/>
    <cellStyle name="Total 2 2 4 30" xfId="4860" xr:uid="{00000000-0005-0000-0000-0000E4C90000}"/>
    <cellStyle name="Total 2 2 4 30 2" xfId="9112" xr:uid="{00000000-0005-0000-0000-0000E5C90000}"/>
    <cellStyle name="Total 2 2 4 30 3" xfId="13361" xr:uid="{00000000-0005-0000-0000-0000E6C90000}"/>
    <cellStyle name="Total 2 2 4 30 4" xfId="17610" xr:uid="{00000000-0005-0000-0000-0000E7C90000}"/>
    <cellStyle name="Total 2 2 4 30 5" xfId="25246" xr:uid="{00000000-0005-0000-0000-0000E8C90000}"/>
    <cellStyle name="Total 2 2 4 30 6" xfId="57132" xr:uid="{00000000-0005-0000-0000-0000E9C90000}"/>
    <cellStyle name="Total 2 2 4 31" xfId="5052" xr:uid="{00000000-0005-0000-0000-0000EAC90000}"/>
    <cellStyle name="Total 2 2 4 31 2" xfId="9304" xr:uid="{00000000-0005-0000-0000-0000EBC90000}"/>
    <cellStyle name="Total 2 2 4 31 3" xfId="13553" xr:uid="{00000000-0005-0000-0000-0000ECC90000}"/>
    <cellStyle name="Total 2 2 4 31 4" xfId="17802" xr:uid="{00000000-0005-0000-0000-0000EDC90000}"/>
    <cellStyle name="Total 2 2 4 31 5" xfId="27246" xr:uid="{00000000-0005-0000-0000-0000EEC90000}"/>
    <cellStyle name="Total 2 2 4 31 6" xfId="55704" xr:uid="{00000000-0005-0000-0000-0000EFC90000}"/>
    <cellStyle name="Total 2 2 4 32" xfId="5274" xr:uid="{00000000-0005-0000-0000-0000F0C90000}"/>
    <cellStyle name="Total 2 2 4 32 2" xfId="9526" xr:uid="{00000000-0005-0000-0000-0000F1C90000}"/>
    <cellStyle name="Total 2 2 4 32 3" xfId="13775" xr:uid="{00000000-0005-0000-0000-0000F2C90000}"/>
    <cellStyle name="Total 2 2 4 32 4" xfId="18024" xr:uid="{00000000-0005-0000-0000-0000F3C90000}"/>
    <cellStyle name="Total 2 2 4 32 5" xfId="27589" xr:uid="{00000000-0005-0000-0000-0000F4C90000}"/>
    <cellStyle name="Total 2 2 4 32 6" xfId="57249" xr:uid="{00000000-0005-0000-0000-0000F5C90000}"/>
    <cellStyle name="Total 2 2 4 33" xfId="5425" xr:uid="{00000000-0005-0000-0000-0000F6C90000}"/>
    <cellStyle name="Total 2 2 4 33 2" xfId="9677" xr:uid="{00000000-0005-0000-0000-0000F7C90000}"/>
    <cellStyle name="Total 2 2 4 33 3" xfId="13926" xr:uid="{00000000-0005-0000-0000-0000F8C90000}"/>
    <cellStyle name="Total 2 2 4 33 4" xfId="18175" xr:uid="{00000000-0005-0000-0000-0000F9C90000}"/>
    <cellStyle name="Total 2 2 4 33 5" xfId="27930" xr:uid="{00000000-0005-0000-0000-0000FAC90000}"/>
    <cellStyle name="Total 2 2 4 33 6" xfId="57398" xr:uid="{00000000-0005-0000-0000-0000FBC90000}"/>
    <cellStyle name="Total 2 2 4 34" xfId="5580" xr:uid="{00000000-0005-0000-0000-0000FCC90000}"/>
    <cellStyle name="Total 2 2 4 34 2" xfId="9832" xr:uid="{00000000-0005-0000-0000-0000FDC90000}"/>
    <cellStyle name="Total 2 2 4 34 3" xfId="14081" xr:uid="{00000000-0005-0000-0000-0000FEC90000}"/>
    <cellStyle name="Total 2 2 4 34 4" xfId="18330" xr:uid="{00000000-0005-0000-0000-0000FFC90000}"/>
    <cellStyle name="Total 2 2 4 34 5" xfId="28271" xr:uid="{00000000-0005-0000-0000-000000CA0000}"/>
    <cellStyle name="Total 2 2 4 34 6" xfId="57548" xr:uid="{00000000-0005-0000-0000-000001CA0000}"/>
    <cellStyle name="Total 2 2 4 35" xfId="1480" xr:uid="{00000000-0005-0000-0000-000002CA0000}"/>
    <cellStyle name="Total 2 2 4 35 2" xfId="28612" xr:uid="{00000000-0005-0000-0000-000003CA0000}"/>
    <cellStyle name="Total 2 2 4 36" xfId="5732" xr:uid="{00000000-0005-0000-0000-000004CA0000}"/>
    <cellStyle name="Total 2 2 4 36 2" xfId="28953" xr:uid="{00000000-0005-0000-0000-000005CA0000}"/>
    <cellStyle name="Total 2 2 4 37" xfId="9981" xr:uid="{00000000-0005-0000-0000-000006CA0000}"/>
    <cellStyle name="Total 2 2 4 37 2" xfId="29382" xr:uid="{00000000-0005-0000-0000-000007CA0000}"/>
    <cellStyle name="Total 2 2 4 38" xfId="14231" xr:uid="{00000000-0005-0000-0000-000008CA0000}"/>
    <cellStyle name="Total 2 2 4 38 2" xfId="31052" xr:uid="{00000000-0005-0000-0000-000009CA0000}"/>
    <cellStyle name="Total 2 2 4 39" xfId="18487" xr:uid="{00000000-0005-0000-0000-00000ACA0000}"/>
    <cellStyle name="Total 2 2 4 39 2" xfId="31451" xr:uid="{00000000-0005-0000-0000-00000BCA0000}"/>
    <cellStyle name="Total 2 2 4 4" xfId="1729" xr:uid="{00000000-0005-0000-0000-00000CCA0000}"/>
    <cellStyle name="Total 2 2 4 4 10" xfId="22333" xr:uid="{00000000-0005-0000-0000-00000DCA0000}"/>
    <cellStyle name="Total 2 2 4 4 11" xfId="22679" xr:uid="{00000000-0005-0000-0000-00000ECA0000}"/>
    <cellStyle name="Total 2 2 4 4 12" xfId="23025" xr:uid="{00000000-0005-0000-0000-00000FCA0000}"/>
    <cellStyle name="Total 2 2 4 4 13" xfId="23372" xr:uid="{00000000-0005-0000-0000-000010CA0000}"/>
    <cellStyle name="Total 2 2 4 4 14" xfId="23647" xr:uid="{00000000-0005-0000-0000-000011CA0000}"/>
    <cellStyle name="Total 2 2 4 4 15" xfId="23993" xr:uid="{00000000-0005-0000-0000-000012CA0000}"/>
    <cellStyle name="Total 2 2 4 4 16" xfId="24343" xr:uid="{00000000-0005-0000-0000-000013CA0000}"/>
    <cellStyle name="Total 2 2 4 4 17" xfId="24689" xr:uid="{00000000-0005-0000-0000-000014CA0000}"/>
    <cellStyle name="Total 2 2 4 4 18" xfId="24964" xr:uid="{00000000-0005-0000-0000-000015CA0000}"/>
    <cellStyle name="Total 2 2 4 4 19" xfId="25101" xr:uid="{00000000-0005-0000-0000-000016CA0000}"/>
    <cellStyle name="Total 2 2 4 4 2" xfId="5981" xr:uid="{00000000-0005-0000-0000-000017CA0000}"/>
    <cellStyle name="Total 2 2 4 4 2 2" xfId="19370" xr:uid="{00000000-0005-0000-0000-000018CA0000}"/>
    <cellStyle name="Total 2 2 4 4 20" xfId="25650" xr:uid="{00000000-0005-0000-0000-000019CA0000}"/>
    <cellStyle name="Total 2 2 4 4 21" xfId="25996" xr:uid="{00000000-0005-0000-0000-00001ACA0000}"/>
    <cellStyle name="Total 2 2 4 4 22" xfId="26342" xr:uid="{00000000-0005-0000-0000-00001BCA0000}"/>
    <cellStyle name="Total 2 2 4 4 23" xfId="26687" xr:uid="{00000000-0005-0000-0000-00001CCA0000}"/>
    <cellStyle name="Total 2 2 4 4 24" xfId="26887" xr:uid="{00000000-0005-0000-0000-00001DCA0000}"/>
    <cellStyle name="Total 2 2 4 4 25" xfId="27021" xr:uid="{00000000-0005-0000-0000-00001ECA0000}"/>
    <cellStyle name="Total 2 2 4 4 26" xfId="27395" xr:uid="{00000000-0005-0000-0000-00001FCA0000}"/>
    <cellStyle name="Total 2 2 4 4 27" xfId="27738" xr:uid="{00000000-0005-0000-0000-000020CA0000}"/>
    <cellStyle name="Total 2 2 4 4 28" xfId="28079" xr:uid="{00000000-0005-0000-0000-000021CA0000}"/>
    <cellStyle name="Total 2 2 4 4 29" xfId="28420" xr:uid="{00000000-0005-0000-0000-000022CA0000}"/>
    <cellStyle name="Total 2 2 4 4 3" xfId="10230" xr:uid="{00000000-0005-0000-0000-000023CA0000}"/>
    <cellStyle name="Total 2 2 4 4 3 2" xfId="18794" xr:uid="{00000000-0005-0000-0000-000024CA0000}"/>
    <cellStyle name="Total 2 2 4 4 30" xfId="28761" xr:uid="{00000000-0005-0000-0000-000025CA0000}"/>
    <cellStyle name="Total 2 2 4 4 31" xfId="29102" xr:uid="{00000000-0005-0000-0000-000026CA0000}"/>
    <cellStyle name="Total 2 2 4 4 32" xfId="29391" xr:uid="{00000000-0005-0000-0000-000027CA0000}"/>
    <cellStyle name="Total 2 2 4 4 33" xfId="31358" xr:uid="{00000000-0005-0000-0000-000028CA0000}"/>
    <cellStyle name="Total 2 2 4 4 34" xfId="31600" xr:uid="{00000000-0005-0000-0000-000029CA0000}"/>
    <cellStyle name="Total 2 2 4 4 35" xfId="31940" xr:uid="{00000000-0005-0000-0000-00002ACA0000}"/>
    <cellStyle name="Total 2 2 4 4 36" xfId="32162" xr:uid="{00000000-0005-0000-0000-00002BCA0000}"/>
    <cellStyle name="Total 2 2 4 4 37" xfId="32503" xr:uid="{00000000-0005-0000-0000-00002CCA0000}"/>
    <cellStyle name="Total 2 2 4 4 38" xfId="32844" xr:uid="{00000000-0005-0000-0000-00002DCA0000}"/>
    <cellStyle name="Total 2 2 4 4 39" xfId="33469" xr:uid="{00000000-0005-0000-0000-00002ECA0000}"/>
    <cellStyle name="Total 2 2 4 4 4" xfId="14480" xr:uid="{00000000-0005-0000-0000-00002FCA0000}"/>
    <cellStyle name="Total 2 2 4 4 4 2" xfId="20158" xr:uid="{00000000-0005-0000-0000-000030CA0000}"/>
    <cellStyle name="Total 2 2 4 4 40" xfId="33754" xr:uid="{00000000-0005-0000-0000-000031CA0000}"/>
    <cellStyle name="Total 2 2 4 4 41" xfId="33911" xr:uid="{00000000-0005-0000-0000-000032CA0000}"/>
    <cellStyle name="Total 2 2 4 4 42" xfId="34547" xr:uid="{00000000-0005-0000-0000-000033CA0000}"/>
    <cellStyle name="Total 2 2 4 4 43" xfId="34893" xr:uid="{00000000-0005-0000-0000-000034CA0000}"/>
    <cellStyle name="Total 2 2 4 4 44" xfId="35239" xr:uid="{00000000-0005-0000-0000-000035CA0000}"/>
    <cellStyle name="Total 2 2 4 4 45" xfId="35586" xr:uid="{00000000-0005-0000-0000-000036CA0000}"/>
    <cellStyle name="Total 2 2 4 4 46" xfId="35933" xr:uid="{00000000-0005-0000-0000-000037CA0000}"/>
    <cellStyle name="Total 2 2 4 4 47" xfId="36279" xr:uid="{00000000-0005-0000-0000-000038CA0000}"/>
    <cellStyle name="Total 2 2 4 4 48" xfId="36625" xr:uid="{00000000-0005-0000-0000-000039CA0000}"/>
    <cellStyle name="Total 2 2 4 4 49" xfId="36971" xr:uid="{00000000-0005-0000-0000-00003ACA0000}"/>
    <cellStyle name="Total 2 2 4 4 5" xfId="18590" xr:uid="{00000000-0005-0000-0000-00003BCA0000}"/>
    <cellStyle name="Total 2 2 4 4 5 2" xfId="20504" xr:uid="{00000000-0005-0000-0000-00003CCA0000}"/>
    <cellStyle name="Total 2 2 4 4 50" xfId="37317" xr:uid="{00000000-0005-0000-0000-00003DCA0000}"/>
    <cellStyle name="Total 2 2 4 4 51" xfId="37663" xr:uid="{00000000-0005-0000-0000-00003ECA0000}"/>
    <cellStyle name="Total 2 2 4 4 52" xfId="37938" xr:uid="{00000000-0005-0000-0000-00003FCA0000}"/>
    <cellStyle name="Total 2 2 4 4 53" xfId="38285" xr:uid="{00000000-0005-0000-0000-000040CA0000}"/>
    <cellStyle name="Total 2 2 4 4 54" xfId="38631" xr:uid="{00000000-0005-0000-0000-000041CA0000}"/>
    <cellStyle name="Total 2 2 4 4 55" xfId="38977" xr:uid="{00000000-0005-0000-0000-000042CA0000}"/>
    <cellStyle name="Total 2 2 4 4 56" xfId="39323" xr:uid="{00000000-0005-0000-0000-000043CA0000}"/>
    <cellStyle name="Total 2 2 4 4 57" xfId="39462" xr:uid="{00000000-0005-0000-0000-000044CA0000}"/>
    <cellStyle name="Total 2 2 4 4 58" xfId="39791" xr:uid="{00000000-0005-0000-0000-000045CA0000}"/>
    <cellStyle name="Total 2 2 4 4 59" xfId="40151" xr:uid="{00000000-0005-0000-0000-000046CA0000}"/>
    <cellStyle name="Total 2 2 4 4 6" xfId="20646" xr:uid="{00000000-0005-0000-0000-000047CA0000}"/>
    <cellStyle name="Total 2 2 4 4 60" xfId="40492" xr:uid="{00000000-0005-0000-0000-000048CA0000}"/>
    <cellStyle name="Total 2 2 4 4 61" xfId="40844" xr:uid="{00000000-0005-0000-0000-000049CA0000}"/>
    <cellStyle name="Total 2 2 4 4 62" xfId="41047" xr:uid="{00000000-0005-0000-0000-00004ACA0000}"/>
    <cellStyle name="Total 2 2 4 4 63" xfId="41282" xr:uid="{00000000-0005-0000-0000-00004BCA0000}"/>
    <cellStyle name="Total 2 2 4 4 64" xfId="42059" xr:uid="{00000000-0005-0000-0000-00004CCA0000}"/>
    <cellStyle name="Total 2 2 4 4 65" xfId="42405" xr:uid="{00000000-0005-0000-0000-00004DCA0000}"/>
    <cellStyle name="Total 2 2 4 4 66" xfId="41450" xr:uid="{00000000-0005-0000-0000-00004ECA0000}"/>
    <cellStyle name="Total 2 2 4 4 67" xfId="42986" xr:uid="{00000000-0005-0000-0000-00004FCA0000}"/>
    <cellStyle name="Total 2 2 4 4 68" xfId="43327" xr:uid="{00000000-0005-0000-0000-000050CA0000}"/>
    <cellStyle name="Total 2 2 4 4 69" xfId="43668" xr:uid="{00000000-0005-0000-0000-000051CA0000}"/>
    <cellStyle name="Total 2 2 4 4 7" xfId="21197" xr:uid="{00000000-0005-0000-0000-000052CA0000}"/>
    <cellStyle name="Total 2 2 4 4 70" xfId="44199" xr:uid="{00000000-0005-0000-0000-000053CA0000}"/>
    <cellStyle name="Total 2 2 4 4 71" xfId="44292" xr:uid="{00000000-0005-0000-0000-000054CA0000}"/>
    <cellStyle name="Total 2 2 4 4 72" xfId="44867" xr:uid="{00000000-0005-0000-0000-000055CA0000}"/>
    <cellStyle name="Total 2 2 4 4 73" xfId="45283" xr:uid="{00000000-0005-0000-0000-000056CA0000}"/>
    <cellStyle name="Total 2 2 4 4 74" xfId="45709" xr:uid="{00000000-0005-0000-0000-000057CA0000}"/>
    <cellStyle name="Total 2 2 4 4 75" xfId="46246" xr:uid="{00000000-0005-0000-0000-000058CA0000}"/>
    <cellStyle name="Total 2 2 4 4 76" xfId="46724" xr:uid="{00000000-0005-0000-0000-000059CA0000}"/>
    <cellStyle name="Total 2 2 4 4 77" xfId="47069" xr:uid="{00000000-0005-0000-0000-00005ACA0000}"/>
    <cellStyle name="Total 2 2 4 4 78" xfId="47414" xr:uid="{00000000-0005-0000-0000-00005BCA0000}"/>
    <cellStyle name="Total 2 2 4 4 79" xfId="47838" xr:uid="{00000000-0005-0000-0000-00005CCA0000}"/>
    <cellStyle name="Total 2 2 4 4 8" xfId="21335" xr:uid="{00000000-0005-0000-0000-00005DCA0000}"/>
    <cellStyle name="Total 2 2 4 4 80" xfId="48175" xr:uid="{00000000-0005-0000-0000-00005ECA0000}"/>
    <cellStyle name="Total 2 2 4 4 81" xfId="48695" xr:uid="{00000000-0005-0000-0000-00005FCA0000}"/>
    <cellStyle name="Total 2 2 4 4 82" xfId="49028" xr:uid="{00000000-0005-0000-0000-000060CA0000}"/>
    <cellStyle name="Total 2 2 4 4 83" xfId="49266" xr:uid="{00000000-0005-0000-0000-000061CA0000}"/>
    <cellStyle name="Total 2 2 4 4 84" xfId="49707" xr:uid="{00000000-0005-0000-0000-000062CA0000}"/>
    <cellStyle name="Total 2 2 4 4 85" xfId="53329" xr:uid="{00000000-0005-0000-0000-000063CA0000}"/>
    <cellStyle name="Total 2 2 4 4 9" xfId="21580" xr:uid="{00000000-0005-0000-0000-000064CA0000}"/>
    <cellStyle name="Total 2 2 4 40" xfId="31791" xr:uid="{00000000-0005-0000-0000-000065CA0000}"/>
    <cellStyle name="Total 2 2 4 41" xfId="32013" xr:uid="{00000000-0005-0000-0000-000066CA0000}"/>
    <cellStyle name="Total 2 2 4 42" xfId="32354" xr:uid="{00000000-0005-0000-0000-000067CA0000}"/>
    <cellStyle name="Total 2 2 4 43" xfId="32695" xr:uid="{00000000-0005-0000-0000-000068CA0000}"/>
    <cellStyle name="Total 2 2 4 44" xfId="33250" xr:uid="{00000000-0005-0000-0000-000069CA0000}"/>
    <cellStyle name="Total 2 2 4 45" xfId="33605" xr:uid="{00000000-0005-0000-0000-00006ACA0000}"/>
    <cellStyle name="Total 2 2 4 46" xfId="33884" xr:uid="{00000000-0005-0000-0000-00006BCA0000}"/>
    <cellStyle name="Total 2 2 4 47" xfId="34398" xr:uid="{00000000-0005-0000-0000-00006CCA0000}"/>
    <cellStyle name="Total 2 2 4 48" xfId="34744" xr:uid="{00000000-0005-0000-0000-00006DCA0000}"/>
    <cellStyle name="Total 2 2 4 49" xfId="35090" xr:uid="{00000000-0005-0000-0000-00006ECA0000}"/>
    <cellStyle name="Total 2 2 4 5" xfId="1776" xr:uid="{00000000-0005-0000-0000-00006FCA0000}"/>
    <cellStyle name="Total 2 2 4 5 10" xfId="22386" xr:uid="{00000000-0005-0000-0000-000070CA0000}"/>
    <cellStyle name="Total 2 2 4 5 11" xfId="22732" xr:uid="{00000000-0005-0000-0000-000071CA0000}"/>
    <cellStyle name="Total 2 2 4 5 12" xfId="23078" xr:uid="{00000000-0005-0000-0000-000072CA0000}"/>
    <cellStyle name="Total 2 2 4 5 13" xfId="23425" xr:uid="{00000000-0005-0000-0000-000073CA0000}"/>
    <cellStyle name="Total 2 2 4 5 14" xfId="23700" xr:uid="{00000000-0005-0000-0000-000074CA0000}"/>
    <cellStyle name="Total 2 2 4 5 15" xfId="24046" xr:uid="{00000000-0005-0000-0000-000075CA0000}"/>
    <cellStyle name="Total 2 2 4 5 16" xfId="24396" xr:uid="{00000000-0005-0000-0000-000076CA0000}"/>
    <cellStyle name="Total 2 2 4 5 17" xfId="24742" xr:uid="{00000000-0005-0000-0000-000077CA0000}"/>
    <cellStyle name="Total 2 2 4 5 18" xfId="25017" xr:uid="{00000000-0005-0000-0000-000078CA0000}"/>
    <cellStyle name="Total 2 2 4 5 19" xfId="25093" xr:uid="{00000000-0005-0000-0000-000079CA0000}"/>
    <cellStyle name="Total 2 2 4 5 2" xfId="6028" xr:uid="{00000000-0005-0000-0000-00007ACA0000}"/>
    <cellStyle name="Total 2 2 4 5 2 2" xfId="19423" xr:uid="{00000000-0005-0000-0000-00007BCA0000}"/>
    <cellStyle name="Total 2 2 4 5 20" xfId="25703" xr:uid="{00000000-0005-0000-0000-00007CCA0000}"/>
    <cellStyle name="Total 2 2 4 5 21" xfId="26049" xr:uid="{00000000-0005-0000-0000-00007DCA0000}"/>
    <cellStyle name="Total 2 2 4 5 22" xfId="26395" xr:uid="{00000000-0005-0000-0000-00007ECA0000}"/>
    <cellStyle name="Total 2 2 4 5 23" xfId="26739" xr:uid="{00000000-0005-0000-0000-00007FCA0000}"/>
    <cellStyle name="Total 2 2 4 5 24" xfId="26940" xr:uid="{00000000-0005-0000-0000-000080CA0000}"/>
    <cellStyle name="Total 2 2 4 5 25" xfId="27014" xr:uid="{00000000-0005-0000-0000-000081CA0000}"/>
    <cellStyle name="Total 2 2 4 5 26" xfId="27448" xr:uid="{00000000-0005-0000-0000-000082CA0000}"/>
    <cellStyle name="Total 2 2 4 5 27" xfId="27791" xr:uid="{00000000-0005-0000-0000-000083CA0000}"/>
    <cellStyle name="Total 2 2 4 5 28" xfId="28132" xr:uid="{00000000-0005-0000-0000-000084CA0000}"/>
    <cellStyle name="Total 2 2 4 5 29" xfId="28473" xr:uid="{00000000-0005-0000-0000-000085CA0000}"/>
    <cellStyle name="Total 2 2 4 5 3" xfId="10277" xr:uid="{00000000-0005-0000-0000-000086CA0000}"/>
    <cellStyle name="Total 2 2 4 5 3 2" xfId="19865" xr:uid="{00000000-0005-0000-0000-000087CA0000}"/>
    <cellStyle name="Total 2 2 4 5 30" xfId="28814" xr:uid="{00000000-0005-0000-0000-000088CA0000}"/>
    <cellStyle name="Total 2 2 4 5 31" xfId="29155" xr:uid="{00000000-0005-0000-0000-000089CA0000}"/>
    <cellStyle name="Total 2 2 4 5 32" xfId="29256" xr:uid="{00000000-0005-0000-0000-00008ACA0000}"/>
    <cellStyle name="Total 2 2 4 5 33" xfId="31304" xr:uid="{00000000-0005-0000-0000-00008BCA0000}"/>
    <cellStyle name="Total 2 2 4 5 34" xfId="31653" xr:uid="{00000000-0005-0000-0000-00008CCA0000}"/>
    <cellStyle name="Total 2 2 4 5 35" xfId="31993" xr:uid="{00000000-0005-0000-0000-00008DCA0000}"/>
    <cellStyle name="Total 2 2 4 5 36" xfId="32215" xr:uid="{00000000-0005-0000-0000-00008ECA0000}"/>
    <cellStyle name="Total 2 2 4 5 37" xfId="32556" xr:uid="{00000000-0005-0000-0000-00008FCA0000}"/>
    <cellStyle name="Total 2 2 4 5 38" xfId="32897" xr:uid="{00000000-0005-0000-0000-000090CA0000}"/>
    <cellStyle name="Total 2 2 4 5 39" xfId="33473" xr:uid="{00000000-0005-0000-0000-000091CA0000}"/>
    <cellStyle name="Total 2 2 4 5 4" xfId="14527" xr:uid="{00000000-0005-0000-0000-000092CA0000}"/>
    <cellStyle name="Total 2 2 4 5 4 2" xfId="20211" xr:uid="{00000000-0005-0000-0000-000093CA0000}"/>
    <cellStyle name="Total 2 2 4 5 40" xfId="33807" xr:uid="{00000000-0005-0000-0000-000094CA0000}"/>
    <cellStyle name="Total 2 2 4 5 41" xfId="34179" xr:uid="{00000000-0005-0000-0000-000095CA0000}"/>
    <cellStyle name="Total 2 2 4 5 42" xfId="34600" xr:uid="{00000000-0005-0000-0000-000096CA0000}"/>
    <cellStyle name="Total 2 2 4 5 43" xfId="34946" xr:uid="{00000000-0005-0000-0000-000097CA0000}"/>
    <cellStyle name="Total 2 2 4 5 44" xfId="35292" xr:uid="{00000000-0005-0000-0000-000098CA0000}"/>
    <cellStyle name="Total 2 2 4 5 45" xfId="35639" xr:uid="{00000000-0005-0000-0000-000099CA0000}"/>
    <cellStyle name="Total 2 2 4 5 46" xfId="35986" xr:uid="{00000000-0005-0000-0000-00009ACA0000}"/>
    <cellStyle name="Total 2 2 4 5 47" xfId="36332" xr:uid="{00000000-0005-0000-0000-00009BCA0000}"/>
    <cellStyle name="Total 2 2 4 5 48" xfId="36678" xr:uid="{00000000-0005-0000-0000-00009CCA0000}"/>
    <cellStyle name="Total 2 2 4 5 49" xfId="37024" xr:uid="{00000000-0005-0000-0000-00009DCA0000}"/>
    <cellStyle name="Total 2 2 4 5 5" xfId="20557" xr:uid="{00000000-0005-0000-0000-00009ECA0000}"/>
    <cellStyle name="Total 2 2 4 5 50" xfId="37370" xr:uid="{00000000-0005-0000-0000-00009FCA0000}"/>
    <cellStyle name="Total 2 2 4 5 51" xfId="37716" xr:uid="{00000000-0005-0000-0000-0000A0CA0000}"/>
    <cellStyle name="Total 2 2 4 5 52" xfId="37991" xr:uid="{00000000-0005-0000-0000-0000A1CA0000}"/>
    <cellStyle name="Total 2 2 4 5 53" xfId="38338" xr:uid="{00000000-0005-0000-0000-0000A2CA0000}"/>
    <cellStyle name="Total 2 2 4 5 54" xfId="38684" xr:uid="{00000000-0005-0000-0000-0000A3CA0000}"/>
    <cellStyle name="Total 2 2 4 5 55" xfId="39030" xr:uid="{00000000-0005-0000-0000-0000A4CA0000}"/>
    <cellStyle name="Total 2 2 4 5 56" xfId="39376" xr:uid="{00000000-0005-0000-0000-0000A5CA0000}"/>
    <cellStyle name="Total 2 2 4 5 57" xfId="39453" xr:uid="{00000000-0005-0000-0000-0000A6CA0000}"/>
    <cellStyle name="Total 2 2 4 5 58" xfId="39784" xr:uid="{00000000-0005-0000-0000-0000A7CA0000}"/>
    <cellStyle name="Total 2 2 4 5 59" xfId="40204" xr:uid="{00000000-0005-0000-0000-0000A8CA0000}"/>
    <cellStyle name="Total 2 2 4 5 6" xfId="19635" xr:uid="{00000000-0005-0000-0000-0000A9CA0000}"/>
    <cellStyle name="Total 2 2 4 5 60" xfId="40545" xr:uid="{00000000-0005-0000-0000-0000AACA0000}"/>
    <cellStyle name="Total 2 2 4 5 61" xfId="40659" xr:uid="{00000000-0005-0000-0000-0000ABCA0000}"/>
    <cellStyle name="Total 2 2 4 5 62" xfId="40775" xr:uid="{00000000-0005-0000-0000-0000ACCA0000}"/>
    <cellStyle name="Total 2 2 4 5 63" xfId="41766" xr:uid="{00000000-0005-0000-0000-0000ADCA0000}"/>
    <cellStyle name="Total 2 2 4 5 64" xfId="42112" xr:uid="{00000000-0005-0000-0000-0000AECA0000}"/>
    <cellStyle name="Total 2 2 4 5 65" xfId="42458" xr:uid="{00000000-0005-0000-0000-0000AFCA0000}"/>
    <cellStyle name="Total 2 2 4 5 66" xfId="41325" xr:uid="{00000000-0005-0000-0000-0000B0CA0000}"/>
    <cellStyle name="Total 2 2 4 5 67" xfId="43039" xr:uid="{00000000-0005-0000-0000-0000B1CA0000}"/>
    <cellStyle name="Total 2 2 4 5 68" xfId="43380" xr:uid="{00000000-0005-0000-0000-0000B2CA0000}"/>
    <cellStyle name="Total 2 2 4 5 69" xfId="43721" xr:uid="{00000000-0005-0000-0000-0000B3CA0000}"/>
    <cellStyle name="Total 2 2 4 5 7" xfId="21250" xr:uid="{00000000-0005-0000-0000-0000B4CA0000}"/>
    <cellStyle name="Total 2 2 4 5 70" xfId="44252" xr:uid="{00000000-0005-0000-0000-0000B5CA0000}"/>
    <cellStyle name="Total 2 2 4 5 71" xfId="44577" xr:uid="{00000000-0005-0000-0000-0000B6CA0000}"/>
    <cellStyle name="Total 2 2 4 5 72" xfId="44920" xr:uid="{00000000-0005-0000-0000-0000B7CA0000}"/>
    <cellStyle name="Total 2 2 4 5 73" xfId="45341" xr:uid="{00000000-0005-0000-0000-0000B8CA0000}"/>
    <cellStyle name="Total 2 2 4 5 74" xfId="45955" xr:uid="{00000000-0005-0000-0000-0000B9CA0000}"/>
    <cellStyle name="Total 2 2 4 5 75" xfId="46299" xr:uid="{00000000-0005-0000-0000-0000BACA0000}"/>
    <cellStyle name="Total 2 2 4 5 76" xfId="46777" xr:uid="{00000000-0005-0000-0000-0000BBCA0000}"/>
    <cellStyle name="Total 2 2 4 5 77" xfId="47122" xr:uid="{00000000-0005-0000-0000-0000BCCA0000}"/>
    <cellStyle name="Total 2 2 4 5 78" xfId="47467" xr:uid="{00000000-0005-0000-0000-0000BDCA0000}"/>
    <cellStyle name="Total 2 2 4 5 79" xfId="47891" xr:uid="{00000000-0005-0000-0000-0000BECA0000}"/>
    <cellStyle name="Total 2 2 4 5 8" xfId="21326" xr:uid="{00000000-0005-0000-0000-0000BFCA0000}"/>
    <cellStyle name="Total 2 2 4 5 80" xfId="48228" xr:uid="{00000000-0005-0000-0000-0000C0CA0000}"/>
    <cellStyle name="Total 2 2 4 5 81" xfId="48769" xr:uid="{00000000-0005-0000-0000-0000C1CA0000}"/>
    <cellStyle name="Total 2 2 4 5 82" xfId="49081" xr:uid="{00000000-0005-0000-0000-0000C2CA0000}"/>
    <cellStyle name="Total 2 2 4 5 83" xfId="49625" xr:uid="{00000000-0005-0000-0000-0000C3CA0000}"/>
    <cellStyle name="Total 2 2 4 5 84" xfId="49700" xr:uid="{00000000-0005-0000-0000-0000C4CA0000}"/>
    <cellStyle name="Total 2 2 4 5 85" xfId="19068" xr:uid="{00000000-0005-0000-0000-0000C5CA0000}"/>
    <cellStyle name="Total 2 2 4 5 86" xfId="53484" xr:uid="{00000000-0005-0000-0000-0000C6CA0000}"/>
    <cellStyle name="Total 2 2 4 5 9" xfId="22040" xr:uid="{00000000-0005-0000-0000-0000C7CA0000}"/>
    <cellStyle name="Total 2 2 4 50" xfId="35437" xr:uid="{00000000-0005-0000-0000-0000C8CA0000}"/>
    <cellStyle name="Total 2 2 4 51" xfId="35784" xr:uid="{00000000-0005-0000-0000-0000C9CA0000}"/>
    <cellStyle name="Total 2 2 4 52" xfId="36130" xr:uid="{00000000-0005-0000-0000-0000CACA0000}"/>
    <cellStyle name="Total 2 2 4 53" xfId="36476" xr:uid="{00000000-0005-0000-0000-0000CBCA0000}"/>
    <cellStyle name="Total 2 2 4 54" xfId="36822" xr:uid="{00000000-0005-0000-0000-0000CCCA0000}"/>
    <cellStyle name="Total 2 2 4 55" xfId="37168" xr:uid="{00000000-0005-0000-0000-0000CDCA0000}"/>
    <cellStyle name="Total 2 2 4 56" xfId="37514" xr:uid="{00000000-0005-0000-0000-0000CECA0000}"/>
    <cellStyle name="Total 2 2 4 57" xfId="37789" xr:uid="{00000000-0005-0000-0000-0000CFCA0000}"/>
    <cellStyle name="Total 2 2 4 58" xfId="38136" xr:uid="{00000000-0005-0000-0000-0000D0CA0000}"/>
    <cellStyle name="Total 2 2 4 59" xfId="38482" xr:uid="{00000000-0005-0000-0000-0000D1CA0000}"/>
    <cellStyle name="Total 2 2 4 6" xfId="1824" xr:uid="{00000000-0005-0000-0000-0000D2CA0000}"/>
    <cellStyle name="Total 2 2 4 6 2" xfId="6076" xr:uid="{00000000-0005-0000-0000-0000D3CA0000}"/>
    <cellStyle name="Total 2 2 4 6 3" xfId="10325" xr:uid="{00000000-0005-0000-0000-0000D4CA0000}"/>
    <cellStyle name="Total 2 2 4 6 4" xfId="14575" xr:uid="{00000000-0005-0000-0000-0000D5CA0000}"/>
    <cellStyle name="Total 2 2 4 6 5" xfId="19011" xr:uid="{00000000-0005-0000-0000-0000D6CA0000}"/>
    <cellStyle name="Total 2 2 4 6 6" xfId="53633" xr:uid="{00000000-0005-0000-0000-0000D7CA0000}"/>
    <cellStyle name="Total 2 2 4 60" xfId="38828" xr:uid="{00000000-0005-0000-0000-0000D8CA0000}"/>
    <cellStyle name="Total 2 2 4 61" xfId="39174" xr:uid="{00000000-0005-0000-0000-0000D9CA0000}"/>
    <cellStyle name="Total 2 2 4 62" xfId="33216" xr:uid="{00000000-0005-0000-0000-0000DACA0000}"/>
    <cellStyle name="Total 2 2 4 63" xfId="39503" xr:uid="{00000000-0005-0000-0000-0000DBCA0000}"/>
    <cellStyle name="Total 2 2 4 64" xfId="40002" xr:uid="{00000000-0005-0000-0000-0000DCCA0000}"/>
    <cellStyle name="Total 2 2 4 65" xfId="40343" xr:uid="{00000000-0005-0000-0000-0000DDCA0000}"/>
    <cellStyle name="Total 2 2 4 66" xfId="40834" xr:uid="{00000000-0005-0000-0000-0000DECA0000}"/>
    <cellStyle name="Total 2 2 4 67" xfId="40839" xr:uid="{00000000-0005-0000-0000-0000DFCA0000}"/>
    <cellStyle name="Total 2 2 4 68" xfId="41378" xr:uid="{00000000-0005-0000-0000-0000E0CA0000}"/>
    <cellStyle name="Total 2 2 4 69" xfId="41910" xr:uid="{00000000-0005-0000-0000-0000E1CA0000}"/>
    <cellStyle name="Total 2 2 4 7" xfId="1871" xr:uid="{00000000-0005-0000-0000-0000E2CA0000}"/>
    <cellStyle name="Total 2 2 4 7 2" xfId="6123" xr:uid="{00000000-0005-0000-0000-0000E3CA0000}"/>
    <cellStyle name="Total 2 2 4 7 3" xfId="10372" xr:uid="{00000000-0005-0000-0000-0000E4CA0000}"/>
    <cellStyle name="Total 2 2 4 7 4" xfId="14622" xr:uid="{00000000-0005-0000-0000-0000E5CA0000}"/>
    <cellStyle name="Total 2 2 4 7 5" xfId="19221" xr:uid="{00000000-0005-0000-0000-0000E6CA0000}"/>
    <cellStyle name="Total 2 2 4 7 6" xfId="53225" xr:uid="{00000000-0005-0000-0000-0000E7CA0000}"/>
    <cellStyle name="Total 2 2 4 70" xfId="42256" xr:uid="{00000000-0005-0000-0000-0000E8CA0000}"/>
    <cellStyle name="Total 2 2 4 71" xfId="42605" xr:uid="{00000000-0005-0000-0000-0000E9CA0000}"/>
    <cellStyle name="Total 2 2 4 72" xfId="42837" xr:uid="{00000000-0005-0000-0000-0000EACA0000}"/>
    <cellStyle name="Total 2 2 4 73" xfId="43178" xr:uid="{00000000-0005-0000-0000-0000EBCA0000}"/>
    <cellStyle name="Total 2 2 4 74" xfId="43519" xr:uid="{00000000-0005-0000-0000-0000ECCA0000}"/>
    <cellStyle name="Total 2 2 4 75" xfId="44050" xr:uid="{00000000-0005-0000-0000-0000EDCA0000}"/>
    <cellStyle name="Total 2 2 4 76" xfId="43944" xr:uid="{00000000-0005-0000-0000-0000EECA0000}"/>
    <cellStyle name="Total 2 2 4 77" xfId="44718" xr:uid="{00000000-0005-0000-0000-0000EFCA0000}"/>
    <cellStyle name="Total 2 2 4 78" xfId="45262" xr:uid="{00000000-0005-0000-0000-0000F0CA0000}"/>
    <cellStyle name="Total 2 2 4 79" xfId="45851" xr:uid="{00000000-0005-0000-0000-0000F1CA0000}"/>
    <cellStyle name="Total 2 2 4 8" xfId="1918" xr:uid="{00000000-0005-0000-0000-0000F2CA0000}"/>
    <cellStyle name="Total 2 2 4 8 2" xfId="6170" xr:uid="{00000000-0005-0000-0000-0000F3CA0000}"/>
    <cellStyle name="Total 2 2 4 8 3" xfId="10419" xr:uid="{00000000-0005-0000-0000-0000F4CA0000}"/>
    <cellStyle name="Total 2 2 4 8 4" xfId="14669" xr:uid="{00000000-0005-0000-0000-0000F5CA0000}"/>
    <cellStyle name="Total 2 2 4 8 5" xfId="19744" xr:uid="{00000000-0005-0000-0000-0000F6CA0000}"/>
    <cellStyle name="Total 2 2 4 8 6" xfId="54011" xr:uid="{00000000-0005-0000-0000-0000F7CA0000}"/>
    <cellStyle name="Total 2 2 4 80" xfId="46097" xr:uid="{00000000-0005-0000-0000-0000F8CA0000}"/>
    <cellStyle name="Total 2 2 4 81" xfId="46475" xr:uid="{00000000-0005-0000-0000-0000F9CA0000}"/>
    <cellStyle name="Total 2 2 4 82" xfId="46920" xr:uid="{00000000-0005-0000-0000-0000FACA0000}"/>
    <cellStyle name="Total 2 2 4 83" xfId="47265" xr:uid="{00000000-0005-0000-0000-0000FBCA0000}"/>
    <cellStyle name="Total 2 2 4 84" xfId="47620" xr:uid="{00000000-0005-0000-0000-0000FCCA0000}"/>
    <cellStyle name="Total 2 2 4 85" xfId="48026" xr:uid="{00000000-0005-0000-0000-0000FDCA0000}"/>
    <cellStyle name="Total 2 2 4 86" xfId="48268" xr:uid="{00000000-0005-0000-0000-0000FECA0000}"/>
    <cellStyle name="Total 2 2 4 87" xfId="48879" xr:uid="{00000000-0005-0000-0000-0000FFCA0000}"/>
    <cellStyle name="Total 2 2 4 88" xfId="49417" xr:uid="{00000000-0005-0000-0000-000000CB0000}"/>
    <cellStyle name="Total 2 2 4 89" xfId="48503" xr:uid="{00000000-0005-0000-0000-000001CB0000}"/>
    <cellStyle name="Total 2 2 4 9" xfId="1552" xr:uid="{00000000-0005-0000-0000-000002CB0000}"/>
    <cellStyle name="Total 2 2 4 9 2" xfId="5804" xr:uid="{00000000-0005-0000-0000-000003CB0000}"/>
    <cellStyle name="Total 2 2 4 9 3" xfId="10053" xr:uid="{00000000-0005-0000-0000-000004CB0000}"/>
    <cellStyle name="Total 2 2 4 9 4" xfId="14303" xr:uid="{00000000-0005-0000-0000-000005CB0000}"/>
    <cellStyle name="Total 2 2 4 9 5" xfId="20009" xr:uid="{00000000-0005-0000-0000-000006CB0000}"/>
    <cellStyle name="Total 2 2 4 9 6" xfId="54160" xr:uid="{00000000-0005-0000-0000-000007CB0000}"/>
    <cellStyle name="Total 2 2 4 90" xfId="49888" xr:uid="{00000000-0005-0000-0000-000008CB0000}"/>
    <cellStyle name="Total 2 2 4 91" xfId="50038" xr:uid="{00000000-0005-0000-0000-000009CB0000}"/>
    <cellStyle name="Total 2 2 4 92" xfId="50187" xr:uid="{00000000-0005-0000-0000-00000ACB0000}"/>
    <cellStyle name="Total 2 2 4 93" xfId="50337" xr:uid="{00000000-0005-0000-0000-00000BCB0000}"/>
    <cellStyle name="Total 2 2 4 94" xfId="50486" xr:uid="{00000000-0005-0000-0000-00000CCB0000}"/>
    <cellStyle name="Total 2 2 4 95" xfId="50635" xr:uid="{00000000-0005-0000-0000-00000DCB0000}"/>
    <cellStyle name="Total 2 2 4 96" xfId="50785" xr:uid="{00000000-0005-0000-0000-00000ECB0000}"/>
    <cellStyle name="Total 2 2 4 97" xfId="50934" xr:uid="{00000000-0005-0000-0000-00000FCB0000}"/>
    <cellStyle name="Total 2 2 4 98" xfId="51099" xr:uid="{00000000-0005-0000-0000-000010CB0000}"/>
    <cellStyle name="Total 2 2 4 99" xfId="51255" xr:uid="{00000000-0005-0000-0000-000011CB0000}"/>
    <cellStyle name="Total 2 2 40" xfId="1182" xr:uid="{00000000-0005-0000-0000-000012CB0000}"/>
    <cellStyle name="Total 2 2 40 2" xfId="1183" xr:uid="{00000000-0005-0000-0000-000013CB0000}"/>
    <cellStyle name="Total 2 2 40 2 2" xfId="30380" xr:uid="{00000000-0005-0000-0000-000014CB0000}"/>
    <cellStyle name="Total 2 2 40 3" xfId="29869" xr:uid="{00000000-0005-0000-0000-000015CB0000}"/>
    <cellStyle name="Total 2 2 40 4" xfId="27175" xr:uid="{00000000-0005-0000-0000-000016CB0000}"/>
    <cellStyle name="Total 2 2 41" xfId="1184" xr:uid="{00000000-0005-0000-0000-000017CB0000}"/>
    <cellStyle name="Total 2 2 41 2" xfId="1185" xr:uid="{00000000-0005-0000-0000-000018CB0000}"/>
    <cellStyle name="Total 2 2 41 2 2" xfId="30385" xr:uid="{00000000-0005-0000-0000-000019CB0000}"/>
    <cellStyle name="Total 2 2 41 3" xfId="29874" xr:uid="{00000000-0005-0000-0000-00001ACB0000}"/>
    <cellStyle name="Total 2 2 41 4" xfId="27517" xr:uid="{00000000-0005-0000-0000-00001BCB0000}"/>
    <cellStyle name="Total 2 2 42" xfId="1186" xr:uid="{00000000-0005-0000-0000-00001CCB0000}"/>
    <cellStyle name="Total 2 2 42 2" xfId="1187" xr:uid="{00000000-0005-0000-0000-00001DCB0000}"/>
    <cellStyle name="Total 2 2 42 2 2" xfId="30390" xr:uid="{00000000-0005-0000-0000-00001ECB0000}"/>
    <cellStyle name="Total 2 2 42 3" xfId="29879" xr:uid="{00000000-0005-0000-0000-00001FCB0000}"/>
    <cellStyle name="Total 2 2 42 4" xfId="27859" xr:uid="{00000000-0005-0000-0000-000020CB0000}"/>
    <cellStyle name="Total 2 2 43" xfId="1188" xr:uid="{00000000-0005-0000-0000-000021CB0000}"/>
    <cellStyle name="Total 2 2 43 2" xfId="1189" xr:uid="{00000000-0005-0000-0000-000022CB0000}"/>
    <cellStyle name="Total 2 2 43 2 2" xfId="30395" xr:uid="{00000000-0005-0000-0000-000023CB0000}"/>
    <cellStyle name="Total 2 2 43 3" xfId="29884" xr:uid="{00000000-0005-0000-0000-000024CB0000}"/>
    <cellStyle name="Total 2 2 43 4" xfId="28200" xr:uid="{00000000-0005-0000-0000-000025CB0000}"/>
    <cellStyle name="Total 2 2 44" xfId="1190" xr:uid="{00000000-0005-0000-0000-000026CB0000}"/>
    <cellStyle name="Total 2 2 44 2" xfId="1191" xr:uid="{00000000-0005-0000-0000-000027CB0000}"/>
    <cellStyle name="Total 2 2 44 2 2" xfId="30400" xr:uid="{00000000-0005-0000-0000-000028CB0000}"/>
    <cellStyle name="Total 2 2 44 3" xfId="29889" xr:uid="{00000000-0005-0000-0000-000029CB0000}"/>
    <cellStyle name="Total 2 2 44 4" xfId="28541" xr:uid="{00000000-0005-0000-0000-00002ACB0000}"/>
    <cellStyle name="Total 2 2 45" xfId="1192" xr:uid="{00000000-0005-0000-0000-00002BCB0000}"/>
    <cellStyle name="Total 2 2 45 2" xfId="1193" xr:uid="{00000000-0005-0000-0000-00002CCB0000}"/>
    <cellStyle name="Total 2 2 45 2 2" xfId="30405" xr:uid="{00000000-0005-0000-0000-00002DCB0000}"/>
    <cellStyle name="Total 2 2 45 3" xfId="29894" xr:uid="{00000000-0005-0000-0000-00002ECB0000}"/>
    <cellStyle name="Total 2 2 45 4" xfId="28882" xr:uid="{00000000-0005-0000-0000-00002FCB0000}"/>
    <cellStyle name="Total 2 2 46" xfId="1194" xr:uid="{00000000-0005-0000-0000-000030CB0000}"/>
    <cellStyle name="Total 2 2 46 2" xfId="1195" xr:uid="{00000000-0005-0000-0000-000031CB0000}"/>
    <cellStyle name="Total 2 2 46 2 2" xfId="30410" xr:uid="{00000000-0005-0000-0000-000032CB0000}"/>
    <cellStyle name="Total 2 2 46 3" xfId="29446" xr:uid="{00000000-0005-0000-0000-000033CB0000}"/>
    <cellStyle name="Total 2 2 47" xfId="1196" xr:uid="{00000000-0005-0000-0000-000034CB0000}"/>
    <cellStyle name="Total 2 2 47 2" xfId="1197" xr:uid="{00000000-0005-0000-0000-000035CB0000}"/>
    <cellStyle name="Total 2 2 47 2 2" xfId="30415" xr:uid="{00000000-0005-0000-0000-000036CB0000}"/>
    <cellStyle name="Total 2 2 47 3" xfId="29899" xr:uid="{00000000-0005-0000-0000-000037CB0000}"/>
    <cellStyle name="Total 2 2 48" xfId="1198" xr:uid="{00000000-0005-0000-0000-000038CB0000}"/>
    <cellStyle name="Total 2 2 48 2" xfId="1199" xr:uid="{00000000-0005-0000-0000-000039CB0000}"/>
    <cellStyle name="Total 2 2 48 2 2" xfId="30420" xr:uid="{00000000-0005-0000-0000-00003ACB0000}"/>
    <cellStyle name="Total 2 2 48 3" xfId="29904" xr:uid="{00000000-0005-0000-0000-00003BCB0000}"/>
    <cellStyle name="Total 2 2 49" xfId="1200" xr:uid="{00000000-0005-0000-0000-00003CCB0000}"/>
    <cellStyle name="Total 2 2 49 2" xfId="1201" xr:uid="{00000000-0005-0000-0000-00003DCB0000}"/>
    <cellStyle name="Total 2 2 49 2 2" xfId="30425" xr:uid="{00000000-0005-0000-0000-00003ECB0000}"/>
    <cellStyle name="Total 2 2 49 3" xfId="29909" xr:uid="{00000000-0005-0000-0000-00003FCB0000}"/>
    <cellStyle name="Total 2 2 5" xfId="1202" xr:uid="{00000000-0005-0000-0000-000040CB0000}"/>
    <cellStyle name="Total 2 2 5 10" xfId="1940" xr:uid="{00000000-0005-0000-0000-000041CB0000}"/>
    <cellStyle name="Total 2 2 5 10 2" xfId="6192" xr:uid="{00000000-0005-0000-0000-000042CB0000}"/>
    <cellStyle name="Total 2 2 5 10 3" xfId="10441" xr:uid="{00000000-0005-0000-0000-000043CB0000}"/>
    <cellStyle name="Total 2 2 5 10 4" xfId="14691" xr:uid="{00000000-0005-0000-0000-000044CB0000}"/>
    <cellStyle name="Total 2 2 5 10 5" xfId="20329" xr:uid="{00000000-0005-0000-0000-000045CB0000}"/>
    <cellStyle name="Total 2 2 5 10 6" xfId="54183" xr:uid="{00000000-0005-0000-0000-000046CB0000}"/>
    <cellStyle name="Total 2 2 5 100" xfId="51379" xr:uid="{00000000-0005-0000-0000-000047CB0000}"/>
    <cellStyle name="Total 2 2 5 101" xfId="51529" xr:uid="{00000000-0005-0000-0000-000048CB0000}"/>
    <cellStyle name="Total 2 2 5 102" xfId="51679" xr:uid="{00000000-0005-0000-0000-000049CB0000}"/>
    <cellStyle name="Total 2 2 5 103" xfId="51834" xr:uid="{00000000-0005-0000-0000-00004ACB0000}"/>
    <cellStyle name="Total 2 2 5 104" xfId="51989" xr:uid="{00000000-0005-0000-0000-00004BCB0000}"/>
    <cellStyle name="Total 2 2 5 105" xfId="52139" xr:uid="{00000000-0005-0000-0000-00004CCB0000}"/>
    <cellStyle name="Total 2 2 5 106" xfId="52289" xr:uid="{00000000-0005-0000-0000-00004DCB0000}"/>
    <cellStyle name="Total 2 2 5 107" xfId="52337" xr:uid="{00000000-0005-0000-0000-00004ECB0000}"/>
    <cellStyle name="Total 2 2 5 108" xfId="52392" xr:uid="{00000000-0005-0000-0000-00004FCB0000}"/>
    <cellStyle name="Total 2 2 5 109" xfId="52542" xr:uid="{00000000-0005-0000-0000-000050CB0000}"/>
    <cellStyle name="Total 2 2 5 11" xfId="1508" xr:uid="{00000000-0005-0000-0000-000051CB0000}"/>
    <cellStyle name="Total 2 2 5 11 2" xfId="5760" xr:uid="{00000000-0005-0000-0000-000052CB0000}"/>
    <cellStyle name="Total 2 2 5 11 3" xfId="10009" xr:uid="{00000000-0005-0000-0000-000053CB0000}"/>
    <cellStyle name="Total 2 2 5 11 4" xfId="14259" xr:uid="{00000000-0005-0000-0000-000054CB0000}"/>
    <cellStyle name="Total 2 2 5 11 5" xfId="20705" xr:uid="{00000000-0005-0000-0000-000055CB0000}"/>
    <cellStyle name="Total 2 2 5 11 6" xfId="54356" xr:uid="{00000000-0005-0000-0000-000056CB0000}"/>
    <cellStyle name="Total 2 2 5 110" xfId="52691" xr:uid="{00000000-0005-0000-0000-000057CB0000}"/>
    <cellStyle name="Total 2 2 5 111" xfId="52841" xr:uid="{00000000-0005-0000-0000-000058CB0000}"/>
    <cellStyle name="Total 2 2 5 112" xfId="18714" xr:uid="{00000000-0005-0000-0000-000059CB0000}"/>
    <cellStyle name="Total 2 2 5 113" xfId="53133" xr:uid="{00000000-0005-0000-0000-00005ACB0000}"/>
    <cellStyle name="Total 2 2 5 12" xfId="2009" xr:uid="{00000000-0005-0000-0000-00005BCB0000}"/>
    <cellStyle name="Total 2 2 5 12 2" xfId="6261" xr:uid="{00000000-0005-0000-0000-00005CCB0000}"/>
    <cellStyle name="Total 2 2 5 12 3" xfId="10510" xr:uid="{00000000-0005-0000-0000-00005DCB0000}"/>
    <cellStyle name="Total 2 2 5 12 4" xfId="14759" xr:uid="{00000000-0005-0000-0000-00005ECB0000}"/>
    <cellStyle name="Total 2 2 5 12 5" xfId="21022" xr:uid="{00000000-0005-0000-0000-00005FCB0000}"/>
    <cellStyle name="Total 2 2 5 12 6" xfId="54506" xr:uid="{00000000-0005-0000-0000-000060CB0000}"/>
    <cellStyle name="Total 2 2 5 13" xfId="2161" xr:uid="{00000000-0005-0000-0000-000061CB0000}"/>
    <cellStyle name="Total 2 2 5 13 2" xfId="6413" xr:uid="{00000000-0005-0000-0000-000062CB0000}"/>
    <cellStyle name="Total 2 2 5 13 3" xfId="10662" xr:uid="{00000000-0005-0000-0000-000063CB0000}"/>
    <cellStyle name="Total 2 2 5 13 4" xfId="14911" xr:uid="{00000000-0005-0000-0000-000064CB0000}"/>
    <cellStyle name="Total 2 2 5 13 5" xfId="20775" xr:uid="{00000000-0005-0000-0000-000065CB0000}"/>
    <cellStyle name="Total 2 2 5 13 6" xfId="54655" xr:uid="{00000000-0005-0000-0000-000066CB0000}"/>
    <cellStyle name="Total 2 2 5 14" xfId="2311" xr:uid="{00000000-0005-0000-0000-000067CB0000}"/>
    <cellStyle name="Total 2 2 5 14 2" xfId="6563" xr:uid="{00000000-0005-0000-0000-000068CB0000}"/>
    <cellStyle name="Total 2 2 5 14 3" xfId="10812" xr:uid="{00000000-0005-0000-0000-000069CB0000}"/>
    <cellStyle name="Total 2 2 5 14 4" xfId="15061" xr:uid="{00000000-0005-0000-0000-00006ACB0000}"/>
    <cellStyle name="Total 2 2 5 14 5" xfId="21860" xr:uid="{00000000-0005-0000-0000-00006BCB0000}"/>
    <cellStyle name="Total 2 2 5 14 6" xfId="54810" xr:uid="{00000000-0005-0000-0000-00006CCB0000}"/>
    <cellStyle name="Total 2 2 5 15" xfId="2460" xr:uid="{00000000-0005-0000-0000-00006DCB0000}"/>
    <cellStyle name="Total 2 2 5 15 2" xfId="6712" xr:uid="{00000000-0005-0000-0000-00006ECB0000}"/>
    <cellStyle name="Total 2 2 5 15 3" xfId="10961" xr:uid="{00000000-0005-0000-0000-00006FCB0000}"/>
    <cellStyle name="Total 2 2 5 15 4" xfId="15210" xr:uid="{00000000-0005-0000-0000-000070CB0000}"/>
    <cellStyle name="Total 2 2 5 15 5" xfId="22158" xr:uid="{00000000-0005-0000-0000-000071CB0000}"/>
    <cellStyle name="Total 2 2 5 15 6" xfId="54965" xr:uid="{00000000-0005-0000-0000-000072CB0000}"/>
    <cellStyle name="Total 2 2 5 16" xfId="2610" xr:uid="{00000000-0005-0000-0000-000073CB0000}"/>
    <cellStyle name="Total 2 2 5 16 2" xfId="6862" xr:uid="{00000000-0005-0000-0000-000074CB0000}"/>
    <cellStyle name="Total 2 2 5 16 3" xfId="11111" xr:uid="{00000000-0005-0000-0000-000075CB0000}"/>
    <cellStyle name="Total 2 2 5 16 4" xfId="15360" xr:uid="{00000000-0005-0000-0000-000076CB0000}"/>
    <cellStyle name="Total 2 2 5 16 5" xfId="22504" xr:uid="{00000000-0005-0000-0000-000077CB0000}"/>
    <cellStyle name="Total 2 2 5 16 6" xfId="55116" xr:uid="{00000000-0005-0000-0000-000078CB0000}"/>
    <cellStyle name="Total 2 2 5 17" xfId="2765" xr:uid="{00000000-0005-0000-0000-000079CB0000}"/>
    <cellStyle name="Total 2 2 5 17 2" xfId="7017" xr:uid="{00000000-0005-0000-0000-00007ACB0000}"/>
    <cellStyle name="Total 2 2 5 17 3" xfId="11266" xr:uid="{00000000-0005-0000-0000-00007BCB0000}"/>
    <cellStyle name="Total 2 2 5 17 4" xfId="15515" xr:uid="{00000000-0005-0000-0000-00007CCB0000}"/>
    <cellStyle name="Total 2 2 5 17 5" xfId="22850" xr:uid="{00000000-0005-0000-0000-00007DCB0000}"/>
    <cellStyle name="Total 2 2 5 17 6" xfId="55265" xr:uid="{00000000-0005-0000-0000-00007ECB0000}"/>
    <cellStyle name="Total 2 2 5 18" xfId="2915" xr:uid="{00000000-0005-0000-0000-00007FCB0000}"/>
    <cellStyle name="Total 2 2 5 18 2" xfId="7167" xr:uid="{00000000-0005-0000-0000-000080CB0000}"/>
    <cellStyle name="Total 2 2 5 18 3" xfId="11416" xr:uid="{00000000-0005-0000-0000-000081CB0000}"/>
    <cellStyle name="Total 2 2 5 18 4" xfId="15665" xr:uid="{00000000-0005-0000-0000-000082CB0000}"/>
    <cellStyle name="Total 2 2 5 18 5" xfId="23197" xr:uid="{00000000-0005-0000-0000-000083CB0000}"/>
    <cellStyle name="Total 2 2 5 18 6" xfId="55415" xr:uid="{00000000-0005-0000-0000-000084CB0000}"/>
    <cellStyle name="Total 2 2 5 19" xfId="3065" xr:uid="{00000000-0005-0000-0000-000085CB0000}"/>
    <cellStyle name="Total 2 2 5 19 2" xfId="7317" xr:uid="{00000000-0005-0000-0000-000086CB0000}"/>
    <cellStyle name="Total 2 2 5 19 3" xfId="11566" xr:uid="{00000000-0005-0000-0000-000087CB0000}"/>
    <cellStyle name="Total 2 2 5 19 4" xfId="15815" xr:uid="{00000000-0005-0000-0000-000088CB0000}"/>
    <cellStyle name="Total 2 2 5 19 5" xfId="22108" xr:uid="{00000000-0005-0000-0000-000089CB0000}"/>
    <cellStyle name="Total 2 2 5 19 6" xfId="55564" xr:uid="{00000000-0005-0000-0000-00008ACB0000}"/>
    <cellStyle name="Total 2 2 5 2" xfId="1203" xr:uid="{00000000-0005-0000-0000-00008BCB0000}"/>
    <cellStyle name="Total 2 2 5 2 10" xfId="3268" xr:uid="{00000000-0005-0000-0000-00008CCB0000}"/>
    <cellStyle name="Total 2 2 5 2 10 2" xfId="7520" xr:uid="{00000000-0005-0000-0000-00008DCB0000}"/>
    <cellStyle name="Total 2 2 5 2 10 3" xfId="11769" xr:uid="{00000000-0005-0000-0000-00008ECB0000}"/>
    <cellStyle name="Total 2 2 5 2 10 4" xfId="16018" xr:uid="{00000000-0005-0000-0000-00008FCB0000}"/>
    <cellStyle name="Total 2 2 5 2 10 5" xfId="22208" xr:uid="{00000000-0005-0000-0000-000090CB0000}"/>
    <cellStyle name="Total 2 2 5 2 10 6" xfId="54560" xr:uid="{00000000-0005-0000-0000-000091CB0000}"/>
    <cellStyle name="Total 2 2 5 2 100" xfId="52193" xr:uid="{00000000-0005-0000-0000-000092CB0000}"/>
    <cellStyle name="Total 2 2 5 2 101" xfId="52446" xr:uid="{00000000-0005-0000-0000-000093CB0000}"/>
    <cellStyle name="Total 2 2 5 2 102" xfId="52596" xr:uid="{00000000-0005-0000-0000-000094CB0000}"/>
    <cellStyle name="Total 2 2 5 2 103" xfId="52745" xr:uid="{00000000-0005-0000-0000-000095CB0000}"/>
    <cellStyle name="Total 2 2 5 2 104" xfId="52895" xr:uid="{00000000-0005-0000-0000-000096CB0000}"/>
    <cellStyle name="Total 2 2 5 2 105" xfId="53357" xr:uid="{00000000-0005-0000-0000-000097CB0000}"/>
    <cellStyle name="Total 2 2 5 2 11" xfId="3417" xr:uid="{00000000-0005-0000-0000-000098CB0000}"/>
    <cellStyle name="Total 2 2 5 2 11 2" xfId="7669" xr:uid="{00000000-0005-0000-0000-000099CB0000}"/>
    <cellStyle name="Total 2 2 5 2 11 3" xfId="11918" xr:uid="{00000000-0005-0000-0000-00009ACB0000}"/>
    <cellStyle name="Total 2 2 5 2 11 4" xfId="16167" xr:uid="{00000000-0005-0000-0000-00009BCB0000}"/>
    <cellStyle name="Total 2 2 5 2 11 5" xfId="22554" xr:uid="{00000000-0005-0000-0000-00009CCB0000}"/>
    <cellStyle name="Total 2 2 5 2 11 6" xfId="54709" xr:uid="{00000000-0005-0000-0000-00009DCB0000}"/>
    <cellStyle name="Total 2 2 5 2 12" xfId="3567" xr:uid="{00000000-0005-0000-0000-00009ECB0000}"/>
    <cellStyle name="Total 2 2 5 2 12 2" xfId="7819" xr:uid="{00000000-0005-0000-0000-00009FCB0000}"/>
    <cellStyle name="Total 2 2 5 2 12 3" xfId="12068" xr:uid="{00000000-0005-0000-0000-0000A0CB0000}"/>
    <cellStyle name="Total 2 2 5 2 12 4" xfId="16317" xr:uid="{00000000-0005-0000-0000-0000A1CB0000}"/>
    <cellStyle name="Total 2 2 5 2 12 5" xfId="22900" xr:uid="{00000000-0005-0000-0000-0000A2CB0000}"/>
    <cellStyle name="Total 2 2 5 2 12 6" xfId="54864" xr:uid="{00000000-0005-0000-0000-0000A3CB0000}"/>
    <cellStyle name="Total 2 2 5 2 13" xfId="3717" xr:uid="{00000000-0005-0000-0000-0000A4CB0000}"/>
    <cellStyle name="Total 2 2 5 2 13 2" xfId="7969" xr:uid="{00000000-0005-0000-0000-0000A5CB0000}"/>
    <cellStyle name="Total 2 2 5 2 13 3" xfId="12218" xr:uid="{00000000-0005-0000-0000-0000A6CB0000}"/>
    <cellStyle name="Total 2 2 5 2 13 4" xfId="16467" xr:uid="{00000000-0005-0000-0000-0000A7CB0000}"/>
    <cellStyle name="Total 2 2 5 2 13 5" xfId="23247" xr:uid="{00000000-0005-0000-0000-0000A8CB0000}"/>
    <cellStyle name="Total 2 2 5 2 13 6" xfId="55019" xr:uid="{00000000-0005-0000-0000-0000A9CB0000}"/>
    <cellStyle name="Total 2 2 5 2 14" xfId="3866" xr:uid="{00000000-0005-0000-0000-0000AACB0000}"/>
    <cellStyle name="Total 2 2 5 2 14 2" xfId="8118" xr:uid="{00000000-0005-0000-0000-0000ABCB0000}"/>
    <cellStyle name="Total 2 2 5 2 14 3" xfId="12367" xr:uid="{00000000-0005-0000-0000-0000ACCB0000}"/>
    <cellStyle name="Total 2 2 5 2 14 4" xfId="16616" xr:uid="{00000000-0005-0000-0000-0000ADCB0000}"/>
    <cellStyle name="Total 2 2 5 2 14 5" xfId="23522" xr:uid="{00000000-0005-0000-0000-0000AECB0000}"/>
    <cellStyle name="Total 2 2 5 2 14 6" xfId="55170" xr:uid="{00000000-0005-0000-0000-0000AFCB0000}"/>
    <cellStyle name="Total 2 2 5 2 15" xfId="4015" xr:uid="{00000000-0005-0000-0000-0000B0CB0000}"/>
    <cellStyle name="Total 2 2 5 2 15 2" xfId="8267" xr:uid="{00000000-0005-0000-0000-0000B1CB0000}"/>
    <cellStyle name="Total 2 2 5 2 15 3" xfId="12516" xr:uid="{00000000-0005-0000-0000-0000B2CB0000}"/>
    <cellStyle name="Total 2 2 5 2 15 4" xfId="16765" xr:uid="{00000000-0005-0000-0000-0000B3CB0000}"/>
    <cellStyle name="Total 2 2 5 2 15 5" xfId="23868" xr:uid="{00000000-0005-0000-0000-0000B4CB0000}"/>
    <cellStyle name="Total 2 2 5 2 15 6" xfId="55319" xr:uid="{00000000-0005-0000-0000-0000B5CB0000}"/>
    <cellStyle name="Total 2 2 5 2 16" xfId="4215" xr:uid="{00000000-0005-0000-0000-0000B6CB0000}"/>
    <cellStyle name="Total 2 2 5 2 16 2" xfId="8467" xr:uid="{00000000-0005-0000-0000-0000B7CB0000}"/>
    <cellStyle name="Total 2 2 5 2 16 3" xfId="12716" xr:uid="{00000000-0005-0000-0000-0000B8CB0000}"/>
    <cellStyle name="Total 2 2 5 2 16 4" xfId="16965" xr:uid="{00000000-0005-0000-0000-0000B9CB0000}"/>
    <cellStyle name="Total 2 2 5 2 16 5" xfId="24218" xr:uid="{00000000-0005-0000-0000-0000BACB0000}"/>
    <cellStyle name="Total 2 2 5 2 16 6" xfId="55469" xr:uid="{00000000-0005-0000-0000-0000BBCB0000}"/>
    <cellStyle name="Total 2 2 5 2 17" xfId="4366" xr:uid="{00000000-0005-0000-0000-0000BCCB0000}"/>
    <cellStyle name="Total 2 2 5 2 17 2" xfId="8618" xr:uid="{00000000-0005-0000-0000-0000BDCB0000}"/>
    <cellStyle name="Total 2 2 5 2 17 3" xfId="12867" xr:uid="{00000000-0005-0000-0000-0000BECB0000}"/>
    <cellStyle name="Total 2 2 5 2 17 4" xfId="17116" xr:uid="{00000000-0005-0000-0000-0000BFCB0000}"/>
    <cellStyle name="Total 2 2 5 2 17 5" xfId="24564" xr:uid="{00000000-0005-0000-0000-0000C0CB0000}"/>
    <cellStyle name="Total 2 2 5 2 17 6" xfId="55618" xr:uid="{00000000-0005-0000-0000-0000C1CB0000}"/>
    <cellStyle name="Total 2 2 5 2 18" xfId="4469" xr:uid="{00000000-0005-0000-0000-0000C2CB0000}"/>
    <cellStyle name="Total 2 2 5 2 18 2" xfId="8721" xr:uid="{00000000-0005-0000-0000-0000C3CB0000}"/>
    <cellStyle name="Total 2 2 5 2 18 3" xfId="12970" xr:uid="{00000000-0005-0000-0000-0000C4CB0000}"/>
    <cellStyle name="Total 2 2 5 2 18 4" xfId="17219" xr:uid="{00000000-0005-0000-0000-0000C5CB0000}"/>
    <cellStyle name="Total 2 2 5 2 18 5" xfId="24839" xr:uid="{00000000-0005-0000-0000-0000C6CB0000}"/>
    <cellStyle name="Total 2 2 5 2 18 6" xfId="55840" xr:uid="{00000000-0005-0000-0000-0000C7CB0000}"/>
    <cellStyle name="Total 2 2 5 2 19" xfId="4583" xr:uid="{00000000-0005-0000-0000-0000C8CB0000}"/>
    <cellStyle name="Total 2 2 5 2 19 2" xfId="8835" xr:uid="{00000000-0005-0000-0000-0000C9CB0000}"/>
    <cellStyle name="Total 2 2 5 2 19 3" xfId="13084" xr:uid="{00000000-0005-0000-0000-0000CACB0000}"/>
    <cellStyle name="Total 2 2 5 2 19 4" xfId="17333" xr:uid="{00000000-0005-0000-0000-0000CBCB0000}"/>
    <cellStyle name="Total 2 2 5 2 19 5" xfId="21798" xr:uid="{00000000-0005-0000-0000-0000CCCB0000}"/>
    <cellStyle name="Total 2 2 5 2 19 6" xfId="55992" xr:uid="{00000000-0005-0000-0000-0000CDCB0000}"/>
    <cellStyle name="Total 2 2 5 2 2" xfId="2063" xr:uid="{00000000-0005-0000-0000-0000CECB0000}"/>
    <cellStyle name="Total 2 2 5 2 2 2" xfId="6315" xr:uid="{00000000-0005-0000-0000-0000CFCB0000}"/>
    <cellStyle name="Total 2 2 5 2 2 3" xfId="10564" xr:uid="{00000000-0005-0000-0000-0000D0CB0000}"/>
    <cellStyle name="Total 2 2 5 2 2 4" xfId="14813" xr:uid="{00000000-0005-0000-0000-0000D1CB0000}"/>
    <cellStyle name="Total 2 2 5 2 2 5" xfId="18618" xr:uid="{00000000-0005-0000-0000-0000D2CB0000}"/>
    <cellStyle name="Total 2 2 5 2 2 6" xfId="19245" xr:uid="{00000000-0005-0000-0000-0000D3CB0000}"/>
    <cellStyle name="Total 2 2 5 2 2 7" xfId="53512" xr:uid="{00000000-0005-0000-0000-0000D4CB0000}"/>
    <cellStyle name="Total 2 2 5 2 20" xfId="4738" xr:uid="{00000000-0005-0000-0000-0000D5CB0000}"/>
    <cellStyle name="Total 2 2 5 2 20 2" xfId="8990" xr:uid="{00000000-0005-0000-0000-0000D6CB0000}"/>
    <cellStyle name="Total 2 2 5 2 20 3" xfId="13239" xr:uid="{00000000-0005-0000-0000-0000D7CB0000}"/>
    <cellStyle name="Total 2 2 5 2 20 4" xfId="17488" xr:uid="{00000000-0005-0000-0000-0000D8CB0000}"/>
    <cellStyle name="Total 2 2 5 2 20 5" xfId="25525" xr:uid="{00000000-0005-0000-0000-0000D9CB0000}"/>
    <cellStyle name="Total 2 2 5 2 20 6" xfId="56144" xr:uid="{00000000-0005-0000-0000-0000DACB0000}"/>
    <cellStyle name="Total 2 2 5 2 21" xfId="4888" xr:uid="{00000000-0005-0000-0000-0000DBCB0000}"/>
    <cellStyle name="Total 2 2 5 2 21 2" xfId="9140" xr:uid="{00000000-0005-0000-0000-0000DCCB0000}"/>
    <cellStyle name="Total 2 2 5 2 21 3" xfId="13389" xr:uid="{00000000-0005-0000-0000-0000DDCB0000}"/>
    <cellStyle name="Total 2 2 5 2 21 4" xfId="17638" xr:uid="{00000000-0005-0000-0000-0000DECB0000}"/>
    <cellStyle name="Total 2 2 5 2 21 5" xfId="25871" xr:uid="{00000000-0005-0000-0000-0000DFCB0000}"/>
    <cellStyle name="Total 2 2 5 2 21 6" xfId="56293" xr:uid="{00000000-0005-0000-0000-0000E0CB0000}"/>
    <cellStyle name="Total 2 2 5 2 22" xfId="5080" xr:uid="{00000000-0005-0000-0000-0000E1CB0000}"/>
    <cellStyle name="Total 2 2 5 2 22 2" xfId="9332" xr:uid="{00000000-0005-0000-0000-0000E2CB0000}"/>
    <cellStyle name="Total 2 2 5 2 22 3" xfId="13581" xr:uid="{00000000-0005-0000-0000-0000E3CB0000}"/>
    <cellStyle name="Total 2 2 5 2 22 4" xfId="17830" xr:uid="{00000000-0005-0000-0000-0000E4CB0000}"/>
    <cellStyle name="Total 2 2 5 2 22 5" xfId="26217" xr:uid="{00000000-0005-0000-0000-0000E5CB0000}"/>
    <cellStyle name="Total 2 2 5 2 22 6" xfId="56449" xr:uid="{00000000-0005-0000-0000-0000E6CB0000}"/>
    <cellStyle name="Total 2 2 5 2 23" xfId="5190" xr:uid="{00000000-0005-0000-0000-0000E7CB0000}"/>
    <cellStyle name="Total 2 2 5 2 23 2" xfId="9442" xr:uid="{00000000-0005-0000-0000-0000E8CB0000}"/>
    <cellStyle name="Total 2 2 5 2 23 3" xfId="13691" xr:uid="{00000000-0005-0000-0000-0000E9CB0000}"/>
    <cellStyle name="Total 2 2 5 2 23 4" xfId="17940" xr:uid="{00000000-0005-0000-0000-0000EACB0000}"/>
    <cellStyle name="Total 2 2 5 2 23 5" xfId="26562" xr:uid="{00000000-0005-0000-0000-0000EBCB0000}"/>
    <cellStyle name="Total 2 2 5 2 23 6" xfId="56700" xr:uid="{00000000-0005-0000-0000-0000ECCB0000}"/>
    <cellStyle name="Total 2 2 5 2 24" xfId="5302" xr:uid="{00000000-0005-0000-0000-0000EDCB0000}"/>
    <cellStyle name="Total 2 2 5 2 24 2" xfId="9554" xr:uid="{00000000-0005-0000-0000-0000EECB0000}"/>
    <cellStyle name="Total 2 2 5 2 24 3" xfId="13803" xr:uid="{00000000-0005-0000-0000-0000EFCB0000}"/>
    <cellStyle name="Total 2 2 5 2 24 4" xfId="18052" xr:uid="{00000000-0005-0000-0000-0000F0CB0000}"/>
    <cellStyle name="Total 2 2 5 2 24 5" xfId="25154" xr:uid="{00000000-0005-0000-0000-0000F1CB0000}"/>
    <cellStyle name="Total 2 2 5 2 24 6" xfId="56859" xr:uid="{00000000-0005-0000-0000-0000F2CB0000}"/>
    <cellStyle name="Total 2 2 5 2 25" xfId="5453" xr:uid="{00000000-0005-0000-0000-0000F3CB0000}"/>
    <cellStyle name="Total 2 2 5 2 25 2" xfId="9705" xr:uid="{00000000-0005-0000-0000-0000F4CB0000}"/>
    <cellStyle name="Total 2 2 5 2 25 3" xfId="13954" xr:uid="{00000000-0005-0000-0000-0000F5CB0000}"/>
    <cellStyle name="Total 2 2 5 2 25 4" xfId="18203" xr:uid="{00000000-0005-0000-0000-0000F6CB0000}"/>
    <cellStyle name="Total 2 2 5 2 25 5" xfId="25103" xr:uid="{00000000-0005-0000-0000-0000F7CB0000}"/>
    <cellStyle name="Total 2 2 5 2 25 6" xfId="57009" xr:uid="{00000000-0005-0000-0000-0000F8CB0000}"/>
    <cellStyle name="Total 2 2 5 2 26" xfId="5608" xr:uid="{00000000-0005-0000-0000-0000F9CB0000}"/>
    <cellStyle name="Total 2 2 5 2 26 2" xfId="9860" xr:uid="{00000000-0005-0000-0000-0000FACB0000}"/>
    <cellStyle name="Total 2 2 5 2 26 3" xfId="14109" xr:uid="{00000000-0005-0000-0000-0000FBCB0000}"/>
    <cellStyle name="Total 2 2 5 2 26 4" xfId="18358" xr:uid="{00000000-0005-0000-0000-0000FCCB0000}"/>
    <cellStyle name="Total 2 2 5 2 26 5" xfId="27270" xr:uid="{00000000-0005-0000-0000-0000FDCB0000}"/>
    <cellStyle name="Total 2 2 5 2 26 6" xfId="56788" xr:uid="{00000000-0005-0000-0000-0000FECB0000}"/>
    <cellStyle name="Total 2 2 5 2 27" xfId="1608" xr:uid="{00000000-0005-0000-0000-0000FFCB0000}"/>
    <cellStyle name="Total 2 2 5 2 27 2" xfId="27613" xr:uid="{00000000-0005-0000-0000-000000CC0000}"/>
    <cellStyle name="Total 2 2 5 2 27 3" xfId="57277" xr:uid="{00000000-0005-0000-0000-000001CC0000}"/>
    <cellStyle name="Total 2 2 5 2 28" xfId="5860" xr:uid="{00000000-0005-0000-0000-000002CC0000}"/>
    <cellStyle name="Total 2 2 5 2 28 2" xfId="27954" xr:uid="{00000000-0005-0000-0000-000003CC0000}"/>
    <cellStyle name="Total 2 2 5 2 28 3" xfId="57426" xr:uid="{00000000-0005-0000-0000-000004CC0000}"/>
    <cellStyle name="Total 2 2 5 2 29" xfId="10109" xr:uid="{00000000-0005-0000-0000-000005CC0000}"/>
    <cellStyle name="Total 2 2 5 2 29 2" xfId="28295" xr:uid="{00000000-0005-0000-0000-000006CC0000}"/>
    <cellStyle name="Total 2 2 5 2 29 3" xfId="57576" xr:uid="{00000000-0005-0000-0000-000007CC0000}"/>
    <cellStyle name="Total 2 2 5 2 3" xfId="2215" xr:uid="{00000000-0005-0000-0000-000008CC0000}"/>
    <cellStyle name="Total 2 2 5 2 3 2" xfId="6467" xr:uid="{00000000-0005-0000-0000-000009CC0000}"/>
    <cellStyle name="Total 2 2 5 2 3 3" xfId="10716" xr:uid="{00000000-0005-0000-0000-00000ACC0000}"/>
    <cellStyle name="Total 2 2 5 2 3 4" xfId="14965" xr:uid="{00000000-0005-0000-0000-00000BCC0000}"/>
    <cellStyle name="Total 2 2 5 2 3 5" xfId="18750" xr:uid="{00000000-0005-0000-0000-00000CCC0000}"/>
    <cellStyle name="Total 2 2 5 2 3 6" xfId="53661" xr:uid="{00000000-0005-0000-0000-00000DCC0000}"/>
    <cellStyle name="Total 2 2 5 2 30" xfId="14359" xr:uid="{00000000-0005-0000-0000-00000ECC0000}"/>
    <cellStyle name="Total 2 2 5 2 30 2" xfId="28636" xr:uid="{00000000-0005-0000-0000-00000FCC0000}"/>
    <cellStyle name="Total 2 2 5 2 31" xfId="18510" xr:uid="{00000000-0005-0000-0000-000010CC0000}"/>
    <cellStyle name="Total 2 2 5 2 31 2" xfId="28977" xr:uid="{00000000-0005-0000-0000-000011CC0000}"/>
    <cellStyle name="Total 2 2 5 2 32" xfId="29246" xr:uid="{00000000-0005-0000-0000-000012CC0000}"/>
    <cellStyle name="Total 2 2 5 2 33" xfId="31009" xr:uid="{00000000-0005-0000-0000-000013CC0000}"/>
    <cellStyle name="Total 2 2 5 2 34" xfId="31475" xr:uid="{00000000-0005-0000-0000-000014CC0000}"/>
    <cellStyle name="Total 2 2 5 2 35" xfId="31815" xr:uid="{00000000-0005-0000-0000-000015CC0000}"/>
    <cellStyle name="Total 2 2 5 2 36" xfId="32037" xr:uid="{00000000-0005-0000-0000-000016CC0000}"/>
    <cellStyle name="Total 2 2 5 2 37" xfId="32378" xr:uid="{00000000-0005-0000-0000-000017CC0000}"/>
    <cellStyle name="Total 2 2 5 2 38" xfId="32719" xr:uid="{00000000-0005-0000-0000-000018CC0000}"/>
    <cellStyle name="Total 2 2 5 2 39" xfId="33258" xr:uid="{00000000-0005-0000-0000-000019CC0000}"/>
    <cellStyle name="Total 2 2 5 2 4" xfId="2365" xr:uid="{00000000-0005-0000-0000-00001ACC0000}"/>
    <cellStyle name="Total 2 2 5 2 4 2" xfId="6617" xr:uid="{00000000-0005-0000-0000-00001BCC0000}"/>
    <cellStyle name="Total 2 2 5 2 4 3" xfId="10866" xr:uid="{00000000-0005-0000-0000-00001CCC0000}"/>
    <cellStyle name="Total 2 2 5 2 4 4" xfId="15115" xr:uid="{00000000-0005-0000-0000-00001DCC0000}"/>
    <cellStyle name="Total 2 2 5 2 4 5" xfId="20033" xr:uid="{00000000-0005-0000-0000-00001ECC0000}"/>
    <cellStyle name="Total 2 2 5 2 4 6" xfId="53783" xr:uid="{00000000-0005-0000-0000-00001FCC0000}"/>
    <cellStyle name="Total 2 2 5 2 40" xfId="33629" xr:uid="{00000000-0005-0000-0000-000020CC0000}"/>
    <cellStyle name="Total 2 2 5 2 41" xfId="34201" xr:uid="{00000000-0005-0000-0000-000021CC0000}"/>
    <cellStyle name="Total 2 2 5 2 42" xfId="34422" xr:uid="{00000000-0005-0000-0000-000022CC0000}"/>
    <cellStyle name="Total 2 2 5 2 43" xfId="34768" xr:uid="{00000000-0005-0000-0000-000023CC0000}"/>
    <cellStyle name="Total 2 2 5 2 44" xfId="35114" xr:uid="{00000000-0005-0000-0000-000024CC0000}"/>
    <cellStyle name="Total 2 2 5 2 45" xfId="35461" xr:uid="{00000000-0005-0000-0000-000025CC0000}"/>
    <cellStyle name="Total 2 2 5 2 46" xfId="35808" xr:uid="{00000000-0005-0000-0000-000026CC0000}"/>
    <cellStyle name="Total 2 2 5 2 47" xfId="36154" xr:uid="{00000000-0005-0000-0000-000027CC0000}"/>
    <cellStyle name="Total 2 2 5 2 48" xfId="36500" xr:uid="{00000000-0005-0000-0000-000028CC0000}"/>
    <cellStyle name="Total 2 2 5 2 49" xfId="36846" xr:uid="{00000000-0005-0000-0000-000029CC0000}"/>
    <cellStyle name="Total 2 2 5 2 5" xfId="2514" xr:uid="{00000000-0005-0000-0000-00002ACC0000}"/>
    <cellStyle name="Total 2 2 5 2 5 2" xfId="6766" xr:uid="{00000000-0005-0000-0000-00002BCC0000}"/>
    <cellStyle name="Total 2 2 5 2 5 3" xfId="11015" xr:uid="{00000000-0005-0000-0000-00002CCC0000}"/>
    <cellStyle name="Total 2 2 5 2 5 4" xfId="15264" xr:uid="{00000000-0005-0000-0000-00002DCC0000}"/>
    <cellStyle name="Total 2 2 5 2 5 5" xfId="20379" xr:uid="{00000000-0005-0000-0000-00002ECC0000}"/>
    <cellStyle name="Total 2 2 5 2 5 6" xfId="53889" xr:uid="{00000000-0005-0000-0000-00002FCC0000}"/>
    <cellStyle name="Total 2 2 5 2 50" xfId="37192" xr:uid="{00000000-0005-0000-0000-000030CC0000}"/>
    <cellStyle name="Total 2 2 5 2 51" xfId="37538" xr:uid="{00000000-0005-0000-0000-000031CC0000}"/>
    <cellStyle name="Total 2 2 5 2 52" xfId="37813" xr:uid="{00000000-0005-0000-0000-000032CC0000}"/>
    <cellStyle name="Total 2 2 5 2 53" xfId="38160" xr:uid="{00000000-0005-0000-0000-000033CC0000}"/>
    <cellStyle name="Total 2 2 5 2 54" xfId="38506" xr:uid="{00000000-0005-0000-0000-000034CC0000}"/>
    <cellStyle name="Total 2 2 5 2 55" xfId="38852" xr:uid="{00000000-0005-0000-0000-000035CC0000}"/>
    <cellStyle name="Total 2 2 5 2 56" xfId="39198" xr:uid="{00000000-0005-0000-0000-000036CC0000}"/>
    <cellStyle name="Total 2 2 5 2 57" xfId="38069" xr:uid="{00000000-0005-0000-0000-000037CC0000}"/>
    <cellStyle name="Total 2 2 5 2 58" xfId="39686" xr:uid="{00000000-0005-0000-0000-000038CC0000}"/>
    <cellStyle name="Total 2 2 5 2 59" xfId="40026" xr:uid="{00000000-0005-0000-0000-000039CC0000}"/>
    <cellStyle name="Total 2 2 5 2 6" xfId="2664" xr:uid="{00000000-0005-0000-0000-00003ACC0000}"/>
    <cellStyle name="Total 2 2 5 2 6 2" xfId="6916" xr:uid="{00000000-0005-0000-0000-00003BCC0000}"/>
    <cellStyle name="Total 2 2 5 2 6 3" xfId="11165" xr:uid="{00000000-0005-0000-0000-00003CCC0000}"/>
    <cellStyle name="Total 2 2 5 2 6 4" xfId="15414" xr:uid="{00000000-0005-0000-0000-00003DCC0000}"/>
    <cellStyle name="Total 2 2 5 2 6 5" xfId="19696" xr:uid="{00000000-0005-0000-0000-00003ECC0000}"/>
    <cellStyle name="Total 2 2 5 2 6 6" xfId="54039" xr:uid="{00000000-0005-0000-0000-00003FCC0000}"/>
    <cellStyle name="Total 2 2 5 2 60" xfId="40367" xr:uid="{00000000-0005-0000-0000-000040CC0000}"/>
    <cellStyle name="Total 2 2 5 2 61" xfId="40647" xr:uid="{00000000-0005-0000-0000-000041CC0000}"/>
    <cellStyle name="Total 2 2 5 2 62" xfId="41023" xr:uid="{00000000-0005-0000-0000-000042CC0000}"/>
    <cellStyle name="Total 2 2 5 2 63" xfId="41110" xr:uid="{00000000-0005-0000-0000-000043CC0000}"/>
    <cellStyle name="Total 2 2 5 2 64" xfId="41934" xr:uid="{00000000-0005-0000-0000-000044CC0000}"/>
    <cellStyle name="Total 2 2 5 2 65" xfId="42280" xr:uid="{00000000-0005-0000-0000-000045CC0000}"/>
    <cellStyle name="Total 2 2 5 2 66" xfId="42555" xr:uid="{00000000-0005-0000-0000-000046CC0000}"/>
    <cellStyle name="Total 2 2 5 2 67" xfId="42861" xr:uid="{00000000-0005-0000-0000-000047CC0000}"/>
    <cellStyle name="Total 2 2 5 2 68" xfId="43202" xr:uid="{00000000-0005-0000-0000-000048CC0000}"/>
    <cellStyle name="Total 2 2 5 2 69" xfId="43543" xr:uid="{00000000-0005-0000-0000-000049CC0000}"/>
    <cellStyle name="Total 2 2 5 2 7" xfId="2819" xr:uid="{00000000-0005-0000-0000-00004ACC0000}"/>
    <cellStyle name="Total 2 2 5 2 7 2" xfId="7071" xr:uid="{00000000-0005-0000-0000-00004BCC0000}"/>
    <cellStyle name="Total 2 2 5 2 7 3" xfId="11320" xr:uid="{00000000-0005-0000-0000-00004CCC0000}"/>
    <cellStyle name="Total 2 2 5 2 7 4" xfId="15569" xr:uid="{00000000-0005-0000-0000-00004DCC0000}"/>
    <cellStyle name="Total 2 2 5 2 7 5" xfId="21072" xr:uid="{00000000-0005-0000-0000-00004ECC0000}"/>
    <cellStyle name="Total 2 2 5 2 7 6" xfId="53220" xr:uid="{00000000-0005-0000-0000-00004FCC0000}"/>
    <cellStyle name="Total 2 2 5 2 70" xfId="44074" xr:uid="{00000000-0005-0000-0000-000050CC0000}"/>
    <cellStyle name="Total 2 2 5 2 71" xfId="43804" xr:uid="{00000000-0005-0000-0000-000051CC0000}"/>
    <cellStyle name="Total 2 2 5 2 72" xfId="44742" xr:uid="{00000000-0005-0000-0000-000052CC0000}"/>
    <cellStyle name="Total 2 2 5 2 73" xfId="43875" xr:uid="{00000000-0005-0000-0000-000053CC0000}"/>
    <cellStyle name="Total 2 2 5 2 74" xfId="45658" xr:uid="{00000000-0005-0000-0000-000054CC0000}"/>
    <cellStyle name="Total 2 2 5 2 75" xfId="46121" xr:uid="{00000000-0005-0000-0000-000055CC0000}"/>
    <cellStyle name="Total 2 2 5 2 76" xfId="45610" xr:uid="{00000000-0005-0000-0000-000056CC0000}"/>
    <cellStyle name="Total 2 2 5 2 77" xfId="46944" xr:uid="{00000000-0005-0000-0000-000057CC0000}"/>
    <cellStyle name="Total 2 2 5 2 78" xfId="47289" xr:uid="{00000000-0005-0000-0000-000058CC0000}"/>
    <cellStyle name="Total 2 2 5 2 79" xfId="47198" xr:uid="{00000000-0005-0000-0000-000059CC0000}"/>
    <cellStyle name="Total 2 2 5 2 8" xfId="2969" xr:uid="{00000000-0005-0000-0000-00005ACC0000}"/>
    <cellStyle name="Total 2 2 5 2 8 2" xfId="7221" xr:uid="{00000000-0005-0000-0000-00005BCC0000}"/>
    <cellStyle name="Total 2 2 5 2 8 3" xfId="11470" xr:uid="{00000000-0005-0000-0000-00005CCC0000}"/>
    <cellStyle name="Total 2 2 5 2 8 4" xfId="15719" xr:uid="{00000000-0005-0000-0000-00005DCC0000}"/>
    <cellStyle name="Total 2 2 5 2 8 5" xfId="20894" xr:uid="{00000000-0005-0000-0000-00005ECC0000}"/>
    <cellStyle name="Total 2 2 5 2 8 6" xfId="54260" xr:uid="{00000000-0005-0000-0000-00005FCC0000}"/>
    <cellStyle name="Total 2 2 5 2 80" xfId="48050" xr:uid="{00000000-0005-0000-0000-000060CC0000}"/>
    <cellStyle name="Total 2 2 5 2 81" xfId="48465" xr:uid="{00000000-0005-0000-0000-000061CC0000}"/>
    <cellStyle name="Total 2 2 5 2 82" xfId="48903" xr:uid="{00000000-0005-0000-0000-000062CC0000}"/>
    <cellStyle name="Total 2 2 5 2 83" xfId="48647" xr:uid="{00000000-0005-0000-0000-000063CC0000}"/>
    <cellStyle name="Total 2 2 5 2 84" xfId="48551" xr:uid="{00000000-0005-0000-0000-000064CC0000}"/>
    <cellStyle name="Total 2 2 5 2 85" xfId="49916" xr:uid="{00000000-0005-0000-0000-000065CC0000}"/>
    <cellStyle name="Total 2 2 5 2 86" xfId="50066" xr:uid="{00000000-0005-0000-0000-000066CC0000}"/>
    <cellStyle name="Total 2 2 5 2 87" xfId="50215" xr:uid="{00000000-0005-0000-0000-000067CC0000}"/>
    <cellStyle name="Total 2 2 5 2 88" xfId="50365" xr:uid="{00000000-0005-0000-0000-000068CC0000}"/>
    <cellStyle name="Total 2 2 5 2 89" xfId="50514" xr:uid="{00000000-0005-0000-0000-000069CC0000}"/>
    <cellStyle name="Total 2 2 5 2 9" xfId="3119" xr:uid="{00000000-0005-0000-0000-00006ACC0000}"/>
    <cellStyle name="Total 2 2 5 2 9 2" xfId="7371" xr:uid="{00000000-0005-0000-0000-00006BCC0000}"/>
    <cellStyle name="Total 2 2 5 2 9 3" xfId="11620" xr:uid="{00000000-0005-0000-0000-00006CCC0000}"/>
    <cellStyle name="Total 2 2 5 2 9 4" xfId="15869" xr:uid="{00000000-0005-0000-0000-00006DCC0000}"/>
    <cellStyle name="Total 2 2 5 2 9 5" xfId="18849" xr:uid="{00000000-0005-0000-0000-00006ECC0000}"/>
    <cellStyle name="Total 2 2 5 2 9 6" xfId="54410" xr:uid="{00000000-0005-0000-0000-00006FCC0000}"/>
    <cellStyle name="Total 2 2 5 2 90" xfId="50663" xr:uid="{00000000-0005-0000-0000-000070CC0000}"/>
    <cellStyle name="Total 2 2 5 2 91" xfId="50813" xr:uid="{00000000-0005-0000-0000-000071CC0000}"/>
    <cellStyle name="Total 2 2 5 2 92" xfId="50962" xr:uid="{00000000-0005-0000-0000-000072CC0000}"/>
    <cellStyle name="Total 2 2 5 2 93" xfId="51127" xr:uid="{00000000-0005-0000-0000-000073CC0000}"/>
    <cellStyle name="Total 2 2 5 2 94" xfId="51283" xr:uid="{00000000-0005-0000-0000-000074CC0000}"/>
    <cellStyle name="Total 2 2 5 2 95" xfId="51433" xr:uid="{00000000-0005-0000-0000-000075CC0000}"/>
    <cellStyle name="Total 2 2 5 2 96" xfId="51583" xr:uid="{00000000-0005-0000-0000-000076CC0000}"/>
    <cellStyle name="Total 2 2 5 2 97" xfId="51733" xr:uid="{00000000-0005-0000-0000-000077CC0000}"/>
    <cellStyle name="Total 2 2 5 2 98" xfId="51888" xr:uid="{00000000-0005-0000-0000-000078CC0000}"/>
    <cellStyle name="Total 2 2 5 2 99" xfId="52043" xr:uid="{00000000-0005-0000-0000-000079CC0000}"/>
    <cellStyle name="Total 2 2 5 20" xfId="3214" xr:uid="{00000000-0005-0000-0000-00007ACC0000}"/>
    <cellStyle name="Total 2 2 5 20 2" xfId="7466" xr:uid="{00000000-0005-0000-0000-00007BCC0000}"/>
    <cellStyle name="Total 2 2 5 20 3" xfId="11715" xr:uid="{00000000-0005-0000-0000-00007CCC0000}"/>
    <cellStyle name="Total 2 2 5 20 4" xfId="15964" xr:uid="{00000000-0005-0000-0000-00007DCC0000}"/>
    <cellStyle name="Total 2 2 5 20 5" xfId="23818" xr:uid="{00000000-0005-0000-0000-00007ECC0000}"/>
    <cellStyle name="Total 2 2 5 20 6" xfId="55786" xr:uid="{00000000-0005-0000-0000-00007FCC0000}"/>
    <cellStyle name="Total 2 2 5 21" xfId="3363" xr:uid="{00000000-0005-0000-0000-000080CC0000}"/>
    <cellStyle name="Total 2 2 5 21 2" xfId="7615" xr:uid="{00000000-0005-0000-0000-000081CC0000}"/>
    <cellStyle name="Total 2 2 5 21 3" xfId="11864" xr:uid="{00000000-0005-0000-0000-000082CC0000}"/>
    <cellStyle name="Total 2 2 5 21 4" xfId="16113" xr:uid="{00000000-0005-0000-0000-000083CC0000}"/>
    <cellStyle name="Total 2 2 5 21 5" xfId="24168" xr:uid="{00000000-0005-0000-0000-000084CC0000}"/>
    <cellStyle name="Total 2 2 5 21 6" xfId="55938" xr:uid="{00000000-0005-0000-0000-000085CC0000}"/>
    <cellStyle name="Total 2 2 5 22" xfId="3513" xr:uid="{00000000-0005-0000-0000-000086CC0000}"/>
    <cellStyle name="Total 2 2 5 22 2" xfId="7765" xr:uid="{00000000-0005-0000-0000-000087CC0000}"/>
    <cellStyle name="Total 2 2 5 22 3" xfId="12014" xr:uid="{00000000-0005-0000-0000-000088CC0000}"/>
    <cellStyle name="Total 2 2 5 22 4" xfId="16263" xr:uid="{00000000-0005-0000-0000-000089CC0000}"/>
    <cellStyle name="Total 2 2 5 22 5" xfId="24514" xr:uid="{00000000-0005-0000-0000-00008ACC0000}"/>
    <cellStyle name="Total 2 2 5 22 6" xfId="56090" xr:uid="{00000000-0005-0000-0000-00008BCC0000}"/>
    <cellStyle name="Total 2 2 5 23" xfId="3663" xr:uid="{00000000-0005-0000-0000-00008CCC0000}"/>
    <cellStyle name="Total 2 2 5 23 2" xfId="7915" xr:uid="{00000000-0005-0000-0000-00008DCC0000}"/>
    <cellStyle name="Total 2 2 5 23 3" xfId="12164" xr:uid="{00000000-0005-0000-0000-00008ECC0000}"/>
    <cellStyle name="Total 2 2 5 23 4" xfId="16413" xr:uid="{00000000-0005-0000-0000-00008FCC0000}"/>
    <cellStyle name="Total 2 2 5 23 5" xfId="21358" xr:uid="{00000000-0005-0000-0000-000090CC0000}"/>
    <cellStyle name="Total 2 2 5 23 6" xfId="56239" xr:uid="{00000000-0005-0000-0000-000091CC0000}"/>
    <cellStyle name="Total 2 2 5 24" xfId="3812" xr:uid="{00000000-0005-0000-0000-000092CC0000}"/>
    <cellStyle name="Total 2 2 5 24 2" xfId="8064" xr:uid="{00000000-0005-0000-0000-000093CC0000}"/>
    <cellStyle name="Total 2 2 5 24 3" xfId="12313" xr:uid="{00000000-0005-0000-0000-000094CC0000}"/>
    <cellStyle name="Total 2 2 5 24 4" xfId="16562" xr:uid="{00000000-0005-0000-0000-000095CC0000}"/>
    <cellStyle name="Total 2 2 5 24 5" xfId="24799" xr:uid="{00000000-0005-0000-0000-000096CC0000}"/>
    <cellStyle name="Total 2 2 5 24 6" xfId="56395" xr:uid="{00000000-0005-0000-0000-000097CC0000}"/>
    <cellStyle name="Total 2 2 5 25" xfId="3961" xr:uid="{00000000-0005-0000-0000-000098CC0000}"/>
    <cellStyle name="Total 2 2 5 25 2" xfId="8213" xr:uid="{00000000-0005-0000-0000-000099CC0000}"/>
    <cellStyle name="Total 2 2 5 25 3" xfId="12462" xr:uid="{00000000-0005-0000-0000-00009ACC0000}"/>
    <cellStyle name="Total 2 2 5 25 4" xfId="16711" xr:uid="{00000000-0005-0000-0000-00009BCC0000}"/>
    <cellStyle name="Total 2 2 5 25 5" xfId="25475" xr:uid="{00000000-0005-0000-0000-00009CCC0000}"/>
    <cellStyle name="Total 2 2 5 25 6" xfId="56545" xr:uid="{00000000-0005-0000-0000-00009DCC0000}"/>
    <cellStyle name="Total 2 2 5 26" xfId="4161" xr:uid="{00000000-0005-0000-0000-00009ECC0000}"/>
    <cellStyle name="Total 2 2 5 26 2" xfId="8413" xr:uid="{00000000-0005-0000-0000-00009FCC0000}"/>
    <cellStyle name="Total 2 2 5 26 3" xfId="12662" xr:uid="{00000000-0005-0000-0000-0000A0CC0000}"/>
    <cellStyle name="Total 2 2 5 26 4" xfId="16911" xr:uid="{00000000-0005-0000-0000-0000A1CC0000}"/>
    <cellStyle name="Total 2 2 5 26 5" xfId="25821" xr:uid="{00000000-0005-0000-0000-0000A2CC0000}"/>
    <cellStyle name="Total 2 2 5 26 6" xfId="56592" xr:uid="{00000000-0005-0000-0000-0000A3CC0000}"/>
    <cellStyle name="Total 2 2 5 27" xfId="4312" xr:uid="{00000000-0005-0000-0000-0000A4CC0000}"/>
    <cellStyle name="Total 2 2 5 27 2" xfId="8564" xr:uid="{00000000-0005-0000-0000-0000A5CC0000}"/>
    <cellStyle name="Total 2 2 5 27 3" xfId="12813" xr:uid="{00000000-0005-0000-0000-0000A6CC0000}"/>
    <cellStyle name="Total 2 2 5 27 4" xfId="17062" xr:uid="{00000000-0005-0000-0000-0000A7CC0000}"/>
    <cellStyle name="Total 2 2 5 27 5" xfId="26167" xr:uid="{00000000-0005-0000-0000-0000A8CC0000}"/>
    <cellStyle name="Total 2 2 5 27 6" xfId="56646" xr:uid="{00000000-0005-0000-0000-0000A9CC0000}"/>
    <cellStyle name="Total 2 2 5 28" xfId="4123" xr:uid="{00000000-0005-0000-0000-0000AACC0000}"/>
    <cellStyle name="Total 2 2 5 28 2" xfId="8375" xr:uid="{00000000-0005-0000-0000-0000ABCC0000}"/>
    <cellStyle name="Total 2 2 5 28 3" xfId="12624" xr:uid="{00000000-0005-0000-0000-0000ACCC0000}"/>
    <cellStyle name="Total 2 2 5 28 4" xfId="16873" xr:uid="{00000000-0005-0000-0000-0000ADCC0000}"/>
    <cellStyle name="Total 2 2 5 28 5" xfId="26512" xr:uid="{00000000-0005-0000-0000-0000AECC0000}"/>
    <cellStyle name="Total 2 2 5 28 6" xfId="56805" xr:uid="{00000000-0005-0000-0000-0000AFCC0000}"/>
    <cellStyle name="Total 2 2 5 29" xfId="4684" xr:uid="{00000000-0005-0000-0000-0000B0CC0000}"/>
    <cellStyle name="Total 2 2 5 29 2" xfId="8936" xr:uid="{00000000-0005-0000-0000-0000B1CC0000}"/>
    <cellStyle name="Total 2 2 5 29 3" xfId="13185" xr:uid="{00000000-0005-0000-0000-0000B2CC0000}"/>
    <cellStyle name="Total 2 2 5 29 4" xfId="17434" xr:uid="{00000000-0005-0000-0000-0000B3CC0000}"/>
    <cellStyle name="Total 2 2 5 29 5" xfId="25175" xr:uid="{00000000-0005-0000-0000-0000B4CC0000}"/>
    <cellStyle name="Total 2 2 5 29 6" xfId="56955" xr:uid="{00000000-0005-0000-0000-0000B5CC0000}"/>
    <cellStyle name="Total 2 2 5 3" xfId="1656" xr:uid="{00000000-0005-0000-0000-0000B6CC0000}"/>
    <cellStyle name="Total 2 2 5 3 10" xfId="3316" xr:uid="{00000000-0005-0000-0000-0000B7CC0000}"/>
    <cellStyle name="Total 2 2 5 3 10 2" xfId="7568" xr:uid="{00000000-0005-0000-0000-0000B8CC0000}"/>
    <cellStyle name="Total 2 2 5 3 10 3" xfId="11817" xr:uid="{00000000-0005-0000-0000-0000B9CC0000}"/>
    <cellStyle name="Total 2 2 5 3 10 4" xfId="16066" xr:uid="{00000000-0005-0000-0000-0000BACC0000}"/>
    <cellStyle name="Total 2 2 5 3 10 5" xfId="22255" xr:uid="{00000000-0005-0000-0000-0000BBCC0000}"/>
    <cellStyle name="Total 2 2 5 3 10 6" xfId="54608" xr:uid="{00000000-0005-0000-0000-0000BCCC0000}"/>
    <cellStyle name="Total 2 2 5 3 100" xfId="52241" xr:uid="{00000000-0005-0000-0000-0000BDCC0000}"/>
    <cellStyle name="Total 2 2 5 3 101" xfId="52494" xr:uid="{00000000-0005-0000-0000-0000BECC0000}"/>
    <cellStyle name="Total 2 2 5 3 102" xfId="52644" xr:uid="{00000000-0005-0000-0000-0000BFCC0000}"/>
    <cellStyle name="Total 2 2 5 3 103" xfId="52793" xr:uid="{00000000-0005-0000-0000-0000C0CC0000}"/>
    <cellStyle name="Total 2 2 5 3 104" xfId="52943" xr:uid="{00000000-0005-0000-0000-0000C1CC0000}"/>
    <cellStyle name="Total 2 2 5 3 105" xfId="53405" xr:uid="{00000000-0005-0000-0000-0000C2CC0000}"/>
    <cellStyle name="Total 2 2 5 3 11" xfId="3465" xr:uid="{00000000-0005-0000-0000-0000C3CC0000}"/>
    <cellStyle name="Total 2 2 5 3 11 2" xfId="7717" xr:uid="{00000000-0005-0000-0000-0000C4CC0000}"/>
    <cellStyle name="Total 2 2 5 3 11 3" xfId="11966" xr:uid="{00000000-0005-0000-0000-0000C5CC0000}"/>
    <cellStyle name="Total 2 2 5 3 11 4" xfId="16215" xr:uid="{00000000-0005-0000-0000-0000C6CC0000}"/>
    <cellStyle name="Total 2 2 5 3 11 5" xfId="22601" xr:uid="{00000000-0005-0000-0000-0000C7CC0000}"/>
    <cellStyle name="Total 2 2 5 3 11 6" xfId="54757" xr:uid="{00000000-0005-0000-0000-0000C8CC0000}"/>
    <cellStyle name="Total 2 2 5 3 12" xfId="3615" xr:uid="{00000000-0005-0000-0000-0000C9CC0000}"/>
    <cellStyle name="Total 2 2 5 3 12 2" xfId="7867" xr:uid="{00000000-0005-0000-0000-0000CACC0000}"/>
    <cellStyle name="Total 2 2 5 3 12 3" xfId="12116" xr:uid="{00000000-0005-0000-0000-0000CBCC0000}"/>
    <cellStyle name="Total 2 2 5 3 12 4" xfId="16365" xr:uid="{00000000-0005-0000-0000-0000CCCC0000}"/>
    <cellStyle name="Total 2 2 5 3 12 5" xfId="22947" xr:uid="{00000000-0005-0000-0000-0000CDCC0000}"/>
    <cellStyle name="Total 2 2 5 3 12 6" xfId="54912" xr:uid="{00000000-0005-0000-0000-0000CECC0000}"/>
    <cellStyle name="Total 2 2 5 3 13" xfId="3765" xr:uid="{00000000-0005-0000-0000-0000CFCC0000}"/>
    <cellStyle name="Total 2 2 5 3 13 2" xfId="8017" xr:uid="{00000000-0005-0000-0000-0000D0CC0000}"/>
    <cellStyle name="Total 2 2 5 3 13 3" xfId="12266" xr:uid="{00000000-0005-0000-0000-0000D1CC0000}"/>
    <cellStyle name="Total 2 2 5 3 13 4" xfId="16515" xr:uid="{00000000-0005-0000-0000-0000D2CC0000}"/>
    <cellStyle name="Total 2 2 5 3 13 5" xfId="23294" xr:uid="{00000000-0005-0000-0000-0000D3CC0000}"/>
    <cellStyle name="Total 2 2 5 3 13 6" xfId="55067" xr:uid="{00000000-0005-0000-0000-0000D4CC0000}"/>
    <cellStyle name="Total 2 2 5 3 14" xfId="3914" xr:uid="{00000000-0005-0000-0000-0000D5CC0000}"/>
    <cellStyle name="Total 2 2 5 3 14 2" xfId="8166" xr:uid="{00000000-0005-0000-0000-0000D6CC0000}"/>
    <cellStyle name="Total 2 2 5 3 14 3" xfId="12415" xr:uid="{00000000-0005-0000-0000-0000D7CC0000}"/>
    <cellStyle name="Total 2 2 5 3 14 4" xfId="16664" xr:uid="{00000000-0005-0000-0000-0000D8CC0000}"/>
    <cellStyle name="Total 2 2 5 3 14 5" xfId="23569" xr:uid="{00000000-0005-0000-0000-0000D9CC0000}"/>
    <cellStyle name="Total 2 2 5 3 14 6" xfId="55218" xr:uid="{00000000-0005-0000-0000-0000DACC0000}"/>
    <cellStyle name="Total 2 2 5 3 15" xfId="4063" xr:uid="{00000000-0005-0000-0000-0000DBCC0000}"/>
    <cellStyle name="Total 2 2 5 3 15 2" xfId="8315" xr:uid="{00000000-0005-0000-0000-0000DCCC0000}"/>
    <cellStyle name="Total 2 2 5 3 15 3" xfId="12564" xr:uid="{00000000-0005-0000-0000-0000DDCC0000}"/>
    <cellStyle name="Total 2 2 5 3 15 4" xfId="16813" xr:uid="{00000000-0005-0000-0000-0000DECC0000}"/>
    <cellStyle name="Total 2 2 5 3 15 5" xfId="23915" xr:uid="{00000000-0005-0000-0000-0000DFCC0000}"/>
    <cellStyle name="Total 2 2 5 3 15 6" xfId="55367" xr:uid="{00000000-0005-0000-0000-0000E0CC0000}"/>
    <cellStyle name="Total 2 2 5 3 16" xfId="4263" xr:uid="{00000000-0005-0000-0000-0000E1CC0000}"/>
    <cellStyle name="Total 2 2 5 3 16 2" xfId="8515" xr:uid="{00000000-0005-0000-0000-0000E2CC0000}"/>
    <cellStyle name="Total 2 2 5 3 16 3" xfId="12764" xr:uid="{00000000-0005-0000-0000-0000E3CC0000}"/>
    <cellStyle name="Total 2 2 5 3 16 4" xfId="17013" xr:uid="{00000000-0005-0000-0000-0000E4CC0000}"/>
    <cellStyle name="Total 2 2 5 3 16 5" xfId="24265" xr:uid="{00000000-0005-0000-0000-0000E5CC0000}"/>
    <cellStyle name="Total 2 2 5 3 16 6" xfId="55517" xr:uid="{00000000-0005-0000-0000-0000E6CC0000}"/>
    <cellStyle name="Total 2 2 5 3 17" xfId="4414" xr:uid="{00000000-0005-0000-0000-0000E7CC0000}"/>
    <cellStyle name="Total 2 2 5 3 17 2" xfId="8666" xr:uid="{00000000-0005-0000-0000-0000E8CC0000}"/>
    <cellStyle name="Total 2 2 5 3 17 3" xfId="12915" xr:uid="{00000000-0005-0000-0000-0000E9CC0000}"/>
    <cellStyle name="Total 2 2 5 3 17 4" xfId="17164" xr:uid="{00000000-0005-0000-0000-0000EACC0000}"/>
    <cellStyle name="Total 2 2 5 3 17 5" xfId="24611" xr:uid="{00000000-0005-0000-0000-0000EBCC0000}"/>
    <cellStyle name="Total 2 2 5 3 17 6" xfId="55666" xr:uid="{00000000-0005-0000-0000-0000ECCC0000}"/>
    <cellStyle name="Total 2 2 5 3 18" xfId="4517" xr:uid="{00000000-0005-0000-0000-0000EDCC0000}"/>
    <cellStyle name="Total 2 2 5 3 18 2" xfId="8769" xr:uid="{00000000-0005-0000-0000-0000EECC0000}"/>
    <cellStyle name="Total 2 2 5 3 18 3" xfId="13018" xr:uid="{00000000-0005-0000-0000-0000EFCC0000}"/>
    <cellStyle name="Total 2 2 5 3 18 4" xfId="17267" xr:uid="{00000000-0005-0000-0000-0000F0CC0000}"/>
    <cellStyle name="Total 2 2 5 3 18 5" xfId="24886" xr:uid="{00000000-0005-0000-0000-0000F1CC0000}"/>
    <cellStyle name="Total 2 2 5 3 18 6" xfId="55888" xr:uid="{00000000-0005-0000-0000-0000F2CC0000}"/>
    <cellStyle name="Total 2 2 5 3 19" xfId="4631" xr:uid="{00000000-0005-0000-0000-0000F3CC0000}"/>
    <cellStyle name="Total 2 2 5 3 19 2" xfId="8883" xr:uid="{00000000-0005-0000-0000-0000F4CC0000}"/>
    <cellStyle name="Total 2 2 5 3 19 3" xfId="13132" xr:uid="{00000000-0005-0000-0000-0000F5CC0000}"/>
    <cellStyle name="Total 2 2 5 3 19 4" xfId="17381" xr:uid="{00000000-0005-0000-0000-0000F6CC0000}"/>
    <cellStyle name="Total 2 2 5 3 19 5" xfId="25303" xr:uid="{00000000-0005-0000-0000-0000F7CC0000}"/>
    <cellStyle name="Total 2 2 5 3 19 6" xfId="56040" xr:uid="{00000000-0005-0000-0000-0000F8CC0000}"/>
    <cellStyle name="Total 2 2 5 3 2" xfId="2111" xr:uid="{00000000-0005-0000-0000-0000F9CC0000}"/>
    <cellStyle name="Total 2 2 5 3 2 2" xfId="6363" xr:uid="{00000000-0005-0000-0000-0000FACC0000}"/>
    <cellStyle name="Total 2 2 5 3 2 3" xfId="10612" xr:uid="{00000000-0005-0000-0000-0000FBCC0000}"/>
    <cellStyle name="Total 2 2 5 3 2 4" xfId="14861" xr:uid="{00000000-0005-0000-0000-0000FCCC0000}"/>
    <cellStyle name="Total 2 2 5 3 2 5" xfId="19292" xr:uid="{00000000-0005-0000-0000-0000FDCC0000}"/>
    <cellStyle name="Total 2 2 5 3 2 6" xfId="53560" xr:uid="{00000000-0005-0000-0000-0000FECC0000}"/>
    <cellStyle name="Total 2 2 5 3 20" xfId="4786" xr:uid="{00000000-0005-0000-0000-0000FFCC0000}"/>
    <cellStyle name="Total 2 2 5 3 20 2" xfId="9038" xr:uid="{00000000-0005-0000-0000-000000CD0000}"/>
    <cellStyle name="Total 2 2 5 3 20 3" xfId="13287" xr:uid="{00000000-0005-0000-0000-000001CD0000}"/>
    <cellStyle name="Total 2 2 5 3 20 4" xfId="17536" xr:uid="{00000000-0005-0000-0000-000002CD0000}"/>
    <cellStyle name="Total 2 2 5 3 20 5" xfId="25572" xr:uid="{00000000-0005-0000-0000-000003CD0000}"/>
    <cellStyle name="Total 2 2 5 3 20 6" xfId="56192" xr:uid="{00000000-0005-0000-0000-000004CD0000}"/>
    <cellStyle name="Total 2 2 5 3 21" xfId="4936" xr:uid="{00000000-0005-0000-0000-000005CD0000}"/>
    <cellStyle name="Total 2 2 5 3 21 2" xfId="9188" xr:uid="{00000000-0005-0000-0000-000006CD0000}"/>
    <cellStyle name="Total 2 2 5 3 21 3" xfId="13437" xr:uid="{00000000-0005-0000-0000-000007CD0000}"/>
    <cellStyle name="Total 2 2 5 3 21 4" xfId="17686" xr:uid="{00000000-0005-0000-0000-000008CD0000}"/>
    <cellStyle name="Total 2 2 5 3 21 5" xfId="25918" xr:uid="{00000000-0005-0000-0000-000009CD0000}"/>
    <cellStyle name="Total 2 2 5 3 21 6" xfId="56341" xr:uid="{00000000-0005-0000-0000-00000ACD0000}"/>
    <cellStyle name="Total 2 2 5 3 22" xfId="5128" xr:uid="{00000000-0005-0000-0000-00000BCD0000}"/>
    <cellStyle name="Total 2 2 5 3 22 2" xfId="9380" xr:uid="{00000000-0005-0000-0000-00000CCD0000}"/>
    <cellStyle name="Total 2 2 5 3 22 3" xfId="13629" xr:uid="{00000000-0005-0000-0000-00000DCD0000}"/>
    <cellStyle name="Total 2 2 5 3 22 4" xfId="17878" xr:uid="{00000000-0005-0000-0000-00000ECD0000}"/>
    <cellStyle name="Total 2 2 5 3 22 5" xfId="26264" xr:uid="{00000000-0005-0000-0000-00000FCD0000}"/>
    <cellStyle name="Total 2 2 5 3 22 6" xfId="56497" xr:uid="{00000000-0005-0000-0000-000010CD0000}"/>
    <cellStyle name="Total 2 2 5 3 23" xfId="5238" xr:uid="{00000000-0005-0000-0000-000011CD0000}"/>
    <cellStyle name="Total 2 2 5 3 23 2" xfId="9490" xr:uid="{00000000-0005-0000-0000-000012CD0000}"/>
    <cellStyle name="Total 2 2 5 3 23 3" xfId="13739" xr:uid="{00000000-0005-0000-0000-000013CD0000}"/>
    <cellStyle name="Total 2 2 5 3 23 4" xfId="17988" xr:uid="{00000000-0005-0000-0000-000014CD0000}"/>
    <cellStyle name="Total 2 2 5 3 23 5" xfId="26609" xr:uid="{00000000-0005-0000-0000-000015CD0000}"/>
    <cellStyle name="Total 2 2 5 3 23 6" xfId="56748" xr:uid="{00000000-0005-0000-0000-000016CD0000}"/>
    <cellStyle name="Total 2 2 5 3 24" xfId="5350" xr:uid="{00000000-0005-0000-0000-000017CD0000}"/>
    <cellStyle name="Total 2 2 5 3 24 2" xfId="9602" xr:uid="{00000000-0005-0000-0000-000018CD0000}"/>
    <cellStyle name="Total 2 2 5 3 24 3" xfId="13851" xr:uid="{00000000-0005-0000-0000-000019CD0000}"/>
    <cellStyle name="Total 2 2 5 3 24 4" xfId="18100" xr:uid="{00000000-0005-0000-0000-00001ACD0000}"/>
    <cellStyle name="Total 2 2 5 3 24 5" xfId="26809" xr:uid="{00000000-0005-0000-0000-00001BCD0000}"/>
    <cellStyle name="Total 2 2 5 3 24 6" xfId="56907" xr:uid="{00000000-0005-0000-0000-00001CCD0000}"/>
    <cellStyle name="Total 2 2 5 3 25" xfId="5501" xr:uid="{00000000-0005-0000-0000-00001DCD0000}"/>
    <cellStyle name="Total 2 2 5 3 25 2" xfId="9753" xr:uid="{00000000-0005-0000-0000-00001ECD0000}"/>
    <cellStyle name="Total 2 2 5 3 25 3" xfId="14002" xr:uid="{00000000-0005-0000-0000-00001FCD0000}"/>
    <cellStyle name="Total 2 2 5 3 25 4" xfId="18251" xr:uid="{00000000-0005-0000-0000-000020CD0000}"/>
    <cellStyle name="Total 2 2 5 3 25 5" xfId="27114" xr:uid="{00000000-0005-0000-0000-000021CD0000}"/>
    <cellStyle name="Total 2 2 5 3 25 6" xfId="57057" xr:uid="{00000000-0005-0000-0000-000022CD0000}"/>
    <cellStyle name="Total 2 2 5 3 26" xfId="5656" xr:uid="{00000000-0005-0000-0000-000023CD0000}"/>
    <cellStyle name="Total 2 2 5 3 26 2" xfId="9908" xr:uid="{00000000-0005-0000-0000-000024CD0000}"/>
    <cellStyle name="Total 2 2 5 3 26 3" xfId="14157" xr:uid="{00000000-0005-0000-0000-000025CD0000}"/>
    <cellStyle name="Total 2 2 5 3 26 4" xfId="18406" xr:uid="{00000000-0005-0000-0000-000026CD0000}"/>
    <cellStyle name="Total 2 2 5 3 26 5" xfId="27317" xr:uid="{00000000-0005-0000-0000-000027CD0000}"/>
    <cellStyle name="Total 2 2 5 3 26 6" xfId="57175" xr:uid="{00000000-0005-0000-0000-000028CD0000}"/>
    <cellStyle name="Total 2 2 5 3 27" xfId="5908" xr:uid="{00000000-0005-0000-0000-000029CD0000}"/>
    <cellStyle name="Total 2 2 5 3 27 2" xfId="27660" xr:uid="{00000000-0005-0000-0000-00002ACD0000}"/>
    <cellStyle name="Total 2 2 5 3 27 3" xfId="57325" xr:uid="{00000000-0005-0000-0000-00002BCD0000}"/>
    <cellStyle name="Total 2 2 5 3 28" xfId="10157" xr:uid="{00000000-0005-0000-0000-00002CCD0000}"/>
    <cellStyle name="Total 2 2 5 3 28 2" xfId="28001" xr:uid="{00000000-0005-0000-0000-00002DCD0000}"/>
    <cellStyle name="Total 2 2 5 3 28 3" xfId="57474" xr:uid="{00000000-0005-0000-0000-00002ECD0000}"/>
    <cellStyle name="Total 2 2 5 3 29" xfId="14407" xr:uid="{00000000-0005-0000-0000-00002FCD0000}"/>
    <cellStyle name="Total 2 2 5 3 29 2" xfId="28342" xr:uid="{00000000-0005-0000-0000-000030CD0000}"/>
    <cellStyle name="Total 2 2 5 3 29 3" xfId="57624" xr:uid="{00000000-0005-0000-0000-000031CD0000}"/>
    <cellStyle name="Total 2 2 5 3 3" xfId="2263" xr:uid="{00000000-0005-0000-0000-000032CD0000}"/>
    <cellStyle name="Total 2 2 5 3 3 2" xfId="6515" xr:uid="{00000000-0005-0000-0000-000033CD0000}"/>
    <cellStyle name="Total 2 2 5 3 3 3" xfId="10764" xr:uid="{00000000-0005-0000-0000-000034CD0000}"/>
    <cellStyle name="Total 2 2 5 3 3 4" xfId="15013" xr:uid="{00000000-0005-0000-0000-000035CD0000}"/>
    <cellStyle name="Total 2 2 5 3 3 5" xfId="19738" xr:uid="{00000000-0005-0000-0000-000036CD0000}"/>
    <cellStyle name="Total 2 2 5 3 3 6" xfId="53709" xr:uid="{00000000-0005-0000-0000-000037CD0000}"/>
    <cellStyle name="Total 2 2 5 3 30" xfId="18666" xr:uid="{00000000-0005-0000-0000-000038CD0000}"/>
    <cellStyle name="Total 2 2 5 3 30 2" xfId="28683" xr:uid="{00000000-0005-0000-0000-000039CD0000}"/>
    <cellStyle name="Total 2 2 5 3 31" xfId="29024" xr:uid="{00000000-0005-0000-0000-00003ACD0000}"/>
    <cellStyle name="Total 2 2 5 3 32" xfId="29301" xr:uid="{00000000-0005-0000-0000-00003BCD0000}"/>
    <cellStyle name="Total 2 2 5 3 33" xfId="31178" xr:uid="{00000000-0005-0000-0000-00003CCD0000}"/>
    <cellStyle name="Total 2 2 5 3 34" xfId="31522" xr:uid="{00000000-0005-0000-0000-00003DCD0000}"/>
    <cellStyle name="Total 2 2 5 3 35" xfId="31862" xr:uid="{00000000-0005-0000-0000-00003ECD0000}"/>
    <cellStyle name="Total 2 2 5 3 36" xfId="32084" xr:uid="{00000000-0005-0000-0000-00003FCD0000}"/>
    <cellStyle name="Total 2 2 5 3 37" xfId="32425" xr:uid="{00000000-0005-0000-0000-000040CD0000}"/>
    <cellStyle name="Total 2 2 5 3 38" xfId="32766" xr:uid="{00000000-0005-0000-0000-000041CD0000}"/>
    <cellStyle name="Total 2 2 5 3 39" xfId="33396" xr:uid="{00000000-0005-0000-0000-000042CD0000}"/>
    <cellStyle name="Total 2 2 5 3 4" xfId="2413" xr:uid="{00000000-0005-0000-0000-000043CD0000}"/>
    <cellStyle name="Total 2 2 5 3 4 2" xfId="6665" xr:uid="{00000000-0005-0000-0000-000044CD0000}"/>
    <cellStyle name="Total 2 2 5 3 4 3" xfId="10914" xr:uid="{00000000-0005-0000-0000-000045CD0000}"/>
    <cellStyle name="Total 2 2 5 3 4 4" xfId="15163" xr:uid="{00000000-0005-0000-0000-000046CD0000}"/>
    <cellStyle name="Total 2 2 5 3 4 5" xfId="20080" xr:uid="{00000000-0005-0000-0000-000047CD0000}"/>
    <cellStyle name="Total 2 2 5 3 4 6" xfId="53831" xr:uid="{00000000-0005-0000-0000-000048CD0000}"/>
    <cellStyle name="Total 2 2 5 3 40" xfId="33676" xr:uid="{00000000-0005-0000-0000-000049CD0000}"/>
    <cellStyle name="Total 2 2 5 3 41" xfId="33080" xr:uid="{00000000-0005-0000-0000-00004ACD0000}"/>
    <cellStyle name="Total 2 2 5 3 42" xfId="34469" xr:uid="{00000000-0005-0000-0000-00004BCD0000}"/>
    <cellStyle name="Total 2 2 5 3 43" xfId="34815" xr:uid="{00000000-0005-0000-0000-00004CCD0000}"/>
    <cellStyle name="Total 2 2 5 3 44" xfId="35161" xr:uid="{00000000-0005-0000-0000-00004DCD0000}"/>
    <cellStyle name="Total 2 2 5 3 45" xfId="35508" xr:uid="{00000000-0005-0000-0000-00004ECD0000}"/>
    <cellStyle name="Total 2 2 5 3 46" xfId="35855" xr:uid="{00000000-0005-0000-0000-00004FCD0000}"/>
    <cellStyle name="Total 2 2 5 3 47" xfId="36201" xr:uid="{00000000-0005-0000-0000-000050CD0000}"/>
    <cellStyle name="Total 2 2 5 3 48" xfId="36547" xr:uid="{00000000-0005-0000-0000-000051CD0000}"/>
    <cellStyle name="Total 2 2 5 3 49" xfId="36893" xr:uid="{00000000-0005-0000-0000-000052CD0000}"/>
    <cellStyle name="Total 2 2 5 3 5" xfId="2562" xr:uid="{00000000-0005-0000-0000-000053CD0000}"/>
    <cellStyle name="Total 2 2 5 3 5 2" xfId="6814" xr:uid="{00000000-0005-0000-0000-000054CD0000}"/>
    <cellStyle name="Total 2 2 5 3 5 3" xfId="11063" xr:uid="{00000000-0005-0000-0000-000055CD0000}"/>
    <cellStyle name="Total 2 2 5 3 5 4" xfId="15312" xr:uid="{00000000-0005-0000-0000-000056CD0000}"/>
    <cellStyle name="Total 2 2 5 3 5 5" xfId="20426" xr:uid="{00000000-0005-0000-0000-000057CD0000}"/>
    <cellStyle name="Total 2 2 5 3 5 6" xfId="53937" xr:uid="{00000000-0005-0000-0000-000058CD0000}"/>
    <cellStyle name="Total 2 2 5 3 50" xfId="37239" xr:uid="{00000000-0005-0000-0000-000059CD0000}"/>
    <cellStyle name="Total 2 2 5 3 51" xfId="37585" xr:uid="{00000000-0005-0000-0000-00005ACD0000}"/>
    <cellStyle name="Total 2 2 5 3 52" xfId="37860" xr:uid="{00000000-0005-0000-0000-00005BCD0000}"/>
    <cellStyle name="Total 2 2 5 3 53" xfId="38207" xr:uid="{00000000-0005-0000-0000-00005CCD0000}"/>
    <cellStyle name="Total 2 2 5 3 54" xfId="38553" xr:uid="{00000000-0005-0000-0000-00005DCD0000}"/>
    <cellStyle name="Total 2 2 5 3 55" xfId="38899" xr:uid="{00000000-0005-0000-0000-00005ECD0000}"/>
    <cellStyle name="Total 2 2 5 3 56" xfId="39245" xr:uid="{00000000-0005-0000-0000-00005FCD0000}"/>
    <cellStyle name="Total 2 2 5 3 57" xfId="39662" xr:uid="{00000000-0005-0000-0000-000060CD0000}"/>
    <cellStyle name="Total 2 2 5 3 58" xfId="39875" xr:uid="{00000000-0005-0000-0000-000061CD0000}"/>
    <cellStyle name="Total 2 2 5 3 59" xfId="40073" xr:uid="{00000000-0005-0000-0000-000062CD0000}"/>
    <cellStyle name="Total 2 2 5 3 6" xfId="2712" xr:uid="{00000000-0005-0000-0000-000063CD0000}"/>
    <cellStyle name="Total 2 2 5 3 6 2" xfId="6964" xr:uid="{00000000-0005-0000-0000-000064CD0000}"/>
    <cellStyle name="Total 2 2 5 3 6 3" xfId="11213" xr:uid="{00000000-0005-0000-0000-000065CD0000}"/>
    <cellStyle name="Total 2 2 5 3 6 4" xfId="15462" xr:uid="{00000000-0005-0000-0000-000066CD0000}"/>
    <cellStyle name="Total 2 2 5 3 6 5" xfId="19519" xr:uid="{00000000-0005-0000-0000-000067CD0000}"/>
    <cellStyle name="Total 2 2 5 3 6 6" xfId="54087" xr:uid="{00000000-0005-0000-0000-000068CD0000}"/>
    <cellStyle name="Total 2 2 5 3 60" xfId="40414" xr:uid="{00000000-0005-0000-0000-000069CD0000}"/>
    <cellStyle name="Total 2 2 5 3 61" xfId="40722" xr:uid="{00000000-0005-0000-0000-00006ACD0000}"/>
    <cellStyle name="Total 2 2 5 3 62" xfId="40661" xr:uid="{00000000-0005-0000-0000-00006BCD0000}"/>
    <cellStyle name="Total 2 2 5 3 63" xfId="41668" xr:uid="{00000000-0005-0000-0000-00006CCD0000}"/>
    <cellStyle name="Total 2 2 5 3 64" xfId="41981" xr:uid="{00000000-0005-0000-0000-00006DCD0000}"/>
    <cellStyle name="Total 2 2 5 3 65" xfId="42327" xr:uid="{00000000-0005-0000-0000-00006ECD0000}"/>
    <cellStyle name="Total 2 2 5 3 66" xfId="41642" xr:uid="{00000000-0005-0000-0000-00006FCD0000}"/>
    <cellStyle name="Total 2 2 5 3 67" xfId="42908" xr:uid="{00000000-0005-0000-0000-000070CD0000}"/>
    <cellStyle name="Total 2 2 5 3 68" xfId="43249" xr:uid="{00000000-0005-0000-0000-000071CD0000}"/>
    <cellStyle name="Total 2 2 5 3 69" xfId="43590" xr:uid="{00000000-0005-0000-0000-000072CD0000}"/>
    <cellStyle name="Total 2 2 5 3 7" xfId="2867" xr:uid="{00000000-0005-0000-0000-000073CD0000}"/>
    <cellStyle name="Total 2 2 5 3 7 2" xfId="7119" xr:uid="{00000000-0005-0000-0000-000074CD0000}"/>
    <cellStyle name="Total 2 2 5 3 7 3" xfId="11368" xr:uid="{00000000-0005-0000-0000-000075CD0000}"/>
    <cellStyle name="Total 2 2 5 3 7 4" xfId="15617" xr:uid="{00000000-0005-0000-0000-000076CD0000}"/>
    <cellStyle name="Total 2 2 5 3 7 5" xfId="21119" xr:uid="{00000000-0005-0000-0000-000077CD0000}"/>
    <cellStyle name="Total 2 2 5 3 7 6" xfId="54205" xr:uid="{00000000-0005-0000-0000-000078CD0000}"/>
    <cellStyle name="Total 2 2 5 3 70" xfId="44121" xr:uid="{00000000-0005-0000-0000-000079CD0000}"/>
    <cellStyle name="Total 2 2 5 3 71" xfId="44488" xr:uid="{00000000-0005-0000-0000-00007ACD0000}"/>
    <cellStyle name="Total 2 2 5 3 72" xfId="44789" xr:uid="{00000000-0005-0000-0000-00007BCD0000}"/>
    <cellStyle name="Total 2 2 5 3 73" xfId="45131" xr:uid="{00000000-0005-0000-0000-00007CCD0000}"/>
    <cellStyle name="Total 2 2 5 3 74" xfId="45484" xr:uid="{00000000-0005-0000-0000-00007DCD0000}"/>
    <cellStyle name="Total 2 2 5 3 75" xfId="46168" xr:uid="{00000000-0005-0000-0000-00007ECD0000}"/>
    <cellStyle name="Total 2 2 5 3 76" xfId="45731" xr:uid="{00000000-0005-0000-0000-00007FCD0000}"/>
    <cellStyle name="Total 2 2 5 3 77" xfId="46991" xr:uid="{00000000-0005-0000-0000-000080CD0000}"/>
    <cellStyle name="Total 2 2 5 3 78" xfId="47336" xr:uid="{00000000-0005-0000-0000-000081CD0000}"/>
    <cellStyle name="Total 2 2 5 3 79" xfId="46621" xr:uid="{00000000-0005-0000-0000-000082CD0000}"/>
    <cellStyle name="Total 2 2 5 3 8" xfId="3017" xr:uid="{00000000-0005-0000-0000-000083CD0000}"/>
    <cellStyle name="Total 2 2 5 3 8 2" xfId="7269" xr:uid="{00000000-0005-0000-0000-000084CD0000}"/>
    <cellStyle name="Total 2 2 5 3 8 3" xfId="11518" xr:uid="{00000000-0005-0000-0000-000085CD0000}"/>
    <cellStyle name="Total 2 2 5 3 8 4" xfId="15767" xr:uid="{00000000-0005-0000-0000-000086CD0000}"/>
    <cellStyle name="Total 2 2 5 3 8 5" xfId="21539" xr:uid="{00000000-0005-0000-0000-000087CD0000}"/>
    <cellStyle name="Total 2 2 5 3 8 6" xfId="54308" xr:uid="{00000000-0005-0000-0000-000088CD0000}"/>
    <cellStyle name="Total 2 2 5 3 80" xfId="48097" xr:uid="{00000000-0005-0000-0000-000089CD0000}"/>
    <cellStyle name="Total 2 2 5 3 81" xfId="48534" xr:uid="{00000000-0005-0000-0000-00008ACD0000}"/>
    <cellStyle name="Total 2 2 5 3 82" xfId="48950" xr:uid="{00000000-0005-0000-0000-00008BCD0000}"/>
    <cellStyle name="Total 2 2 5 3 83" xfId="49524" xr:uid="{00000000-0005-0000-0000-00008CCD0000}"/>
    <cellStyle name="Total 2 2 5 3 84" xfId="49784" xr:uid="{00000000-0005-0000-0000-00008DCD0000}"/>
    <cellStyle name="Total 2 2 5 3 85" xfId="49964" xr:uid="{00000000-0005-0000-0000-00008ECD0000}"/>
    <cellStyle name="Total 2 2 5 3 86" xfId="50114" xr:uid="{00000000-0005-0000-0000-00008FCD0000}"/>
    <cellStyle name="Total 2 2 5 3 87" xfId="50263" xr:uid="{00000000-0005-0000-0000-000090CD0000}"/>
    <cellStyle name="Total 2 2 5 3 88" xfId="50413" xr:uid="{00000000-0005-0000-0000-000091CD0000}"/>
    <cellStyle name="Total 2 2 5 3 89" xfId="50562" xr:uid="{00000000-0005-0000-0000-000092CD0000}"/>
    <cellStyle name="Total 2 2 5 3 9" xfId="3167" xr:uid="{00000000-0005-0000-0000-000093CD0000}"/>
    <cellStyle name="Total 2 2 5 3 9 2" xfId="7419" xr:uid="{00000000-0005-0000-0000-000094CD0000}"/>
    <cellStyle name="Total 2 2 5 3 9 3" xfId="11668" xr:uid="{00000000-0005-0000-0000-000095CD0000}"/>
    <cellStyle name="Total 2 2 5 3 9 4" xfId="15917" xr:uid="{00000000-0005-0000-0000-000096CD0000}"/>
    <cellStyle name="Total 2 2 5 3 9 5" xfId="21939" xr:uid="{00000000-0005-0000-0000-000097CD0000}"/>
    <cellStyle name="Total 2 2 5 3 9 6" xfId="54458" xr:uid="{00000000-0005-0000-0000-000098CD0000}"/>
    <cellStyle name="Total 2 2 5 3 90" xfId="50711" xr:uid="{00000000-0005-0000-0000-000099CD0000}"/>
    <cellStyle name="Total 2 2 5 3 91" xfId="50861" xr:uid="{00000000-0005-0000-0000-00009ACD0000}"/>
    <cellStyle name="Total 2 2 5 3 92" xfId="51010" xr:uid="{00000000-0005-0000-0000-00009BCD0000}"/>
    <cellStyle name="Total 2 2 5 3 93" xfId="51175" xr:uid="{00000000-0005-0000-0000-00009CCD0000}"/>
    <cellStyle name="Total 2 2 5 3 94" xfId="51331" xr:uid="{00000000-0005-0000-0000-00009DCD0000}"/>
    <cellStyle name="Total 2 2 5 3 95" xfId="51481" xr:uid="{00000000-0005-0000-0000-00009ECD0000}"/>
    <cellStyle name="Total 2 2 5 3 96" xfId="51631" xr:uid="{00000000-0005-0000-0000-00009FCD0000}"/>
    <cellStyle name="Total 2 2 5 3 97" xfId="51781" xr:uid="{00000000-0005-0000-0000-0000A0CD0000}"/>
    <cellStyle name="Total 2 2 5 3 98" xfId="51936" xr:uid="{00000000-0005-0000-0000-0000A1CD0000}"/>
    <cellStyle name="Total 2 2 5 3 99" xfId="52091" xr:uid="{00000000-0005-0000-0000-0000A2CD0000}"/>
    <cellStyle name="Total 2 2 5 30" xfId="4834" xr:uid="{00000000-0005-0000-0000-0000A3CD0000}"/>
    <cellStyle name="Total 2 2 5 30 2" xfId="9086" xr:uid="{00000000-0005-0000-0000-0000A4CD0000}"/>
    <cellStyle name="Total 2 2 5 30 3" xfId="13335" xr:uid="{00000000-0005-0000-0000-0000A5CD0000}"/>
    <cellStyle name="Total 2 2 5 30 4" xfId="17584" xr:uid="{00000000-0005-0000-0000-0000A6CD0000}"/>
    <cellStyle name="Total 2 2 5 30 5" xfId="25174" xr:uid="{00000000-0005-0000-0000-0000A7CD0000}"/>
    <cellStyle name="Total 2 2 5 30 6" xfId="57106" xr:uid="{00000000-0005-0000-0000-0000A8CD0000}"/>
    <cellStyle name="Total 2 2 5 31" xfId="5026" xr:uid="{00000000-0005-0000-0000-0000A9CD0000}"/>
    <cellStyle name="Total 2 2 5 31 2" xfId="9278" xr:uid="{00000000-0005-0000-0000-0000AACD0000}"/>
    <cellStyle name="Total 2 2 5 31 3" xfId="13527" xr:uid="{00000000-0005-0000-0000-0000ABCD0000}"/>
    <cellStyle name="Total 2 2 5 31 4" xfId="17776" xr:uid="{00000000-0005-0000-0000-0000ACCD0000}"/>
    <cellStyle name="Total 2 2 5 31 5" xfId="27220" xr:uid="{00000000-0005-0000-0000-0000ADCD0000}"/>
    <cellStyle name="Total 2 2 5 31 6" xfId="55762" xr:uid="{00000000-0005-0000-0000-0000AECD0000}"/>
    <cellStyle name="Total 2 2 5 32" xfId="4979" xr:uid="{00000000-0005-0000-0000-0000AFCD0000}"/>
    <cellStyle name="Total 2 2 5 32 2" xfId="9231" xr:uid="{00000000-0005-0000-0000-0000B0CD0000}"/>
    <cellStyle name="Total 2 2 5 32 3" xfId="13480" xr:uid="{00000000-0005-0000-0000-0000B1CD0000}"/>
    <cellStyle name="Total 2 2 5 32 4" xfId="17729" xr:uid="{00000000-0005-0000-0000-0000B2CD0000}"/>
    <cellStyle name="Total 2 2 5 32 5" xfId="27563" xr:uid="{00000000-0005-0000-0000-0000B3CD0000}"/>
    <cellStyle name="Total 2 2 5 32 6" xfId="57223" xr:uid="{00000000-0005-0000-0000-0000B4CD0000}"/>
    <cellStyle name="Total 2 2 5 33" xfId="5399" xr:uid="{00000000-0005-0000-0000-0000B5CD0000}"/>
    <cellStyle name="Total 2 2 5 33 2" xfId="9651" xr:uid="{00000000-0005-0000-0000-0000B6CD0000}"/>
    <cellStyle name="Total 2 2 5 33 3" xfId="13900" xr:uid="{00000000-0005-0000-0000-0000B7CD0000}"/>
    <cellStyle name="Total 2 2 5 33 4" xfId="18149" xr:uid="{00000000-0005-0000-0000-0000B8CD0000}"/>
    <cellStyle name="Total 2 2 5 33 5" xfId="27904" xr:uid="{00000000-0005-0000-0000-0000B9CD0000}"/>
    <cellStyle name="Total 2 2 5 33 6" xfId="57372" xr:uid="{00000000-0005-0000-0000-0000BACD0000}"/>
    <cellStyle name="Total 2 2 5 34" xfId="5554" xr:uid="{00000000-0005-0000-0000-0000BBCD0000}"/>
    <cellStyle name="Total 2 2 5 34 2" xfId="9806" xr:uid="{00000000-0005-0000-0000-0000BCCD0000}"/>
    <cellStyle name="Total 2 2 5 34 3" xfId="14055" xr:uid="{00000000-0005-0000-0000-0000BDCD0000}"/>
    <cellStyle name="Total 2 2 5 34 4" xfId="18304" xr:uid="{00000000-0005-0000-0000-0000BECD0000}"/>
    <cellStyle name="Total 2 2 5 34 5" xfId="28245" xr:uid="{00000000-0005-0000-0000-0000BFCD0000}"/>
    <cellStyle name="Total 2 2 5 34 6" xfId="57522" xr:uid="{00000000-0005-0000-0000-0000C0CD0000}"/>
    <cellStyle name="Total 2 2 5 35" xfId="1454" xr:uid="{00000000-0005-0000-0000-0000C1CD0000}"/>
    <cellStyle name="Total 2 2 5 35 2" xfId="28586" xr:uid="{00000000-0005-0000-0000-0000C2CD0000}"/>
    <cellStyle name="Total 2 2 5 36" xfId="5706" xr:uid="{00000000-0005-0000-0000-0000C3CD0000}"/>
    <cellStyle name="Total 2 2 5 36 2" xfId="28927" xr:uid="{00000000-0005-0000-0000-0000C4CD0000}"/>
    <cellStyle name="Total 2 2 5 37" xfId="9955" xr:uid="{00000000-0005-0000-0000-0000C5CD0000}"/>
    <cellStyle name="Total 2 2 5 37 2" xfId="29443" xr:uid="{00000000-0005-0000-0000-0000C6CD0000}"/>
    <cellStyle name="Total 2 2 5 38" xfId="14205" xr:uid="{00000000-0005-0000-0000-0000C7CD0000}"/>
    <cellStyle name="Total 2 2 5 38 2" xfId="31097" xr:uid="{00000000-0005-0000-0000-0000C8CD0000}"/>
    <cellStyle name="Total 2 2 5 39" xfId="18461" xr:uid="{00000000-0005-0000-0000-0000C9CD0000}"/>
    <cellStyle name="Total 2 2 5 39 2" xfId="31425" xr:uid="{00000000-0005-0000-0000-0000CACD0000}"/>
    <cellStyle name="Total 2 2 5 4" xfId="1703" xr:uid="{00000000-0005-0000-0000-0000CBCD0000}"/>
    <cellStyle name="Total 2 2 5 4 10" xfId="22307" xr:uid="{00000000-0005-0000-0000-0000CCCD0000}"/>
    <cellStyle name="Total 2 2 5 4 11" xfId="22653" xr:uid="{00000000-0005-0000-0000-0000CDCD0000}"/>
    <cellStyle name="Total 2 2 5 4 12" xfId="22999" xr:uid="{00000000-0005-0000-0000-0000CECD0000}"/>
    <cellStyle name="Total 2 2 5 4 13" xfId="23346" xr:uid="{00000000-0005-0000-0000-0000CFCD0000}"/>
    <cellStyle name="Total 2 2 5 4 14" xfId="23621" xr:uid="{00000000-0005-0000-0000-0000D0CD0000}"/>
    <cellStyle name="Total 2 2 5 4 15" xfId="23967" xr:uid="{00000000-0005-0000-0000-0000D1CD0000}"/>
    <cellStyle name="Total 2 2 5 4 16" xfId="24317" xr:uid="{00000000-0005-0000-0000-0000D2CD0000}"/>
    <cellStyle name="Total 2 2 5 4 17" xfId="24663" xr:uid="{00000000-0005-0000-0000-0000D3CD0000}"/>
    <cellStyle name="Total 2 2 5 4 18" xfId="24938" xr:uid="{00000000-0005-0000-0000-0000D4CD0000}"/>
    <cellStyle name="Total 2 2 5 4 19" xfId="24802" xr:uid="{00000000-0005-0000-0000-0000D5CD0000}"/>
    <cellStyle name="Total 2 2 5 4 2" xfId="5955" xr:uid="{00000000-0005-0000-0000-0000D6CD0000}"/>
    <cellStyle name="Total 2 2 5 4 2 2" xfId="19344" xr:uid="{00000000-0005-0000-0000-0000D7CD0000}"/>
    <cellStyle name="Total 2 2 5 4 20" xfId="25624" xr:uid="{00000000-0005-0000-0000-0000D8CD0000}"/>
    <cellStyle name="Total 2 2 5 4 21" xfId="25970" xr:uid="{00000000-0005-0000-0000-0000D9CD0000}"/>
    <cellStyle name="Total 2 2 5 4 22" xfId="26316" xr:uid="{00000000-0005-0000-0000-0000DACD0000}"/>
    <cellStyle name="Total 2 2 5 4 23" xfId="26661" xr:uid="{00000000-0005-0000-0000-0000DBCD0000}"/>
    <cellStyle name="Total 2 2 5 4 24" xfId="26861" xr:uid="{00000000-0005-0000-0000-0000DCCD0000}"/>
    <cellStyle name="Total 2 2 5 4 25" xfId="26798" xr:uid="{00000000-0005-0000-0000-0000DDCD0000}"/>
    <cellStyle name="Total 2 2 5 4 26" xfId="27369" xr:uid="{00000000-0005-0000-0000-0000DECD0000}"/>
    <cellStyle name="Total 2 2 5 4 27" xfId="27712" xr:uid="{00000000-0005-0000-0000-0000DFCD0000}"/>
    <cellStyle name="Total 2 2 5 4 28" xfId="28053" xr:uid="{00000000-0005-0000-0000-0000E0CD0000}"/>
    <cellStyle name="Total 2 2 5 4 29" xfId="28394" xr:uid="{00000000-0005-0000-0000-0000E1CD0000}"/>
    <cellStyle name="Total 2 2 5 4 3" xfId="10204" xr:uid="{00000000-0005-0000-0000-0000E2CD0000}"/>
    <cellStyle name="Total 2 2 5 4 3 2" xfId="18822" xr:uid="{00000000-0005-0000-0000-0000E3CD0000}"/>
    <cellStyle name="Total 2 2 5 4 30" xfId="28735" xr:uid="{00000000-0005-0000-0000-0000E4CD0000}"/>
    <cellStyle name="Total 2 2 5 4 31" xfId="29076" xr:uid="{00000000-0005-0000-0000-0000E5CD0000}"/>
    <cellStyle name="Total 2 2 5 4 32" xfId="29598" xr:uid="{00000000-0005-0000-0000-0000E6CD0000}"/>
    <cellStyle name="Total 2 2 5 4 33" xfId="31048" xr:uid="{00000000-0005-0000-0000-0000E7CD0000}"/>
    <cellStyle name="Total 2 2 5 4 34" xfId="31574" xr:uid="{00000000-0005-0000-0000-0000E8CD0000}"/>
    <cellStyle name="Total 2 2 5 4 35" xfId="31914" xr:uid="{00000000-0005-0000-0000-0000E9CD0000}"/>
    <cellStyle name="Total 2 2 5 4 36" xfId="32136" xr:uid="{00000000-0005-0000-0000-0000EACD0000}"/>
    <cellStyle name="Total 2 2 5 4 37" xfId="32477" xr:uid="{00000000-0005-0000-0000-0000EBCD0000}"/>
    <cellStyle name="Total 2 2 5 4 38" xfId="32818" xr:uid="{00000000-0005-0000-0000-0000ECCD0000}"/>
    <cellStyle name="Total 2 2 5 4 39" xfId="33286" xr:uid="{00000000-0005-0000-0000-0000EDCD0000}"/>
    <cellStyle name="Total 2 2 5 4 4" xfId="14454" xr:uid="{00000000-0005-0000-0000-0000EECD0000}"/>
    <cellStyle name="Total 2 2 5 4 4 2" xfId="20132" xr:uid="{00000000-0005-0000-0000-0000EFCD0000}"/>
    <cellStyle name="Total 2 2 5 4 40" xfId="33728" xr:uid="{00000000-0005-0000-0000-0000F0CD0000}"/>
    <cellStyle name="Total 2 2 5 4 41" xfId="34076" xr:uid="{00000000-0005-0000-0000-0000F1CD0000}"/>
    <cellStyle name="Total 2 2 5 4 42" xfId="34521" xr:uid="{00000000-0005-0000-0000-0000F2CD0000}"/>
    <cellStyle name="Total 2 2 5 4 43" xfId="34867" xr:uid="{00000000-0005-0000-0000-0000F3CD0000}"/>
    <cellStyle name="Total 2 2 5 4 44" xfId="35213" xr:uid="{00000000-0005-0000-0000-0000F4CD0000}"/>
    <cellStyle name="Total 2 2 5 4 45" xfId="35560" xr:uid="{00000000-0005-0000-0000-0000F5CD0000}"/>
    <cellStyle name="Total 2 2 5 4 46" xfId="35907" xr:uid="{00000000-0005-0000-0000-0000F6CD0000}"/>
    <cellStyle name="Total 2 2 5 4 47" xfId="36253" xr:uid="{00000000-0005-0000-0000-0000F7CD0000}"/>
    <cellStyle name="Total 2 2 5 4 48" xfId="36599" xr:uid="{00000000-0005-0000-0000-0000F8CD0000}"/>
    <cellStyle name="Total 2 2 5 4 49" xfId="36945" xr:uid="{00000000-0005-0000-0000-0000F9CD0000}"/>
    <cellStyle name="Total 2 2 5 4 5" xfId="18564" xr:uid="{00000000-0005-0000-0000-0000FACD0000}"/>
    <cellStyle name="Total 2 2 5 4 5 2" xfId="20478" xr:uid="{00000000-0005-0000-0000-0000FBCD0000}"/>
    <cellStyle name="Total 2 2 5 4 50" xfId="37291" xr:uid="{00000000-0005-0000-0000-0000FCCD0000}"/>
    <cellStyle name="Total 2 2 5 4 51" xfId="37637" xr:uid="{00000000-0005-0000-0000-0000FDCD0000}"/>
    <cellStyle name="Total 2 2 5 4 52" xfId="37912" xr:uid="{00000000-0005-0000-0000-0000FECD0000}"/>
    <cellStyle name="Total 2 2 5 4 53" xfId="38259" xr:uid="{00000000-0005-0000-0000-0000FFCD0000}"/>
    <cellStyle name="Total 2 2 5 4 54" xfId="38605" xr:uid="{00000000-0005-0000-0000-000000CE0000}"/>
    <cellStyle name="Total 2 2 5 4 55" xfId="38951" xr:uid="{00000000-0005-0000-0000-000001CE0000}"/>
    <cellStyle name="Total 2 2 5 4 56" xfId="39297" xr:uid="{00000000-0005-0000-0000-000002CE0000}"/>
    <cellStyle name="Total 2 2 5 4 57" xfId="34303" xr:uid="{00000000-0005-0000-0000-000003CE0000}"/>
    <cellStyle name="Total 2 2 5 4 58" xfId="39544" xr:uid="{00000000-0005-0000-0000-000004CE0000}"/>
    <cellStyle name="Total 2 2 5 4 59" xfId="40125" xr:uid="{00000000-0005-0000-0000-000005CE0000}"/>
    <cellStyle name="Total 2 2 5 4 6" xfId="20879" xr:uid="{00000000-0005-0000-0000-000006CE0000}"/>
    <cellStyle name="Total 2 2 5 4 60" xfId="40466" xr:uid="{00000000-0005-0000-0000-000007CE0000}"/>
    <cellStyle name="Total 2 2 5 4 61" xfId="41070" xr:uid="{00000000-0005-0000-0000-000008CE0000}"/>
    <cellStyle name="Total 2 2 5 4 62" xfId="41316" xr:uid="{00000000-0005-0000-0000-000009CE0000}"/>
    <cellStyle name="Total 2 2 5 4 63" xfId="40933" xr:uid="{00000000-0005-0000-0000-00000ACE0000}"/>
    <cellStyle name="Total 2 2 5 4 64" xfId="42033" xr:uid="{00000000-0005-0000-0000-00000BCE0000}"/>
    <cellStyle name="Total 2 2 5 4 65" xfId="42379" xr:uid="{00000000-0005-0000-0000-00000CCE0000}"/>
    <cellStyle name="Total 2 2 5 4 66" xfId="42598" xr:uid="{00000000-0005-0000-0000-00000DCE0000}"/>
    <cellStyle name="Total 2 2 5 4 67" xfId="42960" xr:uid="{00000000-0005-0000-0000-00000ECE0000}"/>
    <cellStyle name="Total 2 2 5 4 68" xfId="43301" xr:uid="{00000000-0005-0000-0000-00000FCE0000}"/>
    <cellStyle name="Total 2 2 5 4 69" xfId="43642" xr:uid="{00000000-0005-0000-0000-000010CE0000}"/>
    <cellStyle name="Total 2 2 5 4 7" xfId="21171" xr:uid="{00000000-0005-0000-0000-000011CE0000}"/>
    <cellStyle name="Total 2 2 5 4 70" xfId="44173" xr:uid="{00000000-0005-0000-0000-000012CE0000}"/>
    <cellStyle name="Total 2 2 5 4 71" xfId="43967" xr:uid="{00000000-0005-0000-0000-000013CE0000}"/>
    <cellStyle name="Total 2 2 5 4 72" xfId="44841" xr:uid="{00000000-0005-0000-0000-000014CE0000}"/>
    <cellStyle name="Total 2 2 5 4 73" xfId="44528" xr:uid="{00000000-0005-0000-0000-000015CE0000}"/>
    <cellStyle name="Total 2 2 5 4 74" xfId="45911" xr:uid="{00000000-0005-0000-0000-000016CE0000}"/>
    <cellStyle name="Total 2 2 5 4 75" xfId="46220" xr:uid="{00000000-0005-0000-0000-000017CE0000}"/>
    <cellStyle name="Total 2 2 5 4 76" xfId="46698" xr:uid="{00000000-0005-0000-0000-000018CE0000}"/>
    <cellStyle name="Total 2 2 5 4 77" xfId="47043" xr:uid="{00000000-0005-0000-0000-000019CE0000}"/>
    <cellStyle name="Total 2 2 5 4 78" xfId="47388" xr:uid="{00000000-0005-0000-0000-00001ACE0000}"/>
    <cellStyle name="Total 2 2 5 4 79" xfId="47812" xr:uid="{00000000-0005-0000-0000-00001BCE0000}"/>
    <cellStyle name="Total 2 2 5 4 8" xfId="19680" xr:uid="{00000000-0005-0000-0000-00001CCE0000}"/>
    <cellStyle name="Total 2 2 5 4 80" xfId="48149" xr:uid="{00000000-0005-0000-0000-00001DCE0000}"/>
    <cellStyle name="Total 2 2 5 4 81" xfId="48448" xr:uid="{00000000-0005-0000-0000-00001ECE0000}"/>
    <cellStyle name="Total 2 2 5 4 82" xfId="49002" xr:uid="{00000000-0005-0000-0000-00001FCE0000}"/>
    <cellStyle name="Total 2 2 5 4 83" xfId="49483" xr:uid="{00000000-0005-0000-0000-000020CE0000}"/>
    <cellStyle name="Total 2 2 5 4 84" xfId="48646" xr:uid="{00000000-0005-0000-0000-000021CE0000}"/>
    <cellStyle name="Total 2 2 5 4 85" xfId="53303" xr:uid="{00000000-0005-0000-0000-000022CE0000}"/>
    <cellStyle name="Total 2 2 5 4 9" xfId="21361" xr:uid="{00000000-0005-0000-0000-000023CE0000}"/>
    <cellStyle name="Total 2 2 5 40" xfId="31765" xr:uid="{00000000-0005-0000-0000-000024CE0000}"/>
    <cellStyle name="Total 2 2 5 41" xfId="31075" xr:uid="{00000000-0005-0000-0000-000025CE0000}"/>
    <cellStyle name="Total 2 2 5 42" xfId="32328" xr:uid="{00000000-0005-0000-0000-000026CE0000}"/>
    <cellStyle name="Total 2 2 5 43" xfId="32669" xr:uid="{00000000-0005-0000-0000-000027CE0000}"/>
    <cellStyle name="Total 2 2 5 44" xfId="33147" xr:uid="{00000000-0005-0000-0000-000028CE0000}"/>
    <cellStyle name="Total 2 2 5 45" xfId="33579" xr:uid="{00000000-0005-0000-0000-000029CE0000}"/>
    <cellStyle name="Total 2 2 5 46" xfId="32975" xr:uid="{00000000-0005-0000-0000-00002ACE0000}"/>
    <cellStyle name="Total 2 2 5 47" xfId="34372" xr:uid="{00000000-0005-0000-0000-00002BCE0000}"/>
    <cellStyle name="Total 2 2 5 48" xfId="34718" xr:uid="{00000000-0005-0000-0000-00002CCE0000}"/>
    <cellStyle name="Total 2 2 5 49" xfId="35064" xr:uid="{00000000-0005-0000-0000-00002DCE0000}"/>
    <cellStyle name="Total 2 2 5 5" xfId="1750" xr:uid="{00000000-0005-0000-0000-00002ECE0000}"/>
    <cellStyle name="Total 2 2 5 5 10" xfId="22360" xr:uid="{00000000-0005-0000-0000-00002FCE0000}"/>
    <cellStyle name="Total 2 2 5 5 11" xfId="22706" xr:uid="{00000000-0005-0000-0000-000030CE0000}"/>
    <cellStyle name="Total 2 2 5 5 12" xfId="23052" xr:uid="{00000000-0005-0000-0000-000031CE0000}"/>
    <cellStyle name="Total 2 2 5 5 13" xfId="23399" xr:uid="{00000000-0005-0000-0000-000032CE0000}"/>
    <cellStyle name="Total 2 2 5 5 14" xfId="23674" xr:uid="{00000000-0005-0000-0000-000033CE0000}"/>
    <cellStyle name="Total 2 2 5 5 15" xfId="24020" xr:uid="{00000000-0005-0000-0000-000034CE0000}"/>
    <cellStyle name="Total 2 2 5 5 16" xfId="24370" xr:uid="{00000000-0005-0000-0000-000035CE0000}"/>
    <cellStyle name="Total 2 2 5 5 17" xfId="24716" xr:uid="{00000000-0005-0000-0000-000036CE0000}"/>
    <cellStyle name="Total 2 2 5 5 18" xfId="24991" xr:uid="{00000000-0005-0000-0000-000037CE0000}"/>
    <cellStyle name="Total 2 2 5 5 19" xfId="25208" xr:uid="{00000000-0005-0000-0000-000038CE0000}"/>
    <cellStyle name="Total 2 2 5 5 2" xfId="6002" xr:uid="{00000000-0005-0000-0000-000039CE0000}"/>
    <cellStyle name="Total 2 2 5 5 2 2" xfId="19397" xr:uid="{00000000-0005-0000-0000-00003ACE0000}"/>
    <cellStyle name="Total 2 2 5 5 20" xfId="25677" xr:uid="{00000000-0005-0000-0000-00003BCE0000}"/>
    <cellStyle name="Total 2 2 5 5 21" xfId="26023" xr:uid="{00000000-0005-0000-0000-00003CCE0000}"/>
    <cellStyle name="Total 2 2 5 5 22" xfId="26369" xr:uid="{00000000-0005-0000-0000-00003DCE0000}"/>
    <cellStyle name="Total 2 2 5 5 23" xfId="26713" xr:uid="{00000000-0005-0000-0000-00003ECE0000}"/>
    <cellStyle name="Total 2 2 5 5 24" xfId="26914" xr:uid="{00000000-0005-0000-0000-00003FCE0000}"/>
    <cellStyle name="Total 2 2 5 5 25" xfId="27074" xr:uid="{00000000-0005-0000-0000-000040CE0000}"/>
    <cellStyle name="Total 2 2 5 5 26" xfId="27422" xr:uid="{00000000-0005-0000-0000-000041CE0000}"/>
    <cellStyle name="Total 2 2 5 5 27" xfId="27765" xr:uid="{00000000-0005-0000-0000-000042CE0000}"/>
    <cellStyle name="Total 2 2 5 5 28" xfId="28106" xr:uid="{00000000-0005-0000-0000-000043CE0000}"/>
    <cellStyle name="Total 2 2 5 5 29" xfId="28447" xr:uid="{00000000-0005-0000-0000-000044CE0000}"/>
    <cellStyle name="Total 2 2 5 5 3" xfId="10251" xr:uid="{00000000-0005-0000-0000-000045CE0000}"/>
    <cellStyle name="Total 2 2 5 5 3 2" xfId="19839" xr:uid="{00000000-0005-0000-0000-000046CE0000}"/>
    <cellStyle name="Total 2 2 5 5 30" xfId="28788" xr:uid="{00000000-0005-0000-0000-000047CE0000}"/>
    <cellStyle name="Total 2 2 5 5 31" xfId="29129" xr:uid="{00000000-0005-0000-0000-000048CE0000}"/>
    <cellStyle name="Total 2 2 5 5 32" xfId="29314" xr:uid="{00000000-0005-0000-0000-000049CE0000}"/>
    <cellStyle name="Total 2 2 5 5 33" xfId="31121" xr:uid="{00000000-0005-0000-0000-00004ACE0000}"/>
    <cellStyle name="Total 2 2 5 5 34" xfId="31627" xr:uid="{00000000-0005-0000-0000-00004BCE0000}"/>
    <cellStyle name="Total 2 2 5 5 35" xfId="31967" xr:uid="{00000000-0005-0000-0000-00004CCE0000}"/>
    <cellStyle name="Total 2 2 5 5 36" xfId="32189" xr:uid="{00000000-0005-0000-0000-00004DCE0000}"/>
    <cellStyle name="Total 2 2 5 5 37" xfId="32530" xr:uid="{00000000-0005-0000-0000-00004ECE0000}"/>
    <cellStyle name="Total 2 2 5 5 38" xfId="32871" xr:uid="{00000000-0005-0000-0000-00004FCE0000}"/>
    <cellStyle name="Total 2 2 5 5 39" xfId="33491" xr:uid="{00000000-0005-0000-0000-000050CE0000}"/>
    <cellStyle name="Total 2 2 5 5 4" xfId="14501" xr:uid="{00000000-0005-0000-0000-000051CE0000}"/>
    <cellStyle name="Total 2 2 5 5 4 2" xfId="20185" xr:uid="{00000000-0005-0000-0000-000052CE0000}"/>
    <cellStyle name="Total 2 2 5 5 40" xfId="33781" xr:uid="{00000000-0005-0000-0000-000053CE0000}"/>
    <cellStyle name="Total 2 2 5 5 41" xfId="34059" xr:uid="{00000000-0005-0000-0000-000054CE0000}"/>
    <cellStyle name="Total 2 2 5 5 42" xfId="34574" xr:uid="{00000000-0005-0000-0000-000055CE0000}"/>
    <cellStyle name="Total 2 2 5 5 43" xfId="34920" xr:uid="{00000000-0005-0000-0000-000056CE0000}"/>
    <cellStyle name="Total 2 2 5 5 44" xfId="35266" xr:uid="{00000000-0005-0000-0000-000057CE0000}"/>
    <cellStyle name="Total 2 2 5 5 45" xfId="35613" xr:uid="{00000000-0005-0000-0000-000058CE0000}"/>
    <cellStyle name="Total 2 2 5 5 46" xfId="35960" xr:uid="{00000000-0005-0000-0000-000059CE0000}"/>
    <cellStyle name="Total 2 2 5 5 47" xfId="36306" xr:uid="{00000000-0005-0000-0000-00005ACE0000}"/>
    <cellStyle name="Total 2 2 5 5 48" xfId="36652" xr:uid="{00000000-0005-0000-0000-00005BCE0000}"/>
    <cellStyle name="Total 2 2 5 5 49" xfId="36998" xr:uid="{00000000-0005-0000-0000-00005CCE0000}"/>
    <cellStyle name="Total 2 2 5 5 5" xfId="20531" xr:uid="{00000000-0005-0000-0000-00005DCE0000}"/>
    <cellStyle name="Total 2 2 5 5 50" xfId="37344" xr:uid="{00000000-0005-0000-0000-00005ECE0000}"/>
    <cellStyle name="Total 2 2 5 5 51" xfId="37690" xr:uid="{00000000-0005-0000-0000-00005FCE0000}"/>
    <cellStyle name="Total 2 2 5 5 52" xfId="37965" xr:uid="{00000000-0005-0000-0000-000060CE0000}"/>
    <cellStyle name="Total 2 2 5 5 53" xfId="38312" xr:uid="{00000000-0005-0000-0000-000061CE0000}"/>
    <cellStyle name="Total 2 2 5 5 54" xfId="38658" xr:uid="{00000000-0005-0000-0000-000062CE0000}"/>
    <cellStyle name="Total 2 2 5 5 55" xfId="39004" xr:uid="{00000000-0005-0000-0000-000063CE0000}"/>
    <cellStyle name="Total 2 2 5 5 56" xfId="39350" xr:uid="{00000000-0005-0000-0000-000064CE0000}"/>
    <cellStyle name="Total 2 2 5 5 57" xfId="39571" xr:uid="{00000000-0005-0000-0000-000065CE0000}"/>
    <cellStyle name="Total 2 2 5 5 58" xfId="39838" xr:uid="{00000000-0005-0000-0000-000066CE0000}"/>
    <cellStyle name="Total 2 2 5 5 59" xfId="40178" xr:uid="{00000000-0005-0000-0000-000067CE0000}"/>
    <cellStyle name="Total 2 2 5 5 6" xfId="19594" xr:uid="{00000000-0005-0000-0000-000068CE0000}"/>
    <cellStyle name="Total 2 2 5 5 60" xfId="40519" xr:uid="{00000000-0005-0000-0000-000069CE0000}"/>
    <cellStyle name="Total 2 2 5 5 61" xfId="40741" xr:uid="{00000000-0005-0000-0000-00006ACE0000}"/>
    <cellStyle name="Total 2 2 5 5 62" xfId="40753" xr:uid="{00000000-0005-0000-0000-00006BCE0000}"/>
    <cellStyle name="Total 2 2 5 5 63" xfId="41740" xr:uid="{00000000-0005-0000-0000-00006CCE0000}"/>
    <cellStyle name="Total 2 2 5 5 64" xfId="42086" xr:uid="{00000000-0005-0000-0000-00006DCE0000}"/>
    <cellStyle name="Total 2 2 5 5 65" xfId="42432" xr:uid="{00000000-0005-0000-0000-00006ECE0000}"/>
    <cellStyle name="Total 2 2 5 5 66" xfId="42527" xr:uid="{00000000-0005-0000-0000-00006FCE0000}"/>
    <cellStyle name="Total 2 2 5 5 67" xfId="43013" xr:uid="{00000000-0005-0000-0000-000070CE0000}"/>
    <cellStyle name="Total 2 2 5 5 68" xfId="43354" xr:uid="{00000000-0005-0000-0000-000071CE0000}"/>
    <cellStyle name="Total 2 2 5 5 69" xfId="43695" xr:uid="{00000000-0005-0000-0000-000072CE0000}"/>
    <cellStyle name="Total 2 2 5 5 7" xfId="21224" xr:uid="{00000000-0005-0000-0000-000073CE0000}"/>
    <cellStyle name="Total 2 2 5 5 70" xfId="44226" xr:uid="{00000000-0005-0000-0000-000074CE0000}"/>
    <cellStyle name="Total 2 2 5 5 71" xfId="44551" xr:uid="{00000000-0005-0000-0000-000075CE0000}"/>
    <cellStyle name="Total 2 2 5 5 72" xfId="44894" xr:uid="{00000000-0005-0000-0000-000076CE0000}"/>
    <cellStyle name="Total 2 2 5 5 73" xfId="45315" xr:uid="{00000000-0005-0000-0000-000077CE0000}"/>
    <cellStyle name="Total 2 2 5 5 74" xfId="45929" xr:uid="{00000000-0005-0000-0000-000078CE0000}"/>
    <cellStyle name="Total 2 2 5 5 75" xfId="46273" xr:uid="{00000000-0005-0000-0000-000079CE0000}"/>
    <cellStyle name="Total 2 2 5 5 76" xfId="46751" xr:uid="{00000000-0005-0000-0000-00007ACE0000}"/>
    <cellStyle name="Total 2 2 5 5 77" xfId="47096" xr:uid="{00000000-0005-0000-0000-00007BCE0000}"/>
    <cellStyle name="Total 2 2 5 5 78" xfId="47441" xr:uid="{00000000-0005-0000-0000-00007CCE0000}"/>
    <cellStyle name="Total 2 2 5 5 79" xfId="47865" xr:uid="{00000000-0005-0000-0000-00007DCE0000}"/>
    <cellStyle name="Total 2 2 5 5 8" xfId="21444" xr:uid="{00000000-0005-0000-0000-00007ECE0000}"/>
    <cellStyle name="Total 2 2 5 5 80" xfId="48202" xr:uid="{00000000-0005-0000-0000-00007FCE0000}"/>
    <cellStyle name="Total 2 2 5 5 81" xfId="48668" xr:uid="{00000000-0005-0000-0000-000080CE0000}"/>
    <cellStyle name="Total 2 2 5 5 82" xfId="49055" xr:uid="{00000000-0005-0000-0000-000081CE0000}"/>
    <cellStyle name="Total 2 2 5 5 83" xfId="49599" xr:uid="{00000000-0005-0000-0000-000082CE0000}"/>
    <cellStyle name="Total 2 2 5 5 84" xfId="49751" xr:uid="{00000000-0005-0000-0000-000083CE0000}"/>
    <cellStyle name="Total 2 2 5 5 85" xfId="19042" xr:uid="{00000000-0005-0000-0000-000084CE0000}"/>
    <cellStyle name="Total 2 2 5 5 86" xfId="53458" xr:uid="{00000000-0005-0000-0000-000085CE0000}"/>
    <cellStyle name="Total 2 2 5 5 9" xfId="22014" xr:uid="{00000000-0005-0000-0000-000086CE0000}"/>
    <cellStyle name="Total 2 2 5 50" xfId="35411" xr:uid="{00000000-0005-0000-0000-000087CE0000}"/>
    <cellStyle name="Total 2 2 5 51" xfId="35758" xr:uid="{00000000-0005-0000-0000-000088CE0000}"/>
    <cellStyle name="Total 2 2 5 52" xfId="36104" xr:uid="{00000000-0005-0000-0000-000089CE0000}"/>
    <cellStyle name="Total 2 2 5 53" xfId="36450" xr:uid="{00000000-0005-0000-0000-00008ACE0000}"/>
    <cellStyle name="Total 2 2 5 54" xfId="36796" xr:uid="{00000000-0005-0000-0000-00008BCE0000}"/>
    <cellStyle name="Total 2 2 5 55" xfId="37142" xr:uid="{00000000-0005-0000-0000-00008CCE0000}"/>
    <cellStyle name="Total 2 2 5 56" xfId="37488" xr:uid="{00000000-0005-0000-0000-00008DCE0000}"/>
    <cellStyle name="Total 2 2 5 57" xfId="34237" xr:uid="{00000000-0005-0000-0000-00008ECE0000}"/>
    <cellStyle name="Total 2 2 5 58" xfId="38110" xr:uid="{00000000-0005-0000-0000-00008FCE0000}"/>
    <cellStyle name="Total 2 2 5 59" xfId="38456" xr:uid="{00000000-0005-0000-0000-000090CE0000}"/>
    <cellStyle name="Total 2 2 5 6" xfId="1798" xr:uid="{00000000-0005-0000-0000-000091CE0000}"/>
    <cellStyle name="Total 2 2 5 6 2" xfId="6050" xr:uid="{00000000-0005-0000-0000-000092CE0000}"/>
    <cellStyle name="Total 2 2 5 6 3" xfId="10299" xr:uid="{00000000-0005-0000-0000-000093CE0000}"/>
    <cellStyle name="Total 2 2 5 6 4" xfId="14549" xr:uid="{00000000-0005-0000-0000-000094CE0000}"/>
    <cellStyle name="Total 2 2 5 6 5" xfId="18985" xr:uid="{00000000-0005-0000-0000-000095CE0000}"/>
    <cellStyle name="Total 2 2 5 6 6" xfId="53607" xr:uid="{00000000-0005-0000-0000-000096CE0000}"/>
    <cellStyle name="Total 2 2 5 60" xfId="38802" xr:uid="{00000000-0005-0000-0000-000097CE0000}"/>
    <cellStyle name="Total 2 2 5 61" xfId="39148" xr:uid="{00000000-0005-0000-0000-000098CE0000}"/>
    <cellStyle name="Total 2 2 5 62" xfId="34277" xr:uid="{00000000-0005-0000-0000-000099CE0000}"/>
    <cellStyle name="Total 2 2 5 63" xfId="39646" xr:uid="{00000000-0005-0000-0000-00009ACE0000}"/>
    <cellStyle name="Total 2 2 5 64" xfId="39976" xr:uid="{00000000-0005-0000-0000-00009BCE0000}"/>
    <cellStyle name="Total 2 2 5 65" xfId="40317" xr:uid="{00000000-0005-0000-0000-00009CCE0000}"/>
    <cellStyle name="Total 2 2 5 66" xfId="40901" xr:uid="{00000000-0005-0000-0000-00009DCE0000}"/>
    <cellStyle name="Total 2 2 5 67" xfId="41067" xr:uid="{00000000-0005-0000-0000-00009ECE0000}"/>
    <cellStyle name="Total 2 2 5 68" xfId="41595" xr:uid="{00000000-0005-0000-0000-00009FCE0000}"/>
    <cellStyle name="Total 2 2 5 69" xfId="41884" xr:uid="{00000000-0005-0000-0000-0000A0CE0000}"/>
    <cellStyle name="Total 2 2 5 7" xfId="1845" xr:uid="{00000000-0005-0000-0000-0000A1CE0000}"/>
    <cellStyle name="Total 2 2 5 7 2" xfId="6097" xr:uid="{00000000-0005-0000-0000-0000A2CE0000}"/>
    <cellStyle name="Total 2 2 5 7 3" xfId="10346" xr:uid="{00000000-0005-0000-0000-0000A3CE0000}"/>
    <cellStyle name="Total 2 2 5 7 4" xfId="14596" xr:uid="{00000000-0005-0000-0000-0000A4CE0000}"/>
    <cellStyle name="Total 2 2 5 7 5" xfId="19195" xr:uid="{00000000-0005-0000-0000-0000A5CE0000}"/>
    <cellStyle name="Total 2 2 5 7 6" xfId="53218" xr:uid="{00000000-0005-0000-0000-0000A6CE0000}"/>
    <cellStyle name="Total 2 2 5 70" xfId="42230" xr:uid="{00000000-0005-0000-0000-0000A7CE0000}"/>
    <cellStyle name="Total 2 2 5 71" xfId="41582" xr:uid="{00000000-0005-0000-0000-0000A8CE0000}"/>
    <cellStyle name="Total 2 2 5 72" xfId="42811" xr:uid="{00000000-0005-0000-0000-0000A9CE0000}"/>
    <cellStyle name="Total 2 2 5 73" xfId="43152" xr:uid="{00000000-0005-0000-0000-0000AACE0000}"/>
    <cellStyle name="Total 2 2 5 74" xfId="43493" xr:uid="{00000000-0005-0000-0000-0000ABCE0000}"/>
    <cellStyle name="Total 2 2 5 75" xfId="44024" xr:uid="{00000000-0005-0000-0000-0000ACCE0000}"/>
    <cellStyle name="Total 2 2 5 76" xfId="44422" xr:uid="{00000000-0005-0000-0000-0000ADCE0000}"/>
    <cellStyle name="Total 2 2 5 77" xfId="44692" xr:uid="{00000000-0005-0000-0000-0000AECE0000}"/>
    <cellStyle name="Total 2 2 5 78" xfId="43839" xr:uid="{00000000-0005-0000-0000-0000AFCE0000}"/>
    <cellStyle name="Total 2 2 5 79" xfId="45494" xr:uid="{00000000-0005-0000-0000-0000B0CE0000}"/>
    <cellStyle name="Total 2 2 5 8" xfId="1892" xr:uid="{00000000-0005-0000-0000-0000B1CE0000}"/>
    <cellStyle name="Total 2 2 5 8 2" xfId="6144" xr:uid="{00000000-0005-0000-0000-0000B2CE0000}"/>
    <cellStyle name="Total 2 2 5 8 3" xfId="10393" xr:uid="{00000000-0005-0000-0000-0000B3CE0000}"/>
    <cellStyle name="Total 2 2 5 8 4" xfId="14643" xr:uid="{00000000-0005-0000-0000-0000B4CE0000}"/>
    <cellStyle name="Total 2 2 5 8 5" xfId="19535" xr:uid="{00000000-0005-0000-0000-0000B5CE0000}"/>
    <cellStyle name="Total 2 2 5 8 6" xfId="53985" xr:uid="{00000000-0005-0000-0000-0000B6CE0000}"/>
    <cellStyle name="Total 2 2 5 80" xfId="46071" xr:uid="{00000000-0005-0000-0000-0000B7CE0000}"/>
    <cellStyle name="Total 2 2 5 81" xfId="46379" xr:uid="{00000000-0005-0000-0000-0000B8CE0000}"/>
    <cellStyle name="Total 2 2 5 82" xfId="46894" xr:uid="{00000000-0005-0000-0000-0000B9CE0000}"/>
    <cellStyle name="Total 2 2 5 83" xfId="47239" xr:uid="{00000000-0005-0000-0000-0000BACE0000}"/>
    <cellStyle name="Total 2 2 5 84" xfId="47545" xr:uid="{00000000-0005-0000-0000-0000BBCE0000}"/>
    <cellStyle name="Total 2 2 5 85" xfId="48000" xr:uid="{00000000-0005-0000-0000-0000BCCE0000}"/>
    <cellStyle name="Total 2 2 5 86" xfId="48398" xr:uid="{00000000-0005-0000-0000-0000BDCE0000}"/>
    <cellStyle name="Total 2 2 5 87" xfId="48853" xr:uid="{00000000-0005-0000-0000-0000BECE0000}"/>
    <cellStyle name="Total 2 2 5 88" xfId="48512" xr:uid="{00000000-0005-0000-0000-0000BFCE0000}"/>
    <cellStyle name="Total 2 2 5 89" xfId="49536" xr:uid="{00000000-0005-0000-0000-0000C0CE0000}"/>
    <cellStyle name="Total 2 2 5 9" xfId="1569" xr:uid="{00000000-0005-0000-0000-0000C1CE0000}"/>
    <cellStyle name="Total 2 2 5 9 2" xfId="5821" xr:uid="{00000000-0005-0000-0000-0000C2CE0000}"/>
    <cellStyle name="Total 2 2 5 9 3" xfId="10070" xr:uid="{00000000-0005-0000-0000-0000C3CE0000}"/>
    <cellStyle name="Total 2 2 5 9 4" xfId="14320" xr:uid="{00000000-0005-0000-0000-0000C4CE0000}"/>
    <cellStyle name="Total 2 2 5 9 5" xfId="19983" xr:uid="{00000000-0005-0000-0000-0000C5CE0000}"/>
    <cellStyle name="Total 2 2 5 9 6" xfId="54134" xr:uid="{00000000-0005-0000-0000-0000C6CE0000}"/>
    <cellStyle name="Total 2 2 5 90" xfId="49862" xr:uid="{00000000-0005-0000-0000-0000C7CE0000}"/>
    <cellStyle name="Total 2 2 5 91" xfId="50012" xr:uid="{00000000-0005-0000-0000-0000C8CE0000}"/>
    <cellStyle name="Total 2 2 5 92" xfId="50161" xr:uid="{00000000-0005-0000-0000-0000C9CE0000}"/>
    <cellStyle name="Total 2 2 5 93" xfId="50311" xr:uid="{00000000-0005-0000-0000-0000CACE0000}"/>
    <cellStyle name="Total 2 2 5 94" xfId="50460" xr:uid="{00000000-0005-0000-0000-0000CBCE0000}"/>
    <cellStyle name="Total 2 2 5 95" xfId="50609" xr:uid="{00000000-0005-0000-0000-0000CCCE0000}"/>
    <cellStyle name="Total 2 2 5 96" xfId="50759" xr:uid="{00000000-0005-0000-0000-0000CDCE0000}"/>
    <cellStyle name="Total 2 2 5 97" xfId="50908" xr:uid="{00000000-0005-0000-0000-0000CECE0000}"/>
    <cellStyle name="Total 2 2 5 98" xfId="51073" xr:uid="{00000000-0005-0000-0000-0000CFCE0000}"/>
    <cellStyle name="Total 2 2 5 99" xfId="51229" xr:uid="{00000000-0005-0000-0000-0000D0CE0000}"/>
    <cellStyle name="Total 2 2 50" xfId="1204" xr:uid="{00000000-0005-0000-0000-0000D1CE0000}"/>
    <cellStyle name="Total 2 2 50 2" xfId="1205" xr:uid="{00000000-0005-0000-0000-0000D2CE0000}"/>
    <cellStyle name="Total 2 2 50 2 2" xfId="30430" xr:uid="{00000000-0005-0000-0000-0000D3CE0000}"/>
    <cellStyle name="Total 2 2 50 3" xfId="29914" xr:uid="{00000000-0005-0000-0000-0000D4CE0000}"/>
    <cellStyle name="Total 2 2 51" xfId="1206" xr:uid="{00000000-0005-0000-0000-0000D5CE0000}"/>
    <cellStyle name="Total 2 2 51 2" xfId="1207" xr:uid="{00000000-0005-0000-0000-0000D6CE0000}"/>
    <cellStyle name="Total 2 2 51 2 2" xfId="30435" xr:uid="{00000000-0005-0000-0000-0000D7CE0000}"/>
    <cellStyle name="Total 2 2 51 3" xfId="29919" xr:uid="{00000000-0005-0000-0000-0000D8CE0000}"/>
    <cellStyle name="Total 2 2 52" xfId="1208" xr:uid="{00000000-0005-0000-0000-0000D9CE0000}"/>
    <cellStyle name="Total 2 2 52 2" xfId="1209" xr:uid="{00000000-0005-0000-0000-0000DACE0000}"/>
    <cellStyle name="Total 2 2 52 2 2" xfId="30440" xr:uid="{00000000-0005-0000-0000-0000DBCE0000}"/>
    <cellStyle name="Total 2 2 52 3" xfId="29924" xr:uid="{00000000-0005-0000-0000-0000DCCE0000}"/>
    <cellStyle name="Total 2 2 53" xfId="1210" xr:uid="{00000000-0005-0000-0000-0000DDCE0000}"/>
    <cellStyle name="Total 2 2 53 2" xfId="29937" xr:uid="{00000000-0005-0000-0000-0000DECE0000}"/>
    <cellStyle name="Total 2 2 54" xfId="1211" xr:uid="{00000000-0005-0000-0000-0000DFCE0000}"/>
    <cellStyle name="Total 2 2 54 2" xfId="29959" xr:uid="{00000000-0005-0000-0000-0000E0CE0000}"/>
    <cellStyle name="Total 2 2 55" xfId="1212" xr:uid="{00000000-0005-0000-0000-0000E1CE0000}"/>
    <cellStyle name="Total 2 2 55 2" xfId="29964" xr:uid="{00000000-0005-0000-0000-0000E2CE0000}"/>
    <cellStyle name="Total 2 2 56" xfId="1213" xr:uid="{00000000-0005-0000-0000-0000E3CE0000}"/>
    <cellStyle name="Total 2 2 56 2" xfId="29970" xr:uid="{00000000-0005-0000-0000-0000E4CE0000}"/>
    <cellStyle name="Total 2 2 57" xfId="1214" xr:uid="{00000000-0005-0000-0000-0000E5CE0000}"/>
    <cellStyle name="Total 2 2 57 2" xfId="29975" xr:uid="{00000000-0005-0000-0000-0000E6CE0000}"/>
    <cellStyle name="Total 2 2 58" xfId="1368" xr:uid="{00000000-0005-0000-0000-0000E7CE0000}"/>
    <cellStyle name="Total 2 2 58 2" xfId="30463" xr:uid="{00000000-0005-0000-0000-0000E8CE0000}"/>
    <cellStyle name="Total 2 2 59" xfId="1395" xr:uid="{00000000-0005-0000-0000-0000E9CE0000}"/>
    <cellStyle name="Total 2 2 59 2" xfId="30501" xr:uid="{00000000-0005-0000-0000-0000EACE0000}"/>
    <cellStyle name="Total 2 2 6" xfId="1215" xr:uid="{00000000-0005-0000-0000-0000EBCE0000}"/>
    <cellStyle name="Total 2 2 6 10" xfId="1968" xr:uid="{00000000-0005-0000-0000-0000ECCE0000}"/>
    <cellStyle name="Total 2 2 6 10 2" xfId="6220" xr:uid="{00000000-0005-0000-0000-0000EDCE0000}"/>
    <cellStyle name="Total 2 2 6 10 3" xfId="10469" xr:uid="{00000000-0005-0000-0000-0000EECE0000}"/>
    <cellStyle name="Total 2 2 6 10 4" xfId="14719" xr:uid="{00000000-0005-0000-0000-0000EFCE0000}"/>
    <cellStyle name="Total 2 2 6 10 5" xfId="20357" xr:uid="{00000000-0005-0000-0000-0000F0CE0000}"/>
    <cellStyle name="Total 2 2 6 10 6" xfId="53438" xr:uid="{00000000-0005-0000-0000-0000F1CE0000}"/>
    <cellStyle name="Total 2 2 6 100" xfId="51407" xr:uid="{00000000-0005-0000-0000-0000F2CE0000}"/>
    <cellStyle name="Total 2 2 6 101" xfId="51557" xr:uid="{00000000-0005-0000-0000-0000F3CE0000}"/>
    <cellStyle name="Total 2 2 6 102" xfId="51707" xr:uid="{00000000-0005-0000-0000-0000F4CE0000}"/>
    <cellStyle name="Total 2 2 6 103" xfId="51862" xr:uid="{00000000-0005-0000-0000-0000F5CE0000}"/>
    <cellStyle name="Total 2 2 6 104" xfId="52017" xr:uid="{00000000-0005-0000-0000-0000F6CE0000}"/>
    <cellStyle name="Total 2 2 6 105" xfId="52167" xr:uid="{00000000-0005-0000-0000-0000F7CE0000}"/>
    <cellStyle name="Total 2 2 6 106" xfId="52317" xr:uid="{00000000-0005-0000-0000-0000F8CE0000}"/>
    <cellStyle name="Total 2 2 6 107" xfId="52365" xr:uid="{00000000-0005-0000-0000-0000F9CE0000}"/>
    <cellStyle name="Total 2 2 6 108" xfId="52420" xr:uid="{00000000-0005-0000-0000-0000FACE0000}"/>
    <cellStyle name="Total 2 2 6 109" xfId="52570" xr:uid="{00000000-0005-0000-0000-0000FBCE0000}"/>
    <cellStyle name="Total 2 2 6 11" xfId="1536" xr:uid="{00000000-0005-0000-0000-0000FCCE0000}"/>
    <cellStyle name="Total 2 2 6 11 2" xfId="5788" xr:uid="{00000000-0005-0000-0000-0000FDCE0000}"/>
    <cellStyle name="Total 2 2 6 11 3" xfId="10037" xr:uid="{00000000-0005-0000-0000-0000FECE0000}"/>
    <cellStyle name="Total 2 2 6 11 4" xfId="14287" xr:uid="{00000000-0005-0000-0000-0000FFCE0000}"/>
    <cellStyle name="Total 2 2 6 11 5" xfId="20794" xr:uid="{00000000-0005-0000-0000-000000CF0000}"/>
    <cellStyle name="Total 2 2 6 11 6" xfId="54384" xr:uid="{00000000-0005-0000-0000-000001CF0000}"/>
    <cellStyle name="Total 2 2 6 110" xfId="52719" xr:uid="{00000000-0005-0000-0000-000002CF0000}"/>
    <cellStyle name="Total 2 2 6 111" xfId="52869" xr:uid="{00000000-0005-0000-0000-000003CF0000}"/>
    <cellStyle name="Total 2 2 6 112" xfId="18742" xr:uid="{00000000-0005-0000-0000-000004CF0000}"/>
    <cellStyle name="Total 2 2 6 113" xfId="53161" xr:uid="{00000000-0005-0000-0000-000005CF0000}"/>
    <cellStyle name="Total 2 2 6 12" xfId="2037" xr:uid="{00000000-0005-0000-0000-000006CF0000}"/>
    <cellStyle name="Total 2 2 6 12 2" xfId="6289" xr:uid="{00000000-0005-0000-0000-000007CF0000}"/>
    <cellStyle name="Total 2 2 6 12 3" xfId="10538" xr:uid="{00000000-0005-0000-0000-000008CF0000}"/>
    <cellStyle name="Total 2 2 6 12 4" xfId="14787" xr:uid="{00000000-0005-0000-0000-000009CF0000}"/>
    <cellStyle name="Total 2 2 6 12 5" xfId="21050" xr:uid="{00000000-0005-0000-0000-00000ACF0000}"/>
    <cellStyle name="Total 2 2 6 12 6" xfId="54534" xr:uid="{00000000-0005-0000-0000-00000BCF0000}"/>
    <cellStyle name="Total 2 2 6 13" xfId="2189" xr:uid="{00000000-0005-0000-0000-00000CCF0000}"/>
    <cellStyle name="Total 2 2 6 13 2" xfId="6441" xr:uid="{00000000-0005-0000-0000-00000DCF0000}"/>
    <cellStyle name="Total 2 2 6 13 3" xfId="10690" xr:uid="{00000000-0005-0000-0000-00000ECF0000}"/>
    <cellStyle name="Total 2 2 6 13 4" xfId="14939" xr:uid="{00000000-0005-0000-0000-00000FCF0000}"/>
    <cellStyle name="Total 2 2 6 13 5" xfId="20626" xr:uid="{00000000-0005-0000-0000-000010CF0000}"/>
    <cellStyle name="Total 2 2 6 13 6" xfId="54683" xr:uid="{00000000-0005-0000-0000-000011CF0000}"/>
    <cellStyle name="Total 2 2 6 14" xfId="2339" xr:uid="{00000000-0005-0000-0000-000012CF0000}"/>
    <cellStyle name="Total 2 2 6 14 2" xfId="6591" xr:uid="{00000000-0005-0000-0000-000013CF0000}"/>
    <cellStyle name="Total 2 2 6 14 3" xfId="10840" xr:uid="{00000000-0005-0000-0000-000014CF0000}"/>
    <cellStyle name="Total 2 2 6 14 4" xfId="15089" xr:uid="{00000000-0005-0000-0000-000015CF0000}"/>
    <cellStyle name="Total 2 2 6 14 5" xfId="21588" xr:uid="{00000000-0005-0000-0000-000016CF0000}"/>
    <cellStyle name="Total 2 2 6 14 6" xfId="54838" xr:uid="{00000000-0005-0000-0000-000017CF0000}"/>
    <cellStyle name="Total 2 2 6 15" xfId="2488" xr:uid="{00000000-0005-0000-0000-000018CF0000}"/>
    <cellStyle name="Total 2 2 6 15 2" xfId="6740" xr:uid="{00000000-0005-0000-0000-000019CF0000}"/>
    <cellStyle name="Total 2 2 6 15 3" xfId="10989" xr:uid="{00000000-0005-0000-0000-00001ACF0000}"/>
    <cellStyle name="Total 2 2 6 15 4" xfId="15238" xr:uid="{00000000-0005-0000-0000-00001BCF0000}"/>
    <cellStyle name="Total 2 2 6 15 5" xfId="22186" xr:uid="{00000000-0005-0000-0000-00001CCF0000}"/>
    <cellStyle name="Total 2 2 6 15 6" xfId="54993" xr:uid="{00000000-0005-0000-0000-00001DCF0000}"/>
    <cellStyle name="Total 2 2 6 16" xfId="2638" xr:uid="{00000000-0005-0000-0000-00001ECF0000}"/>
    <cellStyle name="Total 2 2 6 16 2" xfId="6890" xr:uid="{00000000-0005-0000-0000-00001FCF0000}"/>
    <cellStyle name="Total 2 2 6 16 3" xfId="11139" xr:uid="{00000000-0005-0000-0000-000020CF0000}"/>
    <cellStyle name="Total 2 2 6 16 4" xfId="15388" xr:uid="{00000000-0005-0000-0000-000021CF0000}"/>
    <cellStyle name="Total 2 2 6 16 5" xfId="22532" xr:uid="{00000000-0005-0000-0000-000022CF0000}"/>
    <cellStyle name="Total 2 2 6 16 6" xfId="55144" xr:uid="{00000000-0005-0000-0000-000023CF0000}"/>
    <cellStyle name="Total 2 2 6 17" xfId="2793" xr:uid="{00000000-0005-0000-0000-000024CF0000}"/>
    <cellStyle name="Total 2 2 6 17 2" xfId="7045" xr:uid="{00000000-0005-0000-0000-000025CF0000}"/>
    <cellStyle name="Total 2 2 6 17 3" xfId="11294" xr:uid="{00000000-0005-0000-0000-000026CF0000}"/>
    <cellStyle name="Total 2 2 6 17 4" xfId="15543" xr:uid="{00000000-0005-0000-0000-000027CF0000}"/>
    <cellStyle name="Total 2 2 6 17 5" xfId="22878" xr:uid="{00000000-0005-0000-0000-000028CF0000}"/>
    <cellStyle name="Total 2 2 6 17 6" xfId="55293" xr:uid="{00000000-0005-0000-0000-000029CF0000}"/>
    <cellStyle name="Total 2 2 6 18" xfId="2943" xr:uid="{00000000-0005-0000-0000-00002ACF0000}"/>
    <cellStyle name="Total 2 2 6 18 2" xfId="7195" xr:uid="{00000000-0005-0000-0000-00002BCF0000}"/>
    <cellStyle name="Total 2 2 6 18 3" xfId="11444" xr:uid="{00000000-0005-0000-0000-00002CCF0000}"/>
    <cellStyle name="Total 2 2 6 18 4" xfId="15693" xr:uid="{00000000-0005-0000-0000-00002DCF0000}"/>
    <cellStyle name="Total 2 2 6 18 5" xfId="23225" xr:uid="{00000000-0005-0000-0000-00002ECF0000}"/>
    <cellStyle name="Total 2 2 6 18 6" xfId="55443" xr:uid="{00000000-0005-0000-0000-00002FCF0000}"/>
    <cellStyle name="Total 2 2 6 19" xfId="3093" xr:uid="{00000000-0005-0000-0000-000030CF0000}"/>
    <cellStyle name="Total 2 2 6 19 2" xfId="7345" xr:uid="{00000000-0005-0000-0000-000031CF0000}"/>
    <cellStyle name="Total 2 2 6 19 3" xfId="11594" xr:uid="{00000000-0005-0000-0000-000032CF0000}"/>
    <cellStyle name="Total 2 2 6 19 4" xfId="15843" xr:uid="{00000000-0005-0000-0000-000033CF0000}"/>
    <cellStyle name="Total 2 2 6 19 5" xfId="23500" xr:uid="{00000000-0005-0000-0000-000034CF0000}"/>
    <cellStyle name="Total 2 2 6 19 6" xfId="55592" xr:uid="{00000000-0005-0000-0000-000035CF0000}"/>
    <cellStyle name="Total 2 2 6 2" xfId="1216" xr:uid="{00000000-0005-0000-0000-000036CF0000}"/>
    <cellStyle name="Total 2 2 6 2 10" xfId="3296" xr:uid="{00000000-0005-0000-0000-000037CF0000}"/>
    <cellStyle name="Total 2 2 6 2 10 2" xfId="7548" xr:uid="{00000000-0005-0000-0000-000038CF0000}"/>
    <cellStyle name="Total 2 2 6 2 10 3" xfId="11797" xr:uid="{00000000-0005-0000-0000-000039CF0000}"/>
    <cellStyle name="Total 2 2 6 2 10 4" xfId="16046" xr:uid="{00000000-0005-0000-0000-00003ACF0000}"/>
    <cellStyle name="Total 2 2 6 2 10 5" xfId="22236" xr:uid="{00000000-0005-0000-0000-00003BCF0000}"/>
    <cellStyle name="Total 2 2 6 2 10 6" xfId="54588" xr:uid="{00000000-0005-0000-0000-00003CCF0000}"/>
    <cellStyle name="Total 2 2 6 2 100" xfId="52221" xr:uid="{00000000-0005-0000-0000-00003DCF0000}"/>
    <cellStyle name="Total 2 2 6 2 101" xfId="52474" xr:uid="{00000000-0005-0000-0000-00003ECF0000}"/>
    <cellStyle name="Total 2 2 6 2 102" xfId="52624" xr:uid="{00000000-0005-0000-0000-00003FCF0000}"/>
    <cellStyle name="Total 2 2 6 2 103" xfId="52773" xr:uid="{00000000-0005-0000-0000-000040CF0000}"/>
    <cellStyle name="Total 2 2 6 2 104" xfId="52923" xr:uid="{00000000-0005-0000-0000-000041CF0000}"/>
    <cellStyle name="Total 2 2 6 2 105" xfId="53385" xr:uid="{00000000-0005-0000-0000-000042CF0000}"/>
    <cellStyle name="Total 2 2 6 2 11" xfId="3445" xr:uid="{00000000-0005-0000-0000-000043CF0000}"/>
    <cellStyle name="Total 2 2 6 2 11 2" xfId="7697" xr:uid="{00000000-0005-0000-0000-000044CF0000}"/>
    <cellStyle name="Total 2 2 6 2 11 3" xfId="11946" xr:uid="{00000000-0005-0000-0000-000045CF0000}"/>
    <cellStyle name="Total 2 2 6 2 11 4" xfId="16195" xr:uid="{00000000-0005-0000-0000-000046CF0000}"/>
    <cellStyle name="Total 2 2 6 2 11 5" xfId="22582" xr:uid="{00000000-0005-0000-0000-000047CF0000}"/>
    <cellStyle name="Total 2 2 6 2 11 6" xfId="54737" xr:uid="{00000000-0005-0000-0000-000048CF0000}"/>
    <cellStyle name="Total 2 2 6 2 12" xfId="3595" xr:uid="{00000000-0005-0000-0000-000049CF0000}"/>
    <cellStyle name="Total 2 2 6 2 12 2" xfId="7847" xr:uid="{00000000-0005-0000-0000-00004ACF0000}"/>
    <cellStyle name="Total 2 2 6 2 12 3" xfId="12096" xr:uid="{00000000-0005-0000-0000-00004BCF0000}"/>
    <cellStyle name="Total 2 2 6 2 12 4" xfId="16345" xr:uid="{00000000-0005-0000-0000-00004CCF0000}"/>
    <cellStyle name="Total 2 2 6 2 12 5" xfId="22928" xr:uid="{00000000-0005-0000-0000-00004DCF0000}"/>
    <cellStyle name="Total 2 2 6 2 12 6" xfId="54892" xr:uid="{00000000-0005-0000-0000-00004ECF0000}"/>
    <cellStyle name="Total 2 2 6 2 13" xfId="3745" xr:uid="{00000000-0005-0000-0000-00004FCF0000}"/>
    <cellStyle name="Total 2 2 6 2 13 2" xfId="7997" xr:uid="{00000000-0005-0000-0000-000050CF0000}"/>
    <cellStyle name="Total 2 2 6 2 13 3" xfId="12246" xr:uid="{00000000-0005-0000-0000-000051CF0000}"/>
    <cellStyle name="Total 2 2 6 2 13 4" xfId="16495" xr:uid="{00000000-0005-0000-0000-000052CF0000}"/>
    <cellStyle name="Total 2 2 6 2 13 5" xfId="23275" xr:uid="{00000000-0005-0000-0000-000053CF0000}"/>
    <cellStyle name="Total 2 2 6 2 13 6" xfId="55047" xr:uid="{00000000-0005-0000-0000-000054CF0000}"/>
    <cellStyle name="Total 2 2 6 2 14" xfId="3894" xr:uid="{00000000-0005-0000-0000-000055CF0000}"/>
    <cellStyle name="Total 2 2 6 2 14 2" xfId="8146" xr:uid="{00000000-0005-0000-0000-000056CF0000}"/>
    <cellStyle name="Total 2 2 6 2 14 3" xfId="12395" xr:uid="{00000000-0005-0000-0000-000057CF0000}"/>
    <cellStyle name="Total 2 2 6 2 14 4" xfId="16644" xr:uid="{00000000-0005-0000-0000-000058CF0000}"/>
    <cellStyle name="Total 2 2 6 2 14 5" xfId="23550" xr:uid="{00000000-0005-0000-0000-000059CF0000}"/>
    <cellStyle name="Total 2 2 6 2 14 6" xfId="55198" xr:uid="{00000000-0005-0000-0000-00005ACF0000}"/>
    <cellStyle name="Total 2 2 6 2 15" xfId="4043" xr:uid="{00000000-0005-0000-0000-00005BCF0000}"/>
    <cellStyle name="Total 2 2 6 2 15 2" xfId="8295" xr:uid="{00000000-0005-0000-0000-00005CCF0000}"/>
    <cellStyle name="Total 2 2 6 2 15 3" xfId="12544" xr:uid="{00000000-0005-0000-0000-00005DCF0000}"/>
    <cellStyle name="Total 2 2 6 2 15 4" xfId="16793" xr:uid="{00000000-0005-0000-0000-00005ECF0000}"/>
    <cellStyle name="Total 2 2 6 2 15 5" xfId="23896" xr:uid="{00000000-0005-0000-0000-00005FCF0000}"/>
    <cellStyle name="Total 2 2 6 2 15 6" xfId="55347" xr:uid="{00000000-0005-0000-0000-000060CF0000}"/>
    <cellStyle name="Total 2 2 6 2 16" xfId="4243" xr:uid="{00000000-0005-0000-0000-000061CF0000}"/>
    <cellStyle name="Total 2 2 6 2 16 2" xfId="8495" xr:uid="{00000000-0005-0000-0000-000062CF0000}"/>
    <cellStyle name="Total 2 2 6 2 16 3" xfId="12744" xr:uid="{00000000-0005-0000-0000-000063CF0000}"/>
    <cellStyle name="Total 2 2 6 2 16 4" xfId="16993" xr:uid="{00000000-0005-0000-0000-000064CF0000}"/>
    <cellStyle name="Total 2 2 6 2 16 5" xfId="24246" xr:uid="{00000000-0005-0000-0000-000065CF0000}"/>
    <cellStyle name="Total 2 2 6 2 16 6" xfId="55497" xr:uid="{00000000-0005-0000-0000-000066CF0000}"/>
    <cellStyle name="Total 2 2 6 2 17" xfId="4394" xr:uid="{00000000-0005-0000-0000-000067CF0000}"/>
    <cellStyle name="Total 2 2 6 2 17 2" xfId="8646" xr:uid="{00000000-0005-0000-0000-000068CF0000}"/>
    <cellStyle name="Total 2 2 6 2 17 3" xfId="12895" xr:uid="{00000000-0005-0000-0000-000069CF0000}"/>
    <cellStyle name="Total 2 2 6 2 17 4" xfId="17144" xr:uid="{00000000-0005-0000-0000-00006ACF0000}"/>
    <cellStyle name="Total 2 2 6 2 17 5" xfId="24592" xr:uid="{00000000-0005-0000-0000-00006BCF0000}"/>
    <cellStyle name="Total 2 2 6 2 17 6" xfId="55646" xr:uid="{00000000-0005-0000-0000-00006CCF0000}"/>
    <cellStyle name="Total 2 2 6 2 18" xfId="4497" xr:uid="{00000000-0005-0000-0000-00006DCF0000}"/>
    <cellStyle name="Total 2 2 6 2 18 2" xfId="8749" xr:uid="{00000000-0005-0000-0000-00006ECF0000}"/>
    <cellStyle name="Total 2 2 6 2 18 3" xfId="12998" xr:uid="{00000000-0005-0000-0000-00006FCF0000}"/>
    <cellStyle name="Total 2 2 6 2 18 4" xfId="17247" xr:uid="{00000000-0005-0000-0000-000070CF0000}"/>
    <cellStyle name="Total 2 2 6 2 18 5" xfId="24867" xr:uid="{00000000-0005-0000-0000-000071CF0000}"/>
    <cellStyle name="Total 2 2 6 2 18 6" xfId="55868" xr:uid="{00000000-0005-0000-0000-000072CF0000}"/>
    <cellStyle name="Total 2 2 6 2 19" xfId="4611" xr:uid="{00000000-0005-0000-0000-000073CF0000}"/>
    <cellStyle name="Total 2 2 6 2 19 2" xfId="8863" xr:uid="{00000000-0005-0000-0000-000074CF0000}"/>
    <cellStyle name="Total 2 2 6 2 19 3" xfId="13112" xr:uid="{00000000-0005-0000-0000-000075CF0000}"/>
    <cellStyle name="Total 2 2 6 2 19 4" xfId="17361" xr:uid="{00000000-0005-0000-0000-000076CF0000}"/>
    <cellStyle name="Total 2 2 6 2 19 5" xfId="25227" xr:uid="{00000000-0005-0000-0000-000077CF0000}"/>
    <cellStyle name="Total 2 2 6 2 19 6" xfId="56020" xr:uid="{00000000-0005-0000-0000-000078CF0000}"/>
    <cellStyle name="Total 2 2 6 2 2" xfId="2091" xr:uid="{00000000-0005-0000-0000-000079CF0000}"/>
    <cellStyle name="Total 2 2 6 2 2 2" xfId="6343" xr:uid="{00000000-0005-0000-0000-00007ACF0000}"/>
    <cellStyle name="Total 2 2 6 2 2 3" xfId="10592" xr:uid="{00000000-0005-0000-0000-00007BCF0000}"/>
    <cellStyle name="Total 2 2 6 2 2 4" xfId="14841" xr:uid="{00000000-0005-0000-0000-00007CCF0000}"/>
    <cellStyle name="Total 2 2 6 2 2 5" xfId="18646" xr:uid="{00000000-0005-0000-0000-00007DCF0000}"/>
    <cellStyle name="Total 2 2 6 2 2 6" xfId="19273" xr:uid="{00000000-0005-0000-0000-00007ECF0000}"/>
    <cellStyle name="Total 2 2 6 2 2 7" xfId="53540" xr:uid="{00000000-0005-0000-0000-00007FCF0000}"/>
    <cellStyle name="Total 2 2 6 2 20" xfId="4766" xr:uid="{00000000-0005-0000-0000-000080CF0000}"/>
    <cellStyle name="Total 2 2 6 2 20 2" xfId="9018" xr:uid="{00000000-0005-0000-0000-000081CF0000}"/>
    <cellStyle name="Total 2 2 6 2 20 3" xfId="13267" xr:uid="{00000000-0005-0000-0000-000082CF0000}"/>
    <cellStyle name="Total 2 2 6 2 20 4" xfId="17516" xr:uid="{00000000-0005-0000-0000-000083CF0000}"/>
    <cellStyle name="Total 2 2 6 2 20 5" xfId="25553" xr:uid="{00000000-0005-0000-0000-000084CF0000}"/>
    <cellStyle name="Total 2 2 6 2 20 6" xfId="56172" xr:uid="{00000000-0005-0000-0000-000085CF0000}"/>
    <cellStyle name="Total 2 2 6 2 21" xfId="4916" xr:uid="{00000000-0005-0000-0000-000086CF0000}"/>
    <cellStyle name="Total 2 2 6 2 21 2" xfId="9168" xr:uid="{00000000-0005-0000-0000-000087CF0000}"/>
    <cellStyle name="Total 2 2 6 2 21 3" xfId="13417" xr:uid="{00000000-0005-0000-0000-000088CF0000}"/>
    <cellStyle name="Total 2 2 6 2 21 4" xfId="17666" xr:uid="{00000000-0005-0000-0000-000089CF0000}"/>
    <cellStyle name="Total 2 2 6 2 21 5" xfId="25899" xr:uid="{00000000-0005-0000-0000-00008ACF0000}"/>
    <cellStyle name="Total 2 2 6 2 21 6" xfId="56321" xr:uid="{00000000-0005-0000-0000-00008BCF0000}"/>
    <cellStyle name="Total 2 2 6 2 22" xfId="5108" xr:uid="{00000000-0005-0000-0000-00008CCF0000}"/>
    <cellStyle name="Total 2 2 6 2 22 2" xfId="9360" xr:uid="{00000000-0005-0000-0000-00008DCF0000}"/>
    <cellStyle name="Total 2 2 6 2 22 3" xfId="13609" xr:uid="{00000000-0005-0000-0000-00008ECF0000}"/>
    <cellStyle name="Total 2 2 6 2 22 4" xfId="17858" xr:uid="{00000000-0005-0000-0000-00008FCF0000}"/>
    <cellStyle name="Total 2 2 6 2 22 5" xfId="26245" xr:uid="{00000000-0005-0000-0000-000090CF0000}"/>
    <cellStyle name="Total 2 2 6 2 22 6" xfId="56477" xr:uid="{00000000-0005-0000-0000-000091CF0000}"/>
    <cellStyle name="Total 2 2 6 2 23" xfId="5218" xr:uid="{00000000-0005-0000-0000-000092CF0000}"/>
    <cellStyle name="Total 2 2 6 2 23 2" xfId="9470" xr:uid="{00000000-0005-0000-0000-000093CF0000}"/>
    <cellStyle name="Total 2 2 6 2 23 3" xfId="13719" xr:uid="{00000000-0005-0000-0000-000094CF0000}"/>
    <cellStyle name="Total 2 2 6 2 23 4" xfId="17968" xr:uid="{00000000-0005-0000-0000-000095CF0000}"/>
    <cellStyle name="Total 2 2 6 2 23 5" xfId="26590" xr:uid="{00000000-0005-0000-0000-000096CF0000}"/>
    <cellStyle name="Total 2 2 6 2 23 6" xfId="56728" xr:uid="{00000000-0005-0000-0000-000097CF0000}"/>
    <cellStyle name="Total 2 2 6 2 24" xfId="5330" xr:uid="{00000000-0005-0000-0000-000098CF0000}"/>
    <cellStyle name="Total 2 2 6 2 24 2" xfId="9582" xr:uid="{00000000-0005-0000-0000-000099CF0000}"/>
    <cellStyle name="Total 2 2 6 2 24 3" xfId="13831" xr:uid="{00000000-0005-0000-0000-00009ACF0000}"/>
    <cellStyle name="Total 2 2 6 2 24 4" xfId="18080" xr:uid="{00000000-0005-0000-0000-00009BCF0000}"/>
    <cellStyle name="Total 2 2 6 2 24 5" xfId="25158" xr:uid="{00000000-0005-0000-0000-00009CCF0000}"/>
    <cellStyle name="Total 2 2 6 2 24 6" xfId="56887" xr:uid="{00000000-0005-0000-0000-00009DCF0000}"/>
    <cellStyle name="Total 2 2 6 2 25" xfId="5481" xr:uid="{00000000-0005-0000-0000-00009ECF0000}"/>
    <cellStyle name="Total 2 2 6 2 25 2" xfId="9733" xr:uid="{00000000-0005-0000-0000-00009FCF0000}"/>
    <cellStyle name="Total 2 2 6 2 25 3" xfId="13982" xr:uid="{00000000-0005-0000-0000-0000A0CF0000}"/>
    <cellStyle name="Total 2 2 6 2 25 4" xfId="18231" xr:uid="{00000000-0005-0000-0000-0000A1CF0000}"/>
    <cellStyle name="Total 2 2 6 2 25 5" xfId="27082" xr:uid="{00000000-0005-0000-0000-0000A2CF0000}"/>
    <cellStyle name="Total 2 2 6 2 25 6" xfId="57037" xr:uid="{00000000-0005-0000-0000-0000A3CF0000}"/>
    <cellStyle name="Total 2 2 6 2 26" xfId="5636" xr:uid="{00000000-0005-0000-0000-0000A4CF0000}"/>
    <cellStyle name="Total 2 2 6 2 26 2" xfId="9888" xr:uid="{00000000-0005-0000-0000-0000A5CF0000}"/>
    <cellStyle name="Total 2 2 6 2 26 3" xfId="14137" xr:uid="{00000000-0005-0000-0000-0000A6CF0000}"/>
    <cellStyle name="Total 2 2 6 2 26 4" xfId="18386" xr:uid="{00000000-0005-0000-0000-0000A7CF0000}"/>
    <cellStyle name="Total 2 2 6 2 26 5" xfId="27298" xr:uid="{00000000-0005-0000-0000-0000A8CF0000}"/>
    <cellStyle name="Total 2 2 6 2 26 6" xfId="55768" xr:uid="{00000000-0005-0000-0000-0000A9CF0000}"/>
    <cellStyle name="Total 2 2 6 2 27" xfId="1636" xr:uid="{00000000-0005-0000-0000-0000AACF0000}"/>
    <cellStyle name="Total 2 2 6 2 27 2" xfId="27641" xr:uid="{00000000-0005-0000-0000-0000ABCF0000}"/>
    <cellStyle name="Total 2 2 6 2 27 3" xfId="57305" xr:uid="{00000000-0005-0000-0000-0000ACCF0000}"/>
    <cellStyle name="Total 2 2 6 2 28" xfId="5888" xr:uid="{00000000-0005-0000-0000-0000ADCF0000}"/>
    <cellStyle name="Total 2 2 6 2 28 2" xfId="27982" xr:uid="{00000000-0005-0000-0000-0000AECF0000}"/>
    <cellStyle name="Total 2 2 6 2 28 3" xfId="57454" xr:uid="{00000000-0005-0000-0000-0000AFCF0000}"/>
    <cellStyle name="Total 2 2 6 2 29" xfId="10137" xr:uid="{00000000-0005-0000-0000-0000B0CF0000}"/>
    <cellStyle name="Total 2 2 6 2 29 2" xfId="28323" xr:uid="{00000000-0005-0000-0000-0000B1CF0000}"/>
    <cellStyle name="Total 2 2 6 2 29 3" xfId="57604" xr:uid="{00000000-0005-0000-0000-0000B2CF0000}"/>
    <cellStyle name="Total 2 2 6 2 3" xfId="2243" xr:uid="{00000000-0005-0000-0000-0000B3CF0000}"/>
    <cellStyle name="Total 2 2 6 2 3 2" xfId="6495" xr:uid="{00000000-0005-0000-0000-0000B4CF0000}"/>
    <cellStyle name="Total 2 2 6 2 3 3" xfId="10744" xr:uid="{00000000-0005-0000-0000-0000B5CF0000}"/>
    <cellStyle name="Total 2 2 6 2 3 4" xfId="14993" xr:uid="{00000000-0005-0000-0000-0000B6CF0000}"/>
    <cellStyle name="Total 2 2 6 2 3 5" xfId="19148" xr:uid="{00000000-0005-0000-0000-0000B7CF0000}"/>
    <cellStyle name="Total 2 2 6 2 3 6" xfId="53689" xr:uid="{00000000-0005-0000-0000-0000B8CF0000}"/>
    <cellStyle name="Total 2 2 6 2 30" xfId="14387" xr:uid="{00000000-0005-0000-0000-0000B9CF0000}"/>
    <cellStyle name="Total 2 2 6 2 30 2" xfId="28664" xr:uid="{00000000-0005-0000-0000-0000BACF0000}"/>
    <cellStyle name="Total 2 2 6 2 31" xfId="18538" xr:uid="{00000000-0005-0000-0000-0000BBCF0000}"/>
    <cellStyle name="Total 2 2 6 2 31 2" xfId="29005" xr:uid="{00000000-0005-0000-0000-0000BCCF0000}"/>
    <cellStyle name="Total 2 2 6 2 32" xfId="29343" xr:uid="{00000000-0005-0000-0000-0000BDCF0000}"/>
    <cellStyle name="Total 2 2 6 2 33" xfId="31248" xr:uid="{00000000-0005-0000-0000-0000BECF0000}"/>
    <cellStyle name="Total 2 2 6 2 34" xfId="31503" xr:uid="{00000000-0005-0000-0000-0000BFCF0000}"/>
    <cellStyle name="Total 2 2 6 2 35" xfId="31843" xr:uid="{00000000-0005-0000-0000-0000C0CF0000}"/>
    <cellStyle name="Total 2 2 6 2 36" xfId="32065" xr:uid="{00000000-0005-0000-0000-0000C1CF0000}"/>
    <cellStyle name="Total 2 2 6 2 37" xfId="32406" xr:uid="{00000000-0005-0000-0000-0000C2CF0000}"/>
    <cellStyle name="Total 2 2 6 2 38" xfId="32747" xr:uid="{00000000-0005-0000-0000-0000C3CF0000}"/>
    <cellStyle name="Total 2 2 6 2 39" xfId="33490" xr:uid="{00000000-0005-0000-0000-0000C4CF0000}"/>
    <cellStyle name="Total 2 2 6 2 4" xfId="2393" xr:uid="{00000000-0005-0000-0000-0000C5CF0000}"/>
    <cellStyle name="Total 2 2 6 2 4 2" xfId="6645" xr:uid="{00000000-0005-0000-0000-0000C6CF0000}"/>
    <cellStyle name="Total 2 2 6 2 4 3" xfId="10894" xr:uid="{00000000-0005-0000-0000-0000C7CF0000}"/>
    <cellStyle name="Total 2 2 6 2 4 4" xfId="15143" xr:uid="{00000000-0005-0000-0000-0000C8CF0000}"/>
    <cellStyle name="Total 2 2 6 2 4 5" xfId="20061" xr:uid="{00000000-0005-0000-0000-0000C9CF0000}"/>
    <cellStyle name="Total 2 2 6 2 4 6" xfId="53811" xr:uid="{00000000-0005-0000-0000-0000CACF0000}"/>
    <cellStyle name="Total 2 2 6 2 40" xfId="33657" xr:uid="{00000000-0005-0000-0000-0000CBCF0000}"/>
    <cellStyle name="Total 2 2 6 2 41" xfId="33957" xr:uid="{00000000-0005-0000-0000-0000CCCF0000}"/>
    <cellStyle name="Total 2 2 6 2 42" xfId="34450" xr:uid="{00000000-0005-0000-0000-0000CDCF0000}"/>
    <cellStyle name="Total 2 2 6 2 43" xfId="34796" xr:uid="{00000000-0005-0000-0000-0000CECF0000}"/>
    <cellStyle name="Total 2 2 6 2 44" xfId="35142" xr:uid="{00000000-0005-0000-0000-0000CFCF0000}"/>
    <cellStyle name="Total 2 2 6 2 45" xfId="35489" xr:uid="{00000000-0005-0000-0000-0000D0CF0000}"/>
    <cellStyle name="Total 2 2 6 2 46" xfId="35836" xr:uid="{00000000-0005-0000-0000-0000D1CF0000}"/>
    <cellStyle name="Total 2 2 6 2 47" xfId="36182" xr:uid="{00000000-0005-0000-0000-0000D2CF0000}"/>
    <cellStyle name="Total 2 2 6 2 48" xfId="36528" xr:uid="{00000000-0005-0000-0000-0000D3CF0000}"/>
    <cellStyle name="Total 2 2 6 2 49" xfId="36874" xr:uid="{00000000-0005-0000-0000-0000D4CF0000}"/>
    <cellStyle name="Total 2 2 6 2 5" xfId="2542" xr:uid="{00000000-0005-0000-0000-0000D5CF0000}"/>
    <cellStyle name="Total 2 2 6 2 5 2" xfId="6794" xr:uid="{00000000-0005-0000-0000-0000D6CF0000}"/>
    <cellStyle name="Total 2 2 6 2 5 3" xfId="11043" xr:uid="{00000000-0005-0000-0000-0000D7CF0000}"/>
    <cellStyle name="Total 2 2 6 2 5 4" xfId="15292" xr:uid="{00000000-0005-0000-0000-0000D8CF0000}"/>
    <cellStyle name="Total 2 2 6 2 5 5" xfId="20407" xr:uid="{00000000-0005-0000-0000-0000D9CF0000}"/>
    <cellStyle name="Total 2 2 6 2 5 6" xfId="53917" xr:uid="{00000000-0005-0000-0000-0000DACF0000}"/>
    <cellStyle name="Total 2 2 6 2 50" xfId="37220" xr:uid="{00000000-0005-0000-0000-0000DBCF0000}"/>
    <cellStyle name="Total 2 2 6 2 51" xfId="37566" xr:uid="{00000000-0005-0000-0000-0000DCCF0000}"/>
    <cellStyle name="Total 2 2 6 2 52" xfId="37841" xr:uid="{00000000-0005-0000-0000-0000DDCF0000}"/>
    <cellStyle name="Total 2 2 6 2 53" xfId="38188" xr:uid="{00000000-0005-0000-0000-0000DECF0000}"/>
    <cellStyle name="Total 2 2 6 2 54" xfId="38534" xr:uid="{00000000-0005-0000-0000-0000DFCF0000}"/>
    <cellStyle name="Total 2 2 6 2 55" xfId="38880" xr:uid="{00000000-0005-0000-0000-0000E0CF0000}"/>
    <cellStyle name="Total 2 2 6 2 56" xfId="39226" xr:uid="{00000000-0005-0000-0000-0000E1CF0000}"/>
    <cellStyle name="Total 2 2 6 2 57" xfId="39590" xr:uid="{00000000-0005-0000-0000-0000E2CF0000}"/>
    <cellStyle name="Total 2 2 6 2 58" xfId="39845" xr:uid="{00000000-0005-0000-0000-0000E3CF0000}"/>
    <cellStyle name="Total 2 2 6 2 59" xfId="40054" xr:uid="{00000000-0005-0000-0000-0000E4CF0000}"/>
    <cellStyle name="Total 2 2 6 2 6" xfId="2692" xr:uid="{00000000-0005-0000-0000-0000E5CF0000}"/>
    <cellStyle name="Total 2 2 6 2 6 2" xfId="6944" xr:uid="{00000000-0005-0000-0000-0000E6CF0000}"/>
    <cellStyle name="Total 2 2 6 2 6 3" xfId="11193" xr:uid="{00000000-0005-0000-0000-0000E7CF0000}"/>
    <cellStyle name="Total 2 2 6 2 6 4" xfId="15442" xr:uid="{00000000-0005-0000-0000-0000E8CF0000}"/>
    <cellStyle name="Total 2 2 6 2 6 5" xfId="18856" xr:uid="{00000000-0005-0000-0000-0000E9CF0000}"/>
    <cellStyle name="Total 2 2 6 2 6 6" xfId="54067" xr:uid="{00000000-0005-0000-0000-0000EACF0000}"/>
    <cellStyle name="Total 2 2 6 2 60" xfId="40395" xr:uid="{00000000-0005-0000-0000-0000EBCF0000}"/>
    <cellStyle name="Total 2 2 6 2 61" xfId="40782" xr:uid="{00000000-0005-0000-0000-0000ECCF0000}"/>
    <cellStyle name="Total 2 2 6 2 62" xfId="40962" xr:uid="{00000000-0005-0000-0000-0000EDCF0000}"/>
    <cellStyle name="Total 2 2 6 2 63" xfId="41414" xr:uid="{00000000-0005-0000-0000-0000EECF0000}"/>
    <cellStyle name="Total 2 2 6 2 64" xfId="41962" xr:uid="{00000000-0005-0000-0000-0000EFCF0000}"/>
    <cellStyle name="Total 2 2 6 2 65" xfId="42308" xr:uid="{00000000-0005-0000-0000-0000F0CF0000}"/>
    <cellStyle name="Total 2 2 6 2 66" xfId="41138" xr:uid="{00000000-0005-0000-0000-0000F1CF0000}"/>
    <cellStyle name="Total 2 2 6 2 67" xfId="42889" xr:uid="{00000000-0005-0000-0000-0000F2CF0000}"/>
    <cellStyle name="Total 2 2 6 2 68" xfId="43230" xr:uid="{00000000-0005-0000-0000-0000F3CF0000}"/>
    <cellStyle name="Total 2 2 6 2 69" xfId="43571" xr:uid="{00000000-0005-0000-0000-0000F4CF0000}"/>
    <cellStyle name="Total 2 2 6 2 7" xfId="2847" xr:uid="{00000000-0005-0000-0000-0000F5CF0000}"/>
    <cellStyle name="Total 2 2 6 2 7 2" xfId="7099" xr:uid="{00000000-0005-0000-0000-0000F6CF0000}"/>
    <cellStyle name="Total 2 2 6 2 7 3" xfId="11348" xr:uid="{00000000-0005-0000-0000-0000F7CF0000}"/>
    <cellStyle name="Total 2 2 6 2 7 4" xfId="15597" xr:uid="{00000000-0005-0000-0000-0000F8CF0000}"/>
    <cellStyle name="Total 2 2 6 2 7 5" xfId="21100" xr:uid="{00000000-0005-0000-0000-0000F9CF0000}"/>
    <cellStyle name="Total 2 2 6 2 7 6" xfId="53171" xr:uid="{00000000-0005-0000-0000-0000FACF0000}"/>
    <cellStyle name="Total 2 2 6 2 70" xfId="44102" xr:uid="{00000000-0005-0000-0000-0000FBCF0000}"/>
    <cellStyle name="Total 2 2 6 2 71" xfId="43832" xr:uid="{00000000-0005-0000-0000-0000FCCF0000}"/>
    <cellStyle name="Total 2 2 6 2 72" xfId="44770" xr:uid="{00000000-0005-0000-0000-0000FDCF0000}"/>
    <cellStyle name="Total 2 2 6 2 73" xfId="43879" xr:uid="{00000000-0005-0000-0000-0000FECF0000}"/>
    <cellStyle name="Total 2 2 6 2 74" xfId="45620" xr:uid="{00000000-0005-0000-0000-0000FFCF0000}"/>
    <cellStyle name="Total 2 2 6 2 75" xfId="46149" xr:uid="{00000000-0005-0000-0000-000000D00000}"/>
    <cellStyle name="Total 2 2 6 2 76" xfId="46367" xr:uid="{00000000-0005-0000-0000-000001D00000}"/>
    <cellStyle name="Total 2 2 6 2 77" xfId="46972" xr:uid="{00000000-0005-0000-0000-000002D00000}"/>
    <cellStyle name="Total 2 2 6 2 78" xfId="47317" xr:uid="{00000000-0005-0000-0000-000003D00000}"/>
    <cellStyle name="Total 2 2 6 2 79" xfId="47536" xr:uid="{00000000-0005-0000-0000-000004D00000}"/>
    <cellStyle name="Total 2 2 6 2 8" xfId="2997" xr:uid="{00000000-0005-0000-0000-000005D00000}"/>
    <cellStyle name="Total 2 2 6 2 8 2" xfId="7249" xr:uid="{00000000-0005-0000-0000-000006D00000}"/>
    <cellStyle name="Total 2 2 6 2 8 3" xfId="11498" xr:uid="{00000000-0005-0000-0000-000007D00000}"/>
    <cellStyle name="Total 2 2 6 2 8 4" xfId="15747" xr:uid="{00000000-0005-0000-0000-000008D00000}"/>
    <cellStyle name="Total 2 2 6 2 8 5" xfId="21463" xr:uid="{00000000-0005-0000-0000-000009D00000}"/>
    <cellStyle name="Total 2 2 6 2 8 6" xfId="54288" xr:uid="{00000000-0005-0000-0000-00000AD00000}"/>
    <cellStyle name="Total 2 2 6 2 80" xfId="48078" xr:uid="{00000000-0005-0000-0000-00000BD00000}"/>
    <cellStyle name="Total 2 2 6 2 81" xfId="48741" xr:uid="{00000000-0005-0000-0000-00000CD00000}"/>
    <cellStyle name="Total 2 2 6 2 82" xfId="48931" xr:uid="{00000000-0005-0000-0000-00000DD00000}"/>
    <cellStyle name="Total 2 2 6 2 83" xfId="49383" xr:uid="{00000000-0005-0000-0000-00000ED00000}"/>
    <cellStyle name="Total 2 2 6 2 84" xfId="49757" xr:uid="{00000000-0005-0000-0000-00000FD00000}"/>
    <cellStyle name="Total 2 2 6 2 85" xfId="49944" xr:uid="{00000000-0005-0000-0000-000010D00000}"/>
    <cellStyle name="Total 2 2 6 2 86" xfId="50094" xr:uid="{00000000-0005-0000-0000-000011D00000}"/>
    <cellStyle name="Total 2 2 6 2 87" xfId="50243" xr:uid="{00000000-0005-0000-0000-000012D00000}"/>
    <cellStyle name="Total 2 2 6 2 88" xfId="50393" xr:uid="{00000000-0005-0000-0000-000013D00000}"/>
    <cellStyle name="Total 2 2 6 2 89" xfId="50542" xr:uid="{00000000-0005-0000-0000-000014D00000}"/>
    <cellStyle name="Total 2 2 6 2 9" xfId="3147" xr:uid="{00000000-0005-0000-0000-000015D00000}"/>
    <cellStyle name="Total 2 2 6 2 9 2" xfId="7399" xr:uid="{00000000-0005-0000-0000-000016D00000}"/>
    <cellStyle name="Total 2 2 6 2 9 3" xfId="11648" xr:uid="{00000000-0005-0000-0000-000017D00000}"/>
    <cellStyle name="Total 2 2 6 2 9 4" xfId="15897" xr:uid="{00000000-0005-0000-0000-000018D00000}"/>
    <cellStyle name="Total 2 2 6 2 9 5" xfId="21674" xr:uid="{00000000-0005-0000-0000-000019D00000}"/>
    <cellStyle name="Total 2 2 6 2 9 6" xfId="54438" xr:uid="{00000000-0005-0000-0000-00001AD00000}"/>
    <cellStyle name="Total 2 2 6 2 90" xfId="50691" xr:uid="{00000000-0005-0000-0000-00001BD00000}"/>
    <cellStyle name="Total 2 2 6 2 91" xfId="50841" xr:uid="{00000000-0005-0000-0000-00001CD00000}"/>
    <cellStyle name="Total 2 2 6 2 92" xfId="50990" xr:uid="{00000000-0005-0000-0000-00001DD00000}"/>
    <cellStyle name="Total 2 2 6 2 93" xfId="51155" xr:uid="{00000000-0005-0000-0000-00001ED00000}"/>
    <cellStyle name="Total 2 2 6 2 94" xfId="51311" xr:uid="{00000000-0005-0000-0000-00001FD00000}"/>
    <cellStyle name="Total 2 2 6 2 95" xfId="51461" xr:uid="{00000000-0005-0000-0000-000020D00000}"/>
    <cellStyle name="Total 2 2 6 2 96" xfId="51611" xr:uid="{00000000-0005-0000-0000-000021D00000}"/>
    <cellStyle name="Total 2 2 6 2 97" xfId="51761" xr:uid="{00000000-0005-0000-0000-000022D00000}"/>
    <cellStyle name="Total 2 2 6 2 98" xfId="51916" xr:uid="{00000000-0005-0000-0000-000023D00000}"/>
    <cellStyle name="Total 2 2 6 2 99" xfId="52071" xr:uid="{00000000-0005-0000-0000-000024D00000}"/>
    <cellStyle name="Total 2 2 6 20" xfId="3242" xr:uid="{00000000-0005-0000-0000-000025D00000}"/>
    <cellStyle name="Total 2 2 6 20 2" xfId="7494" xr:uid="{00000000-0005-0000-0000-000026D00000}"/>
    <cellStyle name="Total 2 2 6 20 3" xfId="11743" xr:uid="{00000000-0005-0000-0000-000027D00000}"/>
    <cellStyle name="Total 2 2 6 20 4" xfId="15992" xr:uid="{00000000-0005-0000-0000-000028D00000}"/>
    <cellStyle name="Total 2 2 6 20 5" xfId="23846" xr:uid="{00000000-0005-0000-0000-000029D00000}"/>
    <cellStyle name="Total 2 2 6 20 6" xfId="55814" xr:uid="{00000000-0005-0000-0000-00002AD00000}"/>
    <cellStyle name="Total 2 2 6 21" xfId="3391" xr:uid="{00000000-0005-0000-0000-00002BD00000}"/>
    <cellStyle name="Total 2 2 6 21 2" xfId="7643" xr:uid="{00000000-0005-0000-0000-00002CD00000}"/>
    <cellStyle name="Total 2 2 6 21 3" xfId="11892" xr:uid="{00000000-0005-0000-0000-00002DD00000}"/>
    <cellStyle name="Total 2 2 6 21 4" xfId="16141" xr:uid="{00000000-0005-0000-0000-00002ED00000}"/>
    <cellStyle name="Total 2 2 6 21 5" xfId="24196" xr:uid="{00000000-0005-0000-0000-00002FD00000}"/>
    <cellStyle name="Total 2 2 6 21 6" xfId="55966" xr:uid="{00000000-0005-0000-0000-000030D00000}"/>
    <cellStyle name="Total 2 2 6 22" xfId="3541" xr:uid="{00000000-0005-0000-0000-000031D00000}"/>
    <cellStyle name="Total 2 2 6 22 2" xfId="7793" xr:uid="{00000000-0005-0000-0000-000032D00000}"/>
    <cellStyle name="Total 2 2 6 22 3" xfId="12042" xr:uid="{00000000-0005-0000-0000-000033D00000}"/>
    <cellStyle name="Total 2 2 6 22 4" xfId="16291" xr:uid="{00000000-0005-0000-0000-000034D00000}"/>
    <cellStyle name="Total 2 2 6 22 5" xfId="24542" xr:uid="{00000000-0005-0000-0000-000035D00000}"/>
    <cellStyle name="Total 2 2 6 22 6" xfId="56118" xr:uid="{00000000-0005-0000-0000-000036D00000}"/>
    <cellStyle name="Total 2 2 6 23" xfId="3691" xr:uid="{00000000-0005-0000-0000-000037D00000}"/>
    <cellStyle name="Total 2 2 6 23 2" xfId="7943" xr:uid="{00000000-0005-0000-0000-000038D00000}"/>
    <cellStyle name="Total 2 2 6 23 3" xfId="12192" xr:uid="{00000000-0005-0000-0000-000039D00000}"/>
    <cellStyle name="Total 2 2 6 23 4" xfId="16441" xr:uid="{00000000-0005-0000-0000-00003AD00000}"/>
    <cellStyle name="Total 2 2 6 23 5" xfId="24817" xr:uid="{00000000-0005-0000-0000-00003BD00000}"/>
    <cellStyle name="Total 2 2 6 23 6" xfId="56267" xr:uid="{00000000-0005-0000-0000-00003CD00000}"/>
    <cellStyle name="Total 2 2 6 24" xfId="3840" xr:uid="{00000000-0005-0000-0000-00003DD00000}"/>
    <cellStyle name="Total 2 2 6 24 2" xfId="8092" xr:uid="{00000000-0005-0000-0000-00003ED00000}"/>
    <cellStyle name="Total 2 2 6 24 3" xfId="12341" xr:uid="{00000000-0005-0000-0000-00003FD00000}"/>
    <cellStyle name="Total 2 2 6 24 4" xfId="16590" xr:uid="{00000000-0005-0000-0000-000040D00000}"/>
    <cellStyle name="Total 2 2 6 24 5" xfId="21722" xr:uid="{00000000-0005-0000-0000-000041D00000}"/>
    <cellStyle name="Total 2 2 6 24 6" xfId="56423" xr:uid="{00000000-0005-0000-0000-000042D00000}"/>
    <cellStyle name="Total 2 2 6 25" xfId="3989" xr:uid="{00000000-0005-0000-0000-000043D00000}"/>
    <cellStyle name="Total 2 2 6 25 2" xfId="8241" xr:uid="{00000000-0005-0000-0000-000044D00000}"/>
    <cellStyle name="Total 2 2 6 25 3" xfId="12490" xr:uid="{00000000-0005-0000-0000-000045D00000}"/>
    <cellStyle name="Total 2 2 6 25 4" xfId="16739" xr:uid="{00000000-0005-0000-0000-000046D00000}"/>
    <cellStyle name="Total 2 2 6 25 5" xfId="25503" xr:uid="{00000000-0005-0000-0000-000047D00000}"/>
    <cellStyle name="Total 2 2 6 25 6" xfId="56573" xr:uid="{00000000-0005-0000-0000-000048D00000}"/>
    <cellStyle name="Total 2 2 6 26" xfId="4189" xr:uid="{00000000-0005-0000-0000-000049D00000}"/>
    <cellStyle name="Total 2 2 6 26 2" xfId="8441" xr:uid="{00000000-0005-0000-0000-00004AD00000}"/>
    <cellStyle name="Total 2 2 6 26 3" xfId="12690" xr:uid="{00000000-0005-0000-0000-00004BD00000}"/>
    <cellStyle name="Total 2 2 6 26 4" xfId="16939" xr:uid="{00000000-0005-0000-0000-00004CD00000}"/>
    <cellStyle name="Total 2 2 6 26 5" xfId="25849" xr:uid="{00000000-0005-0000-0000-00004DD00000}"/>
    <cellStyle name="Total 2 2 6 26 6" xfId="56620" xr:uid="{00000000-0005-0000-0000-00004ED00000}"/>
    <cellStyle name="Total 2 2 6 27" xfId="4340" xr:uid="{00000000-0005-0000-0000-00004FD00000}"/>
    <cellStyle name="Total 2 2 6 27 2" xfId="8592" xr:uid="{00000000-0005-0000-0000-000050D00000}"/>
    <cellStyle name="Total 2 2 6 27 3" xfId="12841" xr:uid="{00000000-0005-0000-0000-000051D00000}"/>
    <cellStyle name="Total 2 2 6 27 4" xfId="17090" xr:uid="{00000000-0005-0000-0000-000052D00000}"/>
    <cellStyle name="Total 2 2 6 27 5" xfId="26195" xr:uid="{00000000-0005-0000-0000-000053D00000}"/>
    <cellStyle name="Total 2 2 6 27 6" xfId="56674" xr:uid="{00000000-0005-0000-0000-000054D00000}"/>
    <cellStyle name="Total 2 2 6 28" xfId="4557" xr:uid="{00000000-0005-0000-0000-000055D00000}"/>
    <cellStyle name="Total 2 2 6 28 2" xfId="8809" xr:uid="{00000000-0005-0000-0000-000056D00000}"/>
    <cellStyle name="Total 2 2 6 28 3" xfId="13058" xr:uid="{00000000-0005-0000-0000-000057D00000}"/>
    <cellStyle name="Total 2 2 6 28 4" xfId="17307" xr:uid="{00000000-0005-0000-0000-000058D00000}"/>
    <cellStyle name="Total 2 2 6 28 5" xfId="26540" xr:uid="{00000000-0005-0000-0000-000059D00000}"/>
    <cellStyle name="Total 2 2 6 28 6" xfId="56833" xr:uid="{00000000-0005-0000-0000-00005AD00000}"/>
    <cellStyle name="Total 2 2 6 29" xfId="4712" xr:uid="{00000000-0005-0000-0000-00005BD00000}"/>
    <cellStyle name="Total 2 2 6 29 2" xfId="8964" xr:uid="{00000000-0005-0000-0000-00005CD00000}"/>
    <cellStyle name="Total 2 2 6 29 3" xfId="13213" xr:uid="{00000000-0005-0000-0000-00005DD00000}"/>
    <cellStyle name="Total 2 2 6 29 4" xfId="17462" xr:uid="{00000000-0005-0000-0000-00005ED00000}"/>
    <cellStyle name="Total 2 2 6 29 5" xfId="26760" xr:uid="{00000000-0005-0000-0000-00005FD00000}"/>
    <cellStyle name="Total 2 2 6 29 6" xfId="56983" xr:uid="{00000000-0005-0000-0000-000060D00000}"/>
    <cellStyle name="Total 2 2 6 3" xfId="1684" xr:uid="{00000000-0005-0000-0000-000061D00000}"/>
    <cellStyle name="Total 2 2 6 3 10" xfId="3344" xr:uid="{00000000-0005-0000-0000-000062D00000}"/>
    <cellStyle name="Total 2 2 6 3 10 2" xfId="7596" xr:uid="{00000000-0005-0000-0000-000063D00000}"/>
    <cellStyle name="Total 2 2 6 3 10 3" xfId="11845" xr:uid="{00000000-0005-0000-0000-000064D00000}"/>
    <cellStyle name="Total 2 2 6 3 10 4" xfId="16094" xr:uid="{00000000-0005-0000-0000-000065D00000}"/>
    <cellStyle name="Total 2 2 6 3 10 5" xfId="22283" xr:uid="{00000000-0005-0000-0000-000066D00000}"/>
    <cellStyle name="Total 2 2 6 3 10 6" xfId="54636" xr:uid="{00000000-0005-0000-0000-000067D00000}"/>
    <cellStyle name="Total 2 2 6 3 100" xfId="52269" xr:uid="{00000000-0005-0000-0000-000068D00000}"/>
    <cellStyle name="Total 2 2 6 3 101" xfId="52522" xr:uid="{00000000-0005-0000-0000-000069D00000}"/>
    <cellStyle name="Total 2 2 6 3 102" xfId="52672" xr:uid="{00000000-0005-0000-0000-00006AD00000}"/>
    <cellStyle name="Total 2 2 6 3 103" xfId="52821" xr:uid="{00000000-0005-0000-0000-00006BD00000}"/>
    <cellStyle name="Total 2 2 6 3 104" xfId="52971" xr:uid="{00000000-0005-0000-0000-00006CD00000}"/>
    <cellStyle name="Total 2 2 6 3 105" xfId="53433" xr:uid="{00000000-0005-0000-0000-00006DD00000}"/>
    <cellStyle name="Total 2 2 6 3 11" xfId="3493" xr:uid="{00000000-0005-0000-0000-00006ED00000}"/>
    <cellStyle name="Total 2 2 6 3 11 2" xfId="7745" xr:uid="{00000000-0005-0000-0000-00006FD00000}"/>
    <cellStyle name="Total 2 2 6 3 11 3" xfId="11994" xr:uid="{00000000-0005-0000-0000-000070D00000}"/>
    <cellStyle name="Total 2 2 6 3 11 4" xfId="16243" xr:uid="{00000000-0005-0000-0000-000071D00000}"/>
    <cellStyle name="Total 2 2 6 3 11 5" xfId="22629" xr:uid="{00000000-0005-0000-0000-000072D00000}"/>
    <cellStyle name="Total 2 2 6 3 11 6" xfId="54785" xr:uid="{00000000-0005-0000-0000-000073D00000}"/>
    <cellStyle name="Total 2 2 6 3 12" xfId="3643" xr:uid="{00000000-0005-0000-0000-000074D00000}"/>
    <cellStyle name="Total 2 2 6 3 12 2" xfId="7895" xr:uid="{00000000-0005-0000-0000-000075D00000}"/>
    <cellStyle name="Total 2 2 6 3 12 3" xfId="12144" xr:uid="{00000000-0005-0000-0000-000076D00000}"/>
    <cellStyle name="Total 2 2 6 3 12 4" xfId="16393" xr:uid="{00000000-0005-0000-0000-000077D00000}"/>
    <cellStyle name="Total 2 2 6 3 12 5" xfId="22975" xr:uid="{00000000-0005-0000-0000-000078D00000}"/>
    <cellStyle name="Total 2 2 6 3 12 6" xfId="54940" xr:uid="{00000000-0005-0000-0000-000079D00000}"/>
    <cellStyle name="Total 2 2 6 3 13" xfId="3793" xr:uid="{00000000-0005-0000-0000-00007AD00000}"/>
    <cellStyle name="Total 2 2 6 3 13 2" xfId="8045" xr:uid="{00000000-0005-0000-0000-00007BD00000}"/>
    <cellStyle name="Total 2 2 6 3 13 3" xfId="12294" xr:uid="{00000000-0005-0000-0000-00007CD00000}"/>
    <cellStyle name="Total 2 2 6 3 13 4" xfId="16543" xr:uid="{00000000-0005-0000-0000-00007DD00000}"/>
    <cellStyle name="Total 2 2 6 3 13 5" xfId="23322" xr:uid="{00000000-0005-0000-0000-00007ED00000}"/>
    <cellStyle name="Total 2 2 6 3 13 6" xfId="55095" xr:uid="{00000000-0005-0000-0000-00007FD00000}"/>
    <cellStyle name="Total 2 2 6 3 14" xfId="3942" xr:uid="{00000000-0005-0000-0000-000080D00000}"/>
    <cellStyle name="Total 2 2 6 3 14 2" xfId="8194" xr:uid="{00000000-0005-0000-0000-000081D00000}"/>
    <cellStyle name="Total 2 2 6 3 14 3" xfId="12443" xr:uid="{00000000-0005-0000-0000-000082D00000}"/>
    <cellStyle name="Total 2 2 6 3 14 4" xfId="16692" xr:uid="{00000000-0005-0000-0000-000083D00000}"/>
    <cellStyle name="Total 2 2 6 3 14 5" xfId="23597" xr:uid="{00000000-0005-0000-0000-000084D00000}"/>
    <cellStyle name="Total 2 2 6 3 14 6" xfId="55246" xr:uid="{00000000-0005-0000-0000-000085D00000}"/>
    <cellStyle name="Total 2 2 6 3 15" xfId="4091" xr:uid="{00000000-0005-0000-0000-000086D00000}"/>
    <cellStyle name="Total 2 2 6 3 15 2" xfId="8343" xr:uid="{00000000-0005-0000-0000-000087D00000}"/>
    <cellStyle name="Total 2 2 6 3 15 3" xfId="12592" xr:uid="{00000000-0005-0000-0000-000088D00000}"/>
    <cellStyle name="Total 2 2 6 3 15 4" xfId="16841" xr:uid="{00000000-0005-0000-0000-000089D00000}"/>
    <cellStyle name="Total 2 2 6 3 15 5" xfId="23943" xr:uid="{00000000-0005-0000-0000-00008AD00000}"/>
    <cellStyle name="Total 2 2 6 3 15 6" xfId="55395" xr:uid="{00000000-0005-0000-0000-00008BD00000}"/>
    <cellStyle name="Total 2 2 6 3 16" xfId="4291" xr:uid="{00000000-0005-0000-0000-00008CD00000}"/>
    <cellStyle name="Total 2 2 6 3 16 2" xfId="8543" xr:uid="{00000000-0005-0000-0000-00008DD00000}"/>
    <cellStyle name="Total 2 2 6 3 16 3" xfId="12792" xr:uid="{00000000-0005-0000-0000-00008ED00000}"/>
    <cellStyle name="Total 2 2 6 3 16 4" xfId="17041" xr:uid="{00000000-0005-0000-0000-00008FD00000}"/>
    <cellStyle name="Total 2 2 6 3 16 5" xfId="24293" xr:uid="{00000000-0005-0000-0000-000090D00000}"/>
    <cellStyle name="Total 2 2 6 3 16 6" xfId="55545" xr:uid="{00000000-0005-0000-0000-000091D00000}"/>
    <cellStyle name="Total 2 2 6 3 17" xfId="4442" xr:uid="{00000000-0005-0000-0000-000092D00000}"/>
    <cellStyle name="Total 2 2 6 3 17 2" xfId="8694" xr:uid="{00000000-0005-0000-0000-000093D00000}"/>
    <cellStyle name="Total 2 2 6 3 17 3" xfId="12943" xr:uid="{00000000-0005-0000-0000-000094D00000}"/>
    <cellStyle name="Total 2 2 6 3 17 4" xfId="17192" xr:uid="{00000000-0005-0000-0000-000095D00000}"/>
    <cellStyle name="Total 2 2 6 3 17 5" xfId="24639" xr:uid="{00000000-0005-0000-0000-000096D00000}"/>
    <cellStyle name="Total 2 2 6 3 17 6" xfId="55694" xr:uid="{00000000-0005-0000-0000-000097D00000}"/>
    <cellStyle name="Total 2 2 6 3 18" xfId="4545" xr:uid="{00000000-0005-0000-0000-000098D00000}"/>
    <cellStyle name="Total 2 2 6 3 18 2" xfId="8797" xr:uid="{00000000-0005-0000-0000-000099D00000}"/>
    <cellStyle name="Total 2 2 6 3 18 3" xfId="13046" xr:uid="{00000000-0005-0000-0000-00009AD00000}"/>
    <cellStyle name="Total 2 2 6 3 18 4" xfId="17295" xr:uid="{00000000-0005-0000-0000-00009BD00000}"/>
    <cellStyle name="Total 2 2 6 3 18 5" xfId="24914" xr:uid="{00000000-0005-0000-0000-00009CD00000}"/>
    <cellStyle name="Total 2 2 6 3 18 6" xfId="55916" xr:uid="{00000000-0005-0000-0000-00009DD00000}"/>
    <cellStyle name="Total 2 2 6 3 19" xfId="4659" xr:uid="{00000000-0005-0000-0000-00009ED00000}"/>
    <cellStyle name="Total 2 2 6 3 19 2" xfId="8911" xr:uid="{00000000-0005-0000-0000-00009FD00000}"/>
    <cellStyle name="Total 2 2 6 3 19 3" xfId="13160" xr:uid="{00000000-0005-0000-0000-0000A0D00000}"/>
    <cellStyle name="Total 2 2 6 3 19 4" xfId="17409" xr:uid="{00000000-0005-0000-0000-0000A1D00000}"/>
    <cellStyle name="Total 2 2 6 3 19 5" xfId="24803" xr:uid="{00000000-0005-0000-0000-0000A2D00000}"/>
    <cellStyle name="Total 2 2 6 3 19 6" xfId="56068" xr:uid="{00000000-0005-0000-0000-0000A3D00000}"/>
    <cellStyle name="Total 2 2 6 3 2" xfId="2139" xr:uid="{00000000-0005-0000-0000-0000A4D00000}"/>
    <cellStyle name="Total 2 2 6 3 2 2" xfId="6391" xr:uid="{00000000-0005-0000-0000-0000A5D00000}"/>
    <cellStyle name="Total 2 2 6 3 2 3" xfId="10640" xr:uid="{00000000-0005-0000-0000-0000A6D00000}"/>
    <cellStyle name="Total 2 2 6 3 2 4" xfId="14889" xr:uid="{00000000-0005-0000-0000-0000A7D00000}"/>
    <cellStyle name="Total 2 2 6 3 2 5" xfId="19320" xr:uid="{00000000-0005-0000-0000-0000A8D00000}"/>
    <cellStyle name="Total 2 2 6 3 2 6" xfId="53588" xr:uid="{00000000-0005-0000-0000-0000A9D00000}"/>
    <cellStyle name="Total 2 2 6 3 20" xfId="4814" xr:uid="{00000000-0005-0000-0000-0000AAD00000}"/>
    <cellStyle name="Total 2 2 6 3 20 2" xfId="9066" xr:uid="{00000000-0005-0000-0000-0000ABD00000}"/>
    <cellStyle name="Total 2 2 6 3 20 3" xfId="13315" xr:uid="{00000000-0005-0000-0000-0000ACD00000}"/>
    <cellStyle name="Total 2 2 6 3 20 4" xfId="17564" xr:uid="{00000000-0005-0000-0000-0000ADD00000}"/>
    <cellStyle name="Total 2 2 6 3 20 5" xfId="25600" xr:uid="{00000000-0005-0000-0000-0000AED00000}"/>
    <cellStyle name="Total 2 2 6 3 20 6" xfId="56220" xr:uid="{00000000-0005-0000-0000-0000AFD00000}"/>
    <cellStyle name="Total 2 2 6 3 21" xfId="4964" xr:uid="{00000000-0005-0000-0000-0000B0D00000}"/>
    <cellStyle name="Total 2 2 6 3 21 2" xfId="9216" xr:uid="{00000000-0005-0000-0000-0000B1D00000}"/>
    <cellStyle name="Total 2 2 6 3 21 3" xfId="13465" xr:uid="{00000000-0005-0000-0000-0000B2D00000}"/>
    <cellStyle name="Total 2 2 6 3 21 4" xfId="17714" xr:uid="{00000000-0005-0000-0000-0000B3D00000}"/>
    <cellStyle name="Total 2 2 6 3 21 5" xfId="25946" xr:uid="{00000000-0005-0000-0000-0000B4D00000}"/>
    <cellStyle name="Total 2 2 6 3 21 6" xfId="56369" xr:uid="{00000000-0005-0000-0000-0000B5D00000}"/>
    <cellStyle name="Total 2 2 6 3 22" xfId="5156" xr:uid="{00000000-0005-0000-0000-0000B6D00000}"/>
    <cellStyle name="Total 2 2 6 3 22 2" xfId="9408" xr:uid="{00000000-0005-0000-0000-0000B7D00000}"/>
    <cellStyle name="Total 2 2 6 3 22 3" xfId="13657" xr:uid="{00000000-0005-0000-0000-0000B8D00000}"/>
    <cellStyle name="Total 2 2 6 3 22 4" xfId="17906" xr:uid="{00000000-0005-0000-0000-0000B9D00000}"/>
    <cellStyle name="Total 2 2 6 3 22 5" xfId="26292" xr:uid="{00000000-0005-0000-0000-0000BAD00000}"/>
    <cellStyle name="Total 2 2 6 3 22 6" xfId="56525" xr:uid="{00000000-0005-0000-0000-0000BBD00000}"/>
    <cellStyle name="Total 2 2 6 3 23" xfId="5266" xr:uid="{00000000-0005-0000-0000-0000BCD00000}"/>
    <cellStyle name="Total 2 2 6 3 23 2" xfId="9518" xr:uid="{00000000-0005-0000-0000-0000BDD00000}"/>
    <cellStyle name="Total 2 2 6 3 23 3" xfId="13767" xr:uid="{00000000-0005-0000-0000-0000BED00000}"/>
    <cellStyle name="Total 2 2 6 3 23 4" xfId="18016" xr:uid="{00000000-0005-0000-0000-0000BFD00000}"/>
    <cellStyle name="Total 2 2 6 3 23 5" xfId="26637" xr:uid="{00000000-0005-0000-0000-0000C0D00000}"/>
    <cellStyle name="Total 2 2 6 3 23 6" xfId="56776" xr:uid="{00000000-0005-0000-0000-0000C1D00000}"/>
    <cellStyle name="Total 2 2 6 3 24" xfId="5378" xr:uid="{00000000-0005-0000-0000-0000C2D00000}"/>
    <cellStyle name="Total 2 2 6 3 24 2" xfId="9630" xr:uid="{00000000-0005-0000-0000-0000C3D00000}"/>
    <cellStyle name="Total 2 2 6 3 24 3" xfId="13879" xr:uid="{00000000-0005-0000-0000-0000C4D00000}"/>
    <cellStyle name="Total 2 2 6 3 24 4" xfId="18128" xr:uid="{00000000-0005-0000-0000-0000C5D00000}"/>
    <cellStyle name="Total 2 2 6 3 24 5" xfId="26837" xr:uid="{00000000-0005-0000-0000-0000C6D00000}"/>
    <cellStyle name="Total 2 2 6 3 24 6" xfId="56935" xr:uid="{00000000-0005-0000-0000-0000C7D00000}"/>
    <cellStyle name="Total 2 2 6 3 25" xfId="5529" xr:uid="{00000000-0005-0000-0000-0000C8D00000}"/>
    <cellStyle name="Total 2 2 6 3 25 2" xfId="9781" xr:uid="{00000000-0005-0000-0000-0000C9D00000}"/>
    <cellStyle name="Total 2 2 6 3 25 3" xfId="14030" xr:uid="{00000000-0005-0000-0000-0000CAD00000}"/>
    <cellStyle name="Total 2 2 6 3 25 4" xfId="18279" xr:uid="{00000000-0005-0000-0000-0000CBD00000}"/>
    <cellStyle name="Total 2 2 6 3 25 5" xfId="26799" xr:uid="{00000000-0005-0000-0000-0000CCD00000}"/>
    <cellStyle name="Total 2 2 6 3 25 6" xfId="57085" xr:uid="{00000000-0005-0000-0000-0000CDD00000}"/>
    <cellStyle name="Total 2 2 6 3 26" xfId="5684" xr:uid="{00000000-0005-0000-0000-0000CED00000}"/>
    <cellStyle name="Total 2 2 6 3 26 2" xfId="9936" xr:uid="{00000000-0005-0000-0000-0000CFD00000}"/>
    <cellStyle name="Total 2 2 6 3 26 3" xfId="14185" xr:uid="{00000000-0005-0000-0000-0000D0D00000}"/>
    <cellStyle name="Total 2 2 6 3 26 4" xfId="18434" xr:uid="{00000000-0005-0000-0000-0000D1D00000}"/>
    <cellStyle name="Total 2 2 6 3 26 5" xfId="27345" xr:uid="{00000000-0005-0000-0000-0000D2D00000}"/>
    <cellStyle name="Total 2 2 6 3 26 6" xfId="57203" xr:uid="{00000000-0005-0000-0000-0000D3D00000}"/>
    <cellStyle name="Total 2 2 6 3 27" xfId="5936" xr:uid="{00000000-0005-0000-0000-0000D4D00000}"/>
    <cellStyle name="Total 2 2 6 3 27 2" xfId="27688" xr:uid="{00000000-0005-0000-0000-0000D5D00000}"/>
    <cellStyle name="Total 2 2 6 3 27 3" xfId="57353" xr:uid="{00000000-0005-0000-0000-0000D6D00000}"/>
    <cellStyle name="Total 2 2 6 3 28" xfId="10185" xr:uid="{00000000-0005-0000-0000-0000D7D00000}"/>
    <cellStyle name="Total 2 2 6 3 28 2" xfId="28029" xr:uid="{00000000-0005-0000-0000-0000D8D00000}"/>
    <cellStyle name="Total 2 2 6 3 28 3" xfId="57502" xr:uid="{00000000-0005-0000-0000-0000D9D00000}"/>
    <cellStyle name="Total 2 2 6 3 29" xfId="14435" xr:uid="{00000000-0005-0000-0000-0000DAD00000}"/>
    <cellStyle name="Total 2 2 6 3 29 2" xfId="28370" xr:uid="{00000000-0005-0000-0000-0000DBD00000}"/>
    <cellStyle name="Total 2 2 6 3 29 3" xfId="57652" xr:uid="{00000000-0005-0000-0000-0000DCD00000}"/>
    <cellStyle name="Total 2 2 6 3 3" xfId="2291" xr:uid="{00000000-0005-0000-0000-0000DDD00000}"/>
    <cellStyle name="Total 2 2 6 3 3 2" xfId="6543" xr:uid="{00000000-0005-0000-0000-0000DED00000}"/>
    <cellStyle name="Total 2 2 6 3 3 3" xfId="10792" xr:uid="{00000000-0005-0000-0000-0000DFD00000}"/>
    <cellStyle name="Total 2 2 6 3 3 4" xfId="15041" xr:uid="{00000000-0005-0000-0000-0000E0D00000}"/>
    <cellStyle name="Total 2 2 6 3 3 5" xfId="19606" xr:uid="{00000000-0005-0000-0000-0000E1D00000}"/>
    <cellStyle name="Total 2 2 6 3 3 6" xfId="53737" xr:uid="{00000000-0005-0000-0000-0000E2D00000}"/>
    <cellStyle name="Total 2 2 6 3 30" xfId="18694" xr:uid="{00000000-0005-0000-0000-0000E3D00000}"/>
    <cellStyle name="Total 2 2 6 3 30 2" xfId="28711" xr:uid="{00000000-0005-0000-0000-0000E4D00000}"/>
    <cellStyle name="Total 2 2 6 3 31" xfId="29052" xr:uid="{00000000-0005-0000-0000-0000E5D00000}"/>
    <cellStyle name="Total 2 2 6 3 32" xfId="29568" xr:uid="{00000000-0005-0000-0000-0000E6D00000}"/>
    <cellStyle name="Total 2 2 6 3 33" xfId="31210" xr:uid="{00000000-0005-0000-0000-0000E7D00000}"/>
    <cellStyle name="Total 2 2 6 3 34" xfId="31550" xr:uid="{00000000-0005-0000-0000-0000E8D00000}"/>
    <cellStyle name="Total 2 2 6 3 35" xfId="31890" xr:uid="{00000000-0005-0000-0000-0000E9D00000}"/>
    <cellStyle name="Total 2 2 6 3 36" xfId="32112" xr:uid="{00000000-0005-0000-0000-0000EAD00000}"/>
    <cellStyle name="Total 2 2 6 3 37" xfId="32453" xr:uid="{00000000-0005-0000-0000-0000EBD00000}"/>
    <cellStyle name="Total 2 2 6 3 38" xfId="32794" xr:uid="{00000000-0005-0000-0000-0000ECD00000}"/>
    <cellStyle name="Total 2 2 6 3 39" xfId="33033" xr:uid="{00000000-0005-0000-0000-0000EDD00000}"/>
    <cellStyle name="Total 2 2 6 3 4" xfId="2441" xr:uid="{00000000-0005-0000-0000-0000EED00000}"/>
    <cellStyle name="Total 2 2 6 3 4 2" xfId="6693" xr:uid="{00000000-0005-0000-0000-0000EFD00000}"/>
    <cellStyle name="Total 2 2 6 3 4 3" xfId="10942" xr:uid="{00000000-0005-0000-0000-0000F0D00000}"/>
    <cellStyle name="Total 2 2 6 3 4 4" xfId="15191" xr:uid="{00000000-0005-0000-0000-0000F1D00000}"/>
    <cellStyle name="Total 2 2 6 3 4 5" xfId="20108" xr:uid="{00000000-0005-0000-0000-0000F2D00000}"/>
    <cellStyle name="Total 2 2 6 3 4 6" xfId="53859" xr:uid="{00000000-0005-0000-0000-0000F3D00000}"/>
    <cellStyle name="Total 2 2 6 3 40" xfId="33704" xr:uid="{00000000-0005-0000-0000-0000F4D00000}"/>
    <cellStyle name="Total 2 2 6 3 41" xfId="34074" xr:uid="{00000000-0005-0000-0000-0000F5D00000}"/>
    <cellStyle name="Total 2 2 6 3 42" xfId="34497" xr:uid="{00000000-0005-0000-0000-0000F6D00000}"/>
    <cellStyle name="Total 2 2 6 3 43" xfId="34843" xr:uid="{00000000-0005-0000-0000-0000F7D00000}"/>
    <cellStyle name="Total 2 2 6 3 44" xfId="35189" xr:uid="{00000000-0005-0000-0000-0000F8D00000}"/>
    <cellStyle name="Total 2 2 6 3 45" xfId="35536" xr:uid="{00000000-0005-0000-0000-0000F9D00000}"/>
    <cellStyle name="Total 2 2 6 3 46" xfId="35883" xr:uid="{00000000-0005-0000-0000-0000FAD00000}"/>
    <cellStyle name="Total 2 2 6 3 47" xfId="36229" xr:uid="{00000000-0005-0000-0000-0000FBD00000}"/>
    <cellStyle name="Total 2 2 6 3 48" xfId="36575" xr:uid="{00000000-0005-0000-0000-0000FCD00000}"/>
    <cellStyle name="Total 2 2 6 3 49" xfId="36921" xr:uid="{00000000-0005-0000-0000-0000FDD00000}"/>
    <cellStyle name="Total 2 2 6 3 5" xfId="2590" xr:uid="{00000000-0005-0000-0000-0000FED00000}"/>
    <cellStyle name="Total 2 2 6 3 5 2" xfId="6842" xr:uid="{00000000-0005-0000-0000-0000FFD00000}"/>
    <cellStyle name="Total 2 2 6 3 5 3" xfId="11091" xr:uid="{00000000-0005-0000-0000-000000D10000}"/>
    <cellStyle name="Total 2 2 6 3 5 4" xfId="15340" xr:uid="{00000000-0005-0000-0000-000001D10000}"/>
    <cellStyle name="Total 2 2 6 3 5 5" xfId="20454" xr:uid="{00000000-0005-0000-0000-000002D10000}"/>
    <cellStyle name="Total 2 2 6 3 5 6" xfId="53965" xr:uid="{00000000-0005-0000-0000-000003D10000}"/>
    <cellStyle name="Total 2 2 6 3 50" xfId="37267" xr:uid="{00000000-0005-0000-0000-000004D10000}"/>
    <cellStyle name="Total 2 2 6 3 51" xfId="37613" xr:uid="{00000000-0005-0000-0000-000005D10000}"/>
    <cellStyle name="Total 2 2 6 3 52" xfId="37888" xr:uid="{00000000-0005-0000-0000-000006D10000}"/>
    <cellStyle name="Total 2 2 6 3 53" xfId="38235" xr:uid="{00000000-0005-0000-0000-000007D10000}"/>
    <cellStyle name="Total 2 2 6 3 54" xfId="38581" xr:uid="{00000000-0005-0000-0000-000008D10000}"/>
    <cellStyle name="Total 2 2 6 3 55" xfId="38927" xr:uid="{00000000-0005-0000-0000-000009D10000}"/>
    <cellStyle name="Total 2 2 6 3 56" xfId="39273" xr:uid="{00000000-0005-0000-0000-00000AD10000}"/>
    <cellStyle name="Total 2 2 6 3 57" xfId="34269" xr:uid="{00000000-0005-0000-0000-00000BD10000}"/>
    <cellStyle name="Total 2 2 6 3 58" xfId="39484" xr:uid="{00000000-0005-0000-0000-00000CD10000}"/>
    <cellStyle name="Total 2 2 6 3 59" xfId="40101" xr:uid="{00000000-0005-0000-0000-00000DD10000}"/>
    <cellStyle name="Total 2 2 6 3 6" xfId="2740" xr:uid="{00000000-0005-0000-0000-00000ED10000}"/>
    <cellStyle name="Total 2 2 6 3 6 2" xfId="6992" xr:uid="{00000000-0005-0000-0000-00000FD10000}"/>
    <cellStyle name="Total 2 2 6 3 6 3" xfId="11241" xr:uid="{00000000-0005-0000-0000-000010D10000}"/>
    <cellStyle name="Total 2 2 6 3 6 4" xfId="15490" xr:uid="{00000000-0005-0000-0000-000011D10000}"/>
    <cellStyle name="Total 2 2 6 3 6 5" xfId="20845" xr:uid="{00000000-0005-0000-0000-000012D10000}"/>
    <cellStyle name="Total 2 2 6 3 6 6" xfId="54115" xr:uid="{00000000-0005-0000-0000-000013D10000}"/>
    <cellStyle name="Total 2 2 6 3 60" xfId="40442" xr:uid="{00000000-0005-0000-0000-000014D10000}"/>
    <cellStyle name="Total 2 2 6 3 61" xfId="41036" xr:uid="{00000000-0005-0000-0000-000015D10000}"/>
    <cellStyle name="Total 2 2 6 3 62" xfId="41283" xr:uid="{00000000-0005-0000-0000-000016D10000}"/>
    <cellStyle name="Total 2 2 6 3 63" xfId="41424" xr:uid="{00000000-0005-0000-0000-000017D10000}"/>
    <cellStyle name="Total 2 2 6 3 64" xfId="42009" xr:uid="{00000000-0005-0000-0000-000018D10000}"/>
    <cellStyle name="Total 2 2 6 3 65" xfId="42355" xr:uid="{00000000-0005-0000-0000-000019D10000}"/>
    <cellStyle name="Total 2 2 6 3 66" xfId="42533" xr:uid="{00000000-0005-0000-0000-00001AD10000}"/>
    <cellStyle name="Total 2 2 6 3 67" xfId="42936" xr:uid="{00000000-0005-0000-0000-00001BD10000}"/>
    <cellStyle name="Total 2 2 6 3 68" xfId="43277" xr:uid="{00000000-0005-0000-0000-00001CD10000}"/>
    <cellStyle name="Total 2 2 6 3 69" xfId="43618" xr:uid="{00000000-0005-0000-0000-00001DD10000}"/>
    <cellStyle name="Total 2 2 6 3 7" xfId="2895" xr:uid="{00000000-0005-0000-0000-00001ED10000}"/>
    <cellStyle name="Total 2 2 6 3 7 2" xfId="7147" xr:uid="{00000000-0005-0000-0000-00001FD10000}"/>
    <cellStyle name="Total 2 2 6 3 7 3" xfId="11396" xr:uid="{00000000-0005-0000-0000-000020D10000}"/>
    <cellStyle name="Total 2 2 6 3 7 4" xfId="15645" xr:uid="{00000000-0005-0000-0000-000021D10000}"/>
    <cellStyle name="Total 2 2 6 3 7 5" xfId="21147" xr:uid="{00000000-0005-0000-0000-000022D10000}"/>
    <cellStyle name="Total 2 2 6 3 7 6" xfId="54233" xr:uid="{00000000-0005-0000-0000-000023D10000}"/>
    <cellStyle name="Total 2 2 6 3 70" xfId="44149" xr:uid="{00000000-0005-0000-0000-000024D10000}"/>
    <cellStyle name="Total 2 2 6 3 71" xfId="43855" xr:uid="{00000000-0005-0000-0000-000025D10000}"/>
    <cellStyle name="Total 2 2 6 3 72" xfId="44817" xr:uid="{00000000-0005-0000-0000-000026D10000}"/>
    <cellStyle name="Total 2 2 6 3 73" xfId="43892" xr:uid="{00000000-0005-0000-0000-000027D10000}"/>
    <cellStyle name="Total 2 2 6 3 74" xfId="45561" xr:uid="{00000000-0005-0000-0000-000028D10000}"/>
    <cellStyle name="Total 2 2 6 3 75" xfId="46196" xr:uid="{00000000-0005-0000-0000-000029D10000}"/>
    <cellStyle name="Total 2 2 6 3 76" xfId="46674" xr:uid="{00000000-0005-0000-0000-00002AD10000}"/>
    <cellStyle name="Total 2 2 6 3 77" xfId="47019" xr:uid="{00000000-0005-0000-0000-00002BD10000}"/>
    <cellStyle name="Total 2 2 6 3 78" xfId="47364" xr:uid="{00000000-0005-0000-0000-00002CD10000}"/>
    <cellStyle name="Total 2 2 6 3 79" xfId="47788" xr:uid="{00000000-0005-0000-0000-00002DD10000}"/>
    <cellStyle name="Total 2 2 6 3 8" xfId="3045" xr:uid="{00000000-0005-0000-0000-00002ED10000}"/>
    <cellStyle name="Total 2 2 6 3 8 2" xfId="7297" xr:uid="{00000000-0005-0000-0000-00002FD10000}"/>
    <cellStyle name="Total 2 2 6 3 8 3" xfId="11546" xr:uid="{00000000-0005-0000-0000-000030D10000}"/>
    <cellStyle name="Total 2 2 6 3 8 4" xfId="15795" xr:uid="{00000000-0005-0000-0000-000031D10000}"/>
    <cellStyle name="Total 2 2 6 3 8 5" xfId="18952" xr:uid="{00000000-0005-0000-0000-000032D10000}"/>
    <cellStyle name="Total 2 2 6 3 8 6" xfId="54336" xr:uid="{00000000-0005-0000-0000-000033D10000}"/>
    <cellStyle name="Total 2 2 6 3 80" xfId="48125" xr:uid="{00000000-0005-0000-0000-000034D10000}"/>
    <cellStyle name="Total 2 2 6 3 81" xfId="48356" xr:uid="{00000000-0005-0000-0000-000035D10000}"/>
    <cellStyle name="Total 2 2 6 3 82" xfId="48978" xr:uid="{00000000-0005-0000-0000-000036D10000}"/>
    <cellStyle name="Total 2 2 6 3 83" xfId="49396" xr:uid="{00000000-0005-0000-0000-000037D10000}"/>
    <cellStyle name="Total 2 2 6 3 84" xfId="48665" xr:uid="{00000000-0005-0000-0000-000038D10000}"/>
    <cellStyle name="Total 2 2 6 3 85" xfId="49992" xr:uid="{00000000-0005-0000-0000-000039D10000}"/>
    <cellStyle name="Total 2 2 6 3 86" xfId="50142" xr:uid="{00000000-0005-0000-0000-00003AD10000}"/>
    <cellStyle name="Total 2 2 6 3 87" xfId="50291" xr:uid="{00000000-0005-0000-0000-00003BD10000}"/>
    <cellStyle name="Total 2 2 6 3 88" xfId="50441" xr:uid="{00000000-0005-0000-0000-00003CD10000}"/>
    <cellStyle name="Total 2 2 6 3 89" xfId="50590" xr:uid="{00000000-0005-0000-0000-00003DD10000}"/>
    <cellStyle name="Total 2 2 6 3 9" xfId="3195" xr:uid="{00000000-0005-0000-0000-00003ED10000}"/>
    <cellStyle name="Total 2 2 6 3 9 2" xfId="7447" xr:uid="{00000000-0005-0000-0000-00003FD10000}"/>
    <cellStyle name="Total 2 2 6 3 9 3" xfId="11696" xr:uid="{00000000-0005-0000-0000-000040D10000}"/>
    <cellStyle name="Total 2 2 6 3 9 4" xfId="15945" xr:uid="{00000000-0005-0000-0000-000041D10000}"/>
    <cellStyle name="Total 2 2 6 3 9 5" xfId="21684" xr:uid="{00000000-0005-0000-0000-000042D10000}"/>
    <cellStyle name="Total 2 2 6 3 9 6" xfId="54486" xr:uid="{00000000-0005-0000-0000-000043D10000}"/>
    <cellStyle name="Total 2 2 6 3 90" xfId="50739" xr:uid="{00000000-0005-0000-0000-000044D10000}"/>
    <cellStyle name="Total 2 2 6 3 91" xfId="50889" xr:uid="{00000000-0005-0000-0000-000045D10000}"/>
    <cellStyle name="Total 2 2 6 3 92" xfId="51038" xr:uid="{00000000-0005-0000-0000-000046D10000}"/>
    <cellStyle name="Total 2 2 6 3 93" xfId="51203" xr:uid="{00000000-0005-0000-0000-000047D10000}"/>
    <cellStyle name="Total 2 2 6 3 94" xfId="51359" xr:uid="{00000000-0005-0000-0000-000048D10000}"/>
    <cellStyle name="Total 2 2 6 3 95" xfId="51509" xr:uid="{00000000-0005-0000-0000-000049D10000}"/>
    <cellStyle name="Total 2 2 6 3 96" xfId="51659" xr:uid="{00000000-0005-0000-0000-00004AD10000}"/>
    <cellStyle name="Total 2 2 6 3 97" xfId="51809" xr:uid="{00000000-0005-0000-0000-00004BD10000}"/>
    <cellStyle name="Total 2 2 6 3 98" xfId="51964" xr:uid="{00000000-0005-0000-0000-00004CD10000}"/>
    <cellStyle name="Total 2 2 6 3 99" xfId="52119" xr:uid="{00000000-0005-0000-0000-00004DD10000}"/>
    <cellStyle name="Total 2 2 6 30" xfId="4862" xr:uid="{00000000-0005-0000-0000-00004ED10000}"/>
    <cellStyle name="Total 2 2 6 30 2" xfId="9114" xr:uid="{00000000-0005-0000-0000-00004FD10000}"/>
    <cellStyle name="Total 2 2 6 30 3" xfId="13363" xr:uid="{00000000-0005-0000-0000-000050D10000}"/>
    <cellStyle name="Total 2 2 6 30 4" xfId="17612" xr:uid="{00000000-0005-0000-0000-000051D10000}"/>
    <cellStyle name="Total 2 2 6 30 5" xfId="26709" xr:uid="{00000000-0005-0000-0000-000052D10000}"/>
    <cellStyle name="Total 2 2 6 30 6" xfId="57134" xr:uid="{00000000-0005-0000-0000-000053D10000}"/>
    <cellStyle name="Total 2 2 6 31" xfId="5054" xr:uid="{00000000-0005-0000-0000-000054D10000}"/>
    <cellStyle name="Total 2 2 6 31 2" xfId="9306" xr:uid="{00000000-0005-0000-0000-000055D10000}"/>
    <cellStyle name="Total 2 2 6 31 3" xfId="13555" xr:uid="{00000000-0005-0000-0000-000056D10000}"/>
    <cellStyle name="Total 2 2 6 31 4" xfId="17804" xr:uid="{00000000-0005-0000-0000-000057D10000}"/>
    <cellStyle name="Total 2 2 6 31 5" xfId="27248" xr:uid="{00000000-0005-0000-0000-000058D10000}"/>
    <cellStyle name="Total 2 2 6 31 6" xfId="55699" xr:uid="{00000000-0005-0000-0000-000059D10000}"/>
    <cellStyle name="Total 2 2 6 32" xfId="5276" xr:uid="{00000000-0005-0000-0000-00005AD10000}"/>
    <cellStyle name="Total 2 2 6 32 2" xfId="9528" xr:uid="{00000000-0005-0000-0000-00005BD10000}"/>
    <cellStyle name="Total 2 2 6 32 3" xfId="13777" xr:uid="{00000000-0005-0000-0000-00005CD10000}"/>
    <cellStyle name="Total 2 2 6 32 4" xfId="18026" xr:uid="{00000000-0005-0000-0000-00005DD10000}"/>
    <cellStyle name="Total 2 2 6 32 5" xfId="27591" xr:uid="{00000000-0005-0000-0000-00005ED10000}"/>
    <cellStyle name="Total 2 2 6 32 6" xfId="57251" xr:uid="{00000000-0005-0000-0000-00005FD10000}"/>
    <cellStyle name="Total 2 2 6 33" xfId="5427" xr:uid="{00000000-0005-0000-0000-000060D10000}"/>
    <cellStyle name="Total 2 2 6 33 2" xfId="9679" xr:uid="{00000000-0005-0000-0000-000061D10000}"/>
    <cellStyle name="Total 2 2 6 33 3" xfId="13928" xr:uid="{00000000-0005-0000-0000-000062D10000}"/>
    <cellStyle name="Total 2 2 6 33 4" xfId="18177" xr:uid="{00000000-0005-0000-0000-000063D10000}"/>
    <cellStyle name="Total 2 2 6 33 5" xfId="27932" xr:uid="{00000000-0005-0000-0000-000064D10000}"/>
    <cellStyle name="Total 2 2 6 33 6" xfId="57400" xr:uid="{00000000-0005-0000-0000-000065D10000}"/>
    <cellStyle name="Total 2 2 6 34" xfId="5582" xr:uid="{00000000-0005-0000-0000-000066D10000}"/>
    <cellStyle name="Total 2 2 6 34 2" xfId="9834" xr:uid="{00000000-0005-0000-0000-000067D10000}"/>
    <cellStyle name="Total 2 2 6 34 3" xfId="14083" xr:uid="{00000000-0005-0000-0000-000068D10000}"/>
    <cellStyle name="Total 2 2 6 34 4" xfId="18332" xr:uid="{00000000-0005-0000-0000-000069D10000}"/>
    <cellStyle name="Total 2 2 6 34 5" xfId="28273" xr:uid="{00000000-0005-0000-0000-00006AD10000}"/>
    <cellStyle name="Total 2 2 6 34 6" xfId="57550" xr:uid="{00000000-0005-0000-0000-00006BD10000}"/>
    <cellStyle name="Total 2 2 6 35" xfId="1482" xr:uid="{00000000-0005-0000-0000-00006CD10000}"/>
    <cellStyle name="Total 2 2 6 35 2" xfId="28614" xr:uid="{00000000-0005-0000-0000-00006DD10000}"/>
    <cellStyle name="Total 2 2 6 36" xfId="5734" xr:uid="{00000000-0005-0000-0000-00006ED10000}"/>
    <cellStyle name="Total 2 2 6 36 2" xfId="28955" xr:uid="{00000000-0005-0000-0000-00006FD10000}"/>
    <cellStyle name="Total 2 2 6 37" xfId="9983" xr:uid="{00000000-0005-0000-0000-000070D10000}"/>
    <cellStyle name="Total 2 2 6 37 2" xfId="29525" xr:uid="{00000000-0005-0000-0000-000071D10000}"/>
    <cellStyle name="Total 2 2 6 38" xfId="14233" xr:uid="{00000000-0005-0000-0000-000072D10000}"/>
    <cellStyle name="Total 2 2 6 38 2" xfId="31315" xr:uid="{00000000-0005-0000-0000-000073D10000}"/>
    <cellStyle name="Total 2 2 6 39" xfId="18489" xr:uid="{00000000-0005-0000-0000-000074D10000}"/>
    <cellStyle name="Total 2 2 6 39 2" xfId="31453" xr:uid="{00000000-0005-0000-0000-000075D10000}"/>
    <cellStyle name="Total 2 2 6 4" xfId="1731" xr:uid="{00000000-0005-0000-0000-000076D10000}"/>
    <cellStyle name="Total 2 2 6 4 10" xfId="22335" xr:uid="{00000000-0005-0000-0000-000077D10000}"/>
    <cellStyle name="Total 2 2 6 4 11" xfId="22681" xr:uid="{00000000-0005-0000-0000-000078D10000}"/>
    <cellStyle name="Total 2 2 6 4 12" xfId="23027" xr:uid="{00000000-0005-0000-0000-000079D10000}"/>
    <cellStyle name="Total 2 2 6 4 13" xfId="23374" xr:uid="{00000000-0005-0000-0000-00007AD10000}"/>
    <cellStyle name="Total 2 2 6 4 14" xfId="23649" xr:uid="{00000000-0005-0000-0000-00007BD10000}"/>
    <cellStyle name="Total 2 2 6 4 15" xfId="23995" xr:uid="{00000000-0005-0000-0000-00007CD10000}"/>
    <cellStyle name="Total 2 2 6 4 16" xfId="24345" xr:uid="{00000000-0005-0000-0000-00007DD10000}"/>
    <cellStyle name="Total 2 2 6 4 17" xfId="24691" xr:uid="{00000000-0005-0000-0000-00007ED10000}"/>
    <cellStyle name="Total 2 2 6 4 18" xfId="24966" xr:uid="{00000000-0005-0000-0000-00007FD10000}"/>
    <cellStyle name="Total 2 2 6 4 19" xfId="25096" xr:uid="{00000000-0005-0000-0000-000080D10000}"/>
    <cellStyle name="Total 2 2 6 4 2" xfId="5983" xr:uid="{00000000-0005-0000-0000-000081D10000}"/>
    <cellStyle name="Total 2 2 6 4 2 2" xfId="19372" xr:uid="{00000000-0005-0000-0000-000082D10000}"/>
    <cellStyle name="Total 2 2 6 4 20" xfId="25652" xr:uid="{00000000-0005-0000-0000-000083D10000}"/>
    <cellStyle name="Total 2 2 6 4 21" xfId="25998" xr:uid="{00000000-0005-0000-0000-000084D10000}"/>
    <cellStyle name="Total 2 2 6 4 22" xfId="26344" xr:uid="{00000000-0005-0000-0000-000085D10000}"/>
    <cellStyle name="Total 2 2 6 4 23" xfId="26689" xr:uid="{00000000-0005-0000-0000-000086D10000}"/>
    <cellStyle name="Total 2 2 6 4 24" xfId="26889" xr:uid="{00000000-0005-0000-0000-000087D10000}"/>
    <cellStyle name="Total 2 2 6 4 25" xfId="27016" xr:uid="{00000000-0005-0000-0000-000088D10000}"/>
    <cellStyle name="Total 2 2 6 4 26" xfId="27397" xr:uid="{00000000-0005-0000-0000-000089D10000}"/>
    <cellStyle name="Total 2 2 6 4 27" xfId="27740" xr:uid="{00000000-0005-0000-0000-00008AD10000}"/>
    <cellStyle name="Total 2 2 6 4 28" xfId="28081" xr:uid="{00000000-0005-0000-0000-00008BD10000}"/>
    <cellStyle name="Total 2 2 6 4 29" xfId="28422" xr:uid="{00000000-0005-0000-0000-00008CD10000}"/>
    <cellStyle name="Total 2 2 6 4 3" xfId="10232" xr:uid="{00000000-0005-0000-0000-00008DD10000}"/>
    <cellStyle name="Total 2 2 6 4 3 2" xfId="18811" xr:uid="{00000000-0005-0000-0000-00008ED10000}"/>
    <cellStyle name="Total 2 2 6 4 30" xfId="28763" xr:uid="{00000000-0005-0000-0000-00008FD10000}"/>
    <cellStyle name="Total 2 2 6 4 31" xfId="29104" xr:uid="{00000000-0005-0000-0000-000090D10000}"/>
    <cellStyle name="Total 2 2 6 4 32" xfId="29553" xr:uid="{00000000-0005-0000-0000-000091D10000}"/>
    <cellStyle name="Total 2 2 6 4 33" xfId="31111" xr:uid="{00000000-0005-0000-0000-000092D10000}"/>
    <cellStyle name="Total 2 2 6 4 34" xfId="31602" xr:uid="{00000000-0005-0000-0000-000093D10000}"/>
    <cellStyle name="Total 2 2 6 4 35" xfId="31942" xr:uid="{00000000-0005-0000-0000-000094D10000}"/>
    <cellStyle name="Total 2 2 6 4 36" xfId="32164" xr:uid="{00000000-0005-0000-0000-000095D10000}"/>
    <cellStyle name="Total 2 2 6 4 37" xfId="32505" xr:uid="{00000000-0005-0000-0000-000096D10000}"/>
    <cellStyle name="Total 2 2 6 4 38" xfId="32846" xr:uid="{00000000-0005-0000-0000-000097D10000}"/>
    <cellStyle name="Total 2 2 6 4 39" xfId="33433" xr:uid="{00000000-0005-0000-0000-000098D10000}"/>
    <cellStyle name="Total 2 2 6 4 4" xfId="14482" xr:uid="{00000000-0005-0000-0000-000099D10000}"/>
    <cellStyle name="Total 2 2 6 4 4 2" xfId="20160" xr:uid="{00000000-0005-0000-0000-00009AD10000}"/>
    <cellStyle name="Total 2 2 6 4 40" xfId="33756" xr:uid="{00000000-0005-0000-0000-00009BD10000}"/>
    <cellStyle name="Total 2 2 6 4 41" xfId="33890" xr:uid="{00000000-0005-0000-0000-00009CD10000}"/>
    <cellStyle name="Total 2 2 6 4 42" xfId="34549" xr:uid="{00000000-0005-0000-0000-00009DD10000}"/>
    <cellStyle name="Total 2 2 6 4 43" xfId="34895" xr:uid="{00000000-0005-0000-0000-00009ED10000}"/>
    <cellStyle name="Total 2 2 6 4 44" xfId="35241" xr:uid="{00000000-0005-0000-0000-00009FD10000}"/>
    <cellStyle name="Total 2 2 6 4 45" xfId="35588" xr:uid="{00000000-0005-0000-0000-0000A0D10000}"/>
    <cellStyle name="Total 2 2 6 4 46" xfId="35935" xr:uid="{00000000-0005-0000-0000-0000A1D10000}"/>
    <cellStyle name="Total 2 2 6 4 47" xfId="36281" xr:uid="{00000000-0005-0000-0000-0000A2D10000}"/>
    <cellStyle name="Total 2 2 6 4 48" xfId="36627" xr:uid="{00000000-0005-0000-0000-0000A3D10000}"/>
    <cellStyle name="Total 2 2 6 4 49" xfId="36973" xr:uid="{00000000-0005-0000-0000-0000A4D10000}"/>
    <cellStyle name="Total 2 2 6 4 5" xfId="18592" xr:uid="{00000000-0005-0000-0000-0000A5D10000}"/>
    <cellStyle name="Total 2 2 6 4 5 2" xfId="20506" xr:uid="{00000000-0005-0000-0000-0000A6D10000}"/>
    <cellStyle name="Total 2 2 6 4 50" xfId="37319" xr:uid="{00000000-0005-0000-0000-0000A7D10000}"/>
    <cellStyle name="Total 2 2 6 4 51" xfId="37665" xr:uid="{00000000-0005-0000-0000-0000A8D10000}"/>
    <cellStyle name="Total 2 2 6 4 52" xfId="37940" xr:uid="{00000000-0005-0000-0000-0000A9D10000}"/>
    <cellStyle name="Total 2 2 6 4 53" xfId="38287" xr:uid="{00000000-0005-0000-0000-0000AAD10000}"/>
    <cellStyle name="Total 2 2 6 4 54" xfId="38633" xr:uid="{00000000-0005-0000-0000-0000ABD10000}"/>
    <cellStyle name="Total 2 2 6 4 55" xfId="38979" xr:uid="{00000000-0005-0000-0000-0000ACD10000}"/>
    <cellStyle name="Total 2 2 6 4 56" xfId="39325" xr:uid="{00000000-0005-0000-0000-0000ADD10000}"/>
    <cellStyle name="Total 2 2 6 4 57" xfId="39457" xr:uid="{00000000-0005-0000-0000-0000AED10000}"/>
    <cellStyle name="Total 2 2 6 4 58" xfId="39786" xr:uid="{00000000-0005-0000-0000-0000AFD10000}"/>
    <cellStyle name="Total 2 2 6 4 59" xfId="40153" xr:uid="{00000000-0005-0000-0000-0000B0D10000}"/>
    <cellStyle name="Total 2 2 6 4 6" xfId="20720" xr:uid="{00000000-0005-0000-0000-0000B1D10000}"/>
    <cellStyle name="Total 2 2 6 4 60" xfId="40494" xr:uid="{00000000-0005-0000-0000-0000B2D10000}"/>
    <cellStyle name="Total 2 2 6 4 61" xfId="41020" xr:uid="{00000000-0005-0000-0000-0000B3D10000}"/>
    <cellStyle name="Total 2 2 6 4 62" xfId="40820" xr:uid="{00000000-0005-0000-0000-0000B4D10000}"/>
    <cellStyle name="Total 2 2 6 4 63" xfId="41318" xr:uid="{00000000-0005-0000-0000-0000B5D10000}"/>
    <cellStyle name="Total 2 2 6 4 64" xfId="42061" xr:uid="{00000000-0005-0000-0000-0000B6D10000}"/>
    <cellStyle name="Total 2 2 6 4 65" xfId="42407" xr:uid="{00000000-0005-0000-0000-0000B7D10000}"/>
    <cellStyle name="Total 2 2 6 4 66" xfId="41167" xr:uid="{00000000-0005-0000-0000-0000B8D10000}"/>
    <cellStyle name="Total 2 2 6 4 67" xfId="42988" xr:uid="{00000000-0005-0000-0000-0000B9D10000}"/>
    <cellStyle name="Total 2 2 6 4 68" xfId="43329" xr:uid="{00000000-0005-0000-0000-0000BAD10000}"/>
    <cellStyle name="Total 2 2 6 4 69" xfId="43670" xr:uid="{00000000-0005-0000-0000-0000BBD10000}"/>
    <cellStyle name="Total 2 2 6 4 7" xfId="21199" xr:uid="{00000000-0005-0000-0000-0000BCD10000}"/>
    <cellStyle name="Total 2 2 6 4 70" xfId="44201" xr:uid="{00000000-0005-0000-0000-0000BDD10000}"/>
    <cellStyle name="Total 2 2 6 4 71" xfId="43925" xr:uid="{00000000-0005-0000-0000-0000BED10000}"/>
    <cellStyle name="Total 2 2 6 4 72" xfId="44869" xr:uid="{00000000-0005-0000-0000-0000BFD10000}"/>
    <cellStyle name="Total 2 2 6 4 73" xfId="44536" xr:uid="{00000000-0005-0000-0000-0000C0D10000}"/>
    <cellStyle name="Total 2 2 6 4 74" xfId="45877" xr:uid="{00000000-0005-0000-0000-0000C1D10000}"/>
    <cellStyle name="Total 2 2 6 4 75" xfId="46248" xr:uid="{00000000-0005-0000-0000-0000C2D10000}"/>
    <cellStyle name="Total 2 2 6 4 76" xfId="46726" xr:uid="{00000000-0005-0000-0000-0000C3D10000}"/>
    <cellStyle name="Total 2 2 6 4 77" xfId="47071" xr:uid="{00000000-0005-0000-0000-0000C4D10000}"/>
    <cellStyle name="Total 2 2 6 4 78" xfId="47416" xr:uid="{00000000-0005-0000-0000-0000C5D10000}"/>
    <cellStyle name="Total 2 2 6 4 79" xfId="47840" xr:uid="{00000000-0005-0000-0000-0000C6D10000}"/>
    <cellStyle name="Total 2 2 6 4 8" xfId="21330" xr:uid="{00000000-0005-0000-0000-0000C7D10000}"/>
    <cellStyle name="Total 2 2 6 4 80" xfId="48177" xr:uid="{00000000-0005-0000-0000-0000C8D10000}"/>
    <cellStyle name="Total 2 2 6 4 81" xfId="48474" xr:uid="{00000000-0005-0000-0000-0000C9D10000}"/>
    <cellStyle name="Total 2 2 6 4 82" xfId="49030" xr:uid="{00000000-0005-0000-0000-0000CAD10000}"/>
    <cellStyle name="Total 2 2 6 4 83" xfId="49445" xr:uid="{00000000-0005-0000-0000-0000CBD10000}"/>
    <cellStyle name="Total 2 2 6 4 84" xfId="49702" xr:uid="{00000000-0005-0000-0000-0000CCD10000}"/>
    <cellStyle name="Total 2 2 6 4 85" xfId="53331" xr:uid="{00000000-0005-0000-0000-0000CDD10000}"/>
    <cellStyle name="Total 2 2 6 4 9" xfId="21555" xr:uid="{00000000-0005-0000-0000-0000CED10000}"/>
    <cellStyle name="Total 2 2 6 40" xfId="31793" xr:uid="{00000000-0005-0000-0000-0000CFD10000}"/>
    <cellStyle name="Total 2 2 6 41" xfId="32015" xr:uid="{00000000-0005-0000-0000-0000D0D10000}"/>
    <cellStyle name="Total 2 2 6 42" xfId="32356" xr:uid="{00000000-0005-0000-0000-0000D1D10000}"/>
    <cellStyle name="Total 2 2 6 43" xfId="32697" xr:uid="{00000000-0005-0000-0000-0000D2D10000}"/>
    <cellStyle name="Total 2 2 6 44" xfId="33206" xr:uid="{00000000-0005-0000-0000-0000D3D10000}"/>
    <cellStyle name="Total 2 2 6 45" xfId="33607" xr:uid="{00000000-0005-0000-0000-0000D4D10000}"/>
    <cellStyle name="Total 2 2 6 46" xfId="33233" xr:uid="{00000000-0005-0000-0000-0000D5D10000}"/>
    <cellStyle name="Total 2 2 6 47" xfId="34400" xr:uid="{00000000-0005-0000-0000-0000D6D10000}"/>
    <cellStyle name="Total 2 2 6 48" xfId="34746" xr:uid="{00000000-0005-0000-0000-0000D7D10000}"/>
    <cellStyle name="Total 2 2 6 49" xfId="35092" xr:uid="{00000000-0005-0000-0000-0000D8D10000}"/>
    <cellStyle name="Total 2 2 6 5" xfId="1778" xr:uid="{00000000-0005-0000-0000-0000D9D10000}"/>
    <cellStyle name="Total 2 2 6 5 10" xfId="22388" xr:uid="{00000000-0005-0000-0000-0000DAD10000}"/>
    <cellStyle name="Total 2 2 6 5 11" xfId="22734" xr:uid="{00000000-0005-0000-0000-0000DBD10000}"/>
    <cellStyle name="Total 2 2 6 5 12" xfId="23080" xr:uid="{00000000-0005-0000-0000-0000DCD10000}"/>
    <cellStyle name="Total 2 2 6 5 13" xfId="23427" xr:uid="{00000000-0005-0000-0000-0000DDD10000}"/>
    <cellStyle name="Total 2 2 6 5 14" xfId="23702" xr:uid="{00000000-0005-0000-0000-0000DED10000}"/>
    <cellStyle name="Total 2 2 6 5 15" xfId="24048" xr:uid="{00000000-0005-0000-0000-0000DFD10000}"/>
    <cellStyle name="Total 2 2 6 5 16" xfId="24398" xr:uid="{00000000-0005-0000-0000-0000E0D10000}"/>
    <cellStyle name="Total 2 2 6 5 17" xfId="24744" xr:uid="{00000000-0005-0000-0000-0000E1D10000}"/>
    <cellStyle name="Total 2 2 6 5 18" xfId="25019" xr:uid="{00000000-0005-0000-0000-0000E2D10000}"/>
    <cellStyle name="Total 2 2 6 5 19" xfId="25379" xr:uid="{00000000-0005-0000-0000-0000E3D10000}"/>
    <cellStyle name="Total 2 2 6 5 2" xfId="6030" xr:uid="{00000000-0005-0000-0000-0000E4D10000}"/>
    <cellStyle name="Total 2 2 6 5 2 2" xfId="19425" xr:uid="{00000000-0005-0000-0000-0000E5D10000}"/>
    <cellStyle name="Total 2 2 6 5 20" xfId="25705" xr:uid="{00000000-0005-0000-0000-0000E6D10000}"/>
    <cellStyle name="Total 2 2 6 5 21" xfId="26051" xr:uid="{00000000-0005-0000-0000-0000E7D10000}"/>
    <cellStyle name="Total 2 2 6 5 22" xfId="26397" xr:uid="{00000000-0005-0000-0000-0000E8D10000}"/>
    <cellStyle name="Total 2 2 6 5 23" xfId="26741" xr:uid="{00000000-0005-0000-0000-0000E9D10000}"/>
    <cellStyle name="Total 2 2 6 5 24" xfId="26942" xr:uid="{00000000-0005-0000-0000-0000EAD10000}"/>
    <cellStyle name="Total 2 2 6 5 25" xfId="27149" xr:uid="{00000000-0005-0000-0000-0000EBD10000}"/>
    <cellStyle name="Total 2 2 6 5 26" xfId="27450" xr:uid="{00000000-0005-0000-0000-0000ECD10000}"/>
    <cellStyle name="Total 2 2 6 5 27" xfId="27793" xr:uid="{00000000-0005-0000-0000-0000EDD10000}"/>
    <cellStyle name="Total 2 2 6 5 28" xfId="28134" xr:uid="{00000000-0005-0000-0000-0000EED10000}"/>
    <cellStyle name="Total 2 2 6 5 29" xfId="28475" xr:uid="{00000000-0005-0000-0000-0000EFD10000}"/>
    <cellStyle name="Total 2 2 6 5 3" xfId="10279" xr:uid="{00000000-0005-0000-0000-0000F0D10000}"/>
    <cellStyle name="Total 2 2 6 5 3 2" xfId="19867" xr:uid="{00000000-0005-0000-0000-0000F1D10000}"/>
    <cellStyle name="Total 2 2 6 5 30" xfId="28816" xr:uid="{00000000-0005-0000-0000-0000F2D10000}"/>
    <cellStyle name="Total 2 2 6 5 31" xfId="29157" xr:uid="{00000000-0005-0000-0000-0000F3D10000}"/>
    <cellStyle name="Total 2 2 6 5 32" xfId="29373" xr:uid="{00000000-0005-0000-0000-0000F4D10000}"/>
    <cellStyle name="Total 2 2 6 5 33" xfId="31057" xr:uid="{00000000-0005-0000-0000-0000F5D10000}"/>
    <cellStyle name="Total 2 2 6 5 34" xfId="31655" xr:uid="{00000000-0005-0000-0000-0000F6D10000}"/>
    <cellStyle name="Total 2 2 6 5 35" xfId="31995" xr:uid="{00000000-0005-0000-0000-0000F7D10000}"/>
    <cellStyle name="Total 2 2 6 5 36" xfId="32217" xr:uid="{00000000-0005-0000-0000-0000F8D10000}"/>
    <cellStyle name="Total 2 2 6 5 37" xfId="32558" xr:uid="{00000000-0005-0000-0000-0000F9D10000}"/>
    <cellStyle name="Total 2 2 6 5 38" xfId="32899" xr:uid="{00000000-0005-0000-0000-0000FAD10000}"/>
    <cellStyle name="Total 2 2 6 5 39" xfId="33481" xr:uid="{00000000-0005-0000-0000-0000FBD10000}"/>
    <cellStyle name="Total 2 2 6 5 4" xfId="14529" xr:uid="{00000000-0005-0000-0000-0000FCD10000}"/>
    <cellStyle name="Total 2 2 6 5 4 2" xfId="20213" xr:uid="{00000000-0005-0000-0000-0000FDD10000}"/>
    <cellStyle name="Total 2 2 6 5 40" xfId="33809" xr:uid="{00000000-0005-0000-0000-0000FED10000}"/>
    <cellStyle name="Total 2 2 6 5 41" xfId="34276" xr:uid="{00000000-0005-0000-0000-0000FFD10000}"/>
    <cellStyle name="Total 2 2 6 5 42" xfId="34602" xr:uid="{00000000-0005-0000-0000-000000D20000}"/>
    <cellStyle name="Total 2 2 6 5 43" xfId="34948" xr:uid="{00000000-0005-0000-0000-000001D20000}"/>
    <cellStyle name="Total 2 2 6 5 44" xfId="35294" xr:uid="{00000000-0005-0000-0000-000002D20000}"/>
    <cellStyle name="Total 2 2 6 5 45" xfId="35641" xr:uid="{00000000-0005-0000-0000-000003D20000}"/>
    <cellStyle name="Total 2 2 6 5 46" xfId="35988" xr:uid="{00000000-0005-0000-0000-000004D20000}"/>
    <cellStyle name="Total 2 2 6 5 47" xfId="36334" xr:uid="{00000000-0005-0000-0000-000005D20000}"/>
    <cellStyle name="Total 2 2 6 5 48" xfId="36680" xr:uid="{00000000-0005-0000-0000-000006D20000}"/>
    <cellStyle name="Total 2 2 6 5 49" xfId="37026" xr:uid="{00000000-0005-0000-0000-000007D20000}"/>
    <cellStyle name="Total 2 2 6 5 5" xfId="20559" xr:uid="{00000000-0005-0000-0000-000008D20000}"/>
    <cellStyle name="Total 2 2 6 5 50" xfId="37372" xr:uid="{00000000-0005-0000-0000-000009D20000}"/>
    <cellStyle name="Total 2 2 6 5 51" xfId="37718" xr:uid="{00000000-0005-0000-0000-00000AD20000}"/>
    <cellStyle name="Total 2 2 6 5 52" xfId="37993" xr:uid="{00000000-0005-0000-0000-00000BD20000}"/>
    <cellStyle name="Total 2 2 6 5 53" xfId="38340" xr:uid="{00000000-0005-0000-0000-00000CD20000}"/>
    <cellStyle name="Total 2 2 6 5 54" xfId="38686" xr:uid="{00000000-0005-0000-0000-00000DD20000}"/>
    <cellStyle name="Total 2 2 6 5 55" xfId="39032" xr:uid="{00000000-0005-0000-0000-00000ED20000}"/>
    <cellStyle name="Total 2 2 6 5 56" xfId="39378" xr:uid="{00000000-0005-0000-0000-00000FD20000}"/>
    <cellStyle name="Total 2 2 6 5 57" xfId="39735" xr:uid="{00000000-0005-0000-0000-000010D20000}"/>
    <cellStyle name="Total 2 2 6 5 58" xfId="39905" xr:uid="{00000000-0005-0000-0000-000011D20000}"/>
    <cellStyle name="Total 2 2 6 5 59" xfId="40206" xr:uid="{00000000-0005-0000-0000-000012D20000}"/>
    <cellStyle name="Total 2 2 6 5 6" xfId="20625" xr:uid="{00000000-0005-0000-0000-000013D20000}"/>
    <cellStyle name="Total 2 2 6 5 60" xfId="40547" xr:uid="{00000000-0005-0000-0000-000014D20000}"/>
    <cellStyle name="Total 2 2 6 5 61" xfId="40821" xr:uid="{00000000-0005-0000-0000-000015D20000}"/>
    <cellStyle name="Total 2 2 6 5 62" xfId="40733" xr:uid="{00000000-0005-0000-0000-000016D20000}"/>
    <cellStyle name="Total 2 2 6 5 63" xfId="41768" xr:uid="{00000000-0005-0000-0000-000017D20000}"/>
    <cellStyle name="Total 2 2 6 5 64" xfId="42114" xr:uid="{00000000-0005-0000-0000-000018D20000}"/>
    <cellStyle name="Total 2 2 6 5 65" xfId="42460" xr:uid="{00000000-0005-0000-0000-000019D20000}"/>
    <cellStyle name="Total 2 2 6 5 66" xfId="40654" xr:uid="{00000000-0005-0000-0000-00001AD20000}"/>
    <cellStyle name="Total 2 2 6 5 67" xfId="43041" xr:uid="{00000000-0005-0000-0000-00001BD20000}"/>
    <cellStyle name="Total 2 2 6 5 68" xfId="43382" xr:uid="{00000000-0005-0000-0000-00001CD20000}"/>
    <cellStyle name="Total 2 2 6 5 69" xfId="43723" xr:uid="{00000000-0005-0000-0000-00001DD20000}"/>
    <cellStyle name="Total 2 2 6 5 7" xfId="21252" xr:uid="{00000000-0005-0000-0000-00001ED20000}"/>
    <cellStyle name="Total 2 2 6 5 70" xfId="44254" xr:uid="{00000000-0005-0000-0000-00001FD20000}"/>
    <cellStyle name="Total 2 2 6 5 71" xfId="44579" xr:uid="{00000000-0005-0000-0000-000020D20000}"/>
    <cellStyle name="Total 2 2 6 5 72" xfId="44922" xr:uid="{00000000-0005-0000-0000-000021D20000}"/>
    <cellStyle name="Total 2 2 6 5 73" xfId="45343" xr:uid="{00000000-0005-0000-0000-000022D20000}"/>
    <cellStyle name="Total 2 2 6 5 74" xfId="45957" xr:uid="{00000000-0005-0000-0000-000023D20000}"/>
    <cellStyle name="Total 2 2 6 5 75" xfId="46301" xr:uid="{00000000-0005-0000-0000-000024D20000}"/>
    <cellStyle name="Total 2 2 6 5 76" xfId="46779" xr:uid="{00000000-0005-0000-0000-000025D20000}"/>
    <cellStyle name="Total 2 2 6 5 77" xfId="47124" xr:uid="{00000000-0005-0000-0000-000026D20000}"/>
    <cellStyle name="Total 2 2 6 5 78" xfId="47469" xr:uid="{00000000-0005-0000-0000-000027D20000}"/>
    <cellStyle name="Total 2 2 6 5 79" xfId="47893" xr:uid="{00000000-0005-0000-0000-000028D20000}"/>
    <cellStyle name="Total 2 2 6 5 8" xfId="21615" xr:uid="{00000000-0005-0000-0000-000029D20000}"/>
    <cellStyle name="Total 2 2 6 5 80" xfId="48230" xr:uid="{00000000-0005-0000-0000-00002AD20000}"/>
    <cellStyle name="Total 2 2 6 5 81" xfId="48279" xr:uid="{00000000-0005-0000-0000-00002BD20000}"/>
    <cellStyle name="Total 2 2 6 5 82" xfId="49083" xr:uid="{00000000-0005-0000-0000-00002CD20000}"/>
    <cellStyle name="Total 2 2 6 5 83" xfId="49627" xr:uid="{00000000-0005-0000-0000-00002DD20000}"/>
    <cellStyle name="Total 2 2 6 5 84" xfId="49814" xr:uid="{00000000-0005-0000-0000-00002ED20000}"/>
    <cellStyle name="Total 2 2 6 5 85" xfId="19070" xr:uid="{00000000-0005-0000-0000-00002FD20000}"/>
    <cellStyle name="Total 2 2 6 5 86" xfId="53486" xr:uid="{00000000-0005-0000-0000-000030D20000}"/>
    <cellStyle name="Total 2 2 6 5 9" xfId="22042" xr:uid="{00000000-0005-0000-0000-000031D20000}"/>
    <cellStyle name="Total 2 2 6 50" xfId="35439" xr:uid="{00000000-0005-0000-0000-000032D20000}"/>
    <cellStyle name="Total 2 2 6 51" xfId="35786" xr:uid="{00000000-0005-0000-0000-000033D20000}"/>
    <cellStyle name="Total 2 2 6 52" xfId="36132" xr:uid="{00000000-0005-0000-0000-000034D20000}"/>
    <cellStyle name="Total 2 2 6 53" xfId="36478" xr:uid="{00000000-0005-0000-0000-000035D20000}"/>
    <cellStyle name="Total 2 2 6 54" xfId="36824" xr:uid="{00000000-0005-0000-0000-000036D20000}"/>
    <cellStyle name="Total 2 2 6 55" xfId="37170" xr:uid="{00000000-0005-0000-0000-000037D20000}"/>
    <cellStyle name="Total 2 2 6 56" xfId="37516" xr:uid="{00000000-0005-0000-0000-000038D20000}"/>
    <cellStyle name="Total 2 2 6 57" xfId="37791" xr:uid="{00000000-0005-0000-0000-000039D20000}"/>
    <cellStyle name="Total 2 2 6 58" xfId="38138" xr:uid="{00000000-0005-0000-0000-00003AD20000}"/>
    <cellStyle name="Total 2 2 6 59" xfId="38484" xr:uid="{00000000-0005-0000-0000-00003BD20000}"/>
    <cellStyle name="Total 2 2 6 6" xfId="1826" xr:uid="{00000000-0005-0000-0000-00003CD20000}"/>
    <cellStyle name="Total 2 2 6 6 2" xfId="6078" xr:uid="{00000000-0005-0000-0000-00003DD20000}"/>
    <cellStyle name="Total 2 2 6 6 3" xfId="10327" xr:uid="{00000000-0005-0000-0000-00003ED20000}"/>
    <cellStyle name="Total 2 2 6 6 4" xfId="14577" xr:uid="{00000000-0005-0000-0000-00003FD20000}"/>
    <cellStyle name="Total 2 2 6 6 5" xfId="19013" xr:uid="{00000000-0005-0000-0000-000040D20000}"/>
    <cellStyle name="Total 2 2 6 6 6" xfId="53635" xr:uid="{00000000-0005-0000-0000-000041D20000}"/>
    <cellStyle name="Total 2 2 6 60" xfId="38830" xr:uid="{00000000-0005-0000-0000-000042D20000}"/>
    <cellStyle name="Total 2 2 6 61" xfId="39176" xr:uid="{00000000-0005-0000-0000-000043D20000}"/>
    <cellStyle name="Total 2 2 6 62" xfId="33391" xr:uid="{00000000-0005-0000-0000-000044D20000}"/>
    <cellStyle name="Total 2 2 6 63" xfId="39631" xr:uid="{00000000-0005-0000-0000-000045D20000}"/>
    <cellStyle name="Total 2 2 6 64" xfId="40004" xr:uid="{00000000-0005-0000-0000-000046D20000}"/>
    <cellStyle name="Total 2 2 6 65" xfId="40345" xr:uid="{00000000-0005-0000-0000-000047D20000}"/>
    <cellStyle name="Total 2 2 6 66" xfId="40988" xr:uid="{00000000-0005-0000-0000-000048D20000}"/>
    <cellStyle name="Total 2 2 6 67" xfId="41233" xr:uid="{00000000-0005-0000-0000-000049D20000}"/>
    <cellStyle name="Total 2 2 6 68" xfId="41191" xr:uid="{00000000-0005-0000-0000-00004AD20000}"/>
    <cellStyle name="Total 2 2 6 69" xfId="41912" xr:uid="{00000000-0005-0000-0000-00004BD20000}"/>
    <cellStyle name="Total 2 2 6 7" xfId="1873" xr:uid="{00000000-0005-0000-0000-00004CD20000}"/>
    <cellStyle name="Total 2 2 6 7 2" xfId="6125" xr:uid="{00000000-0005-0000-0000-00004DD20000}"/>
    <cellStyle name="Total 2 2 6 7 3" xfId="10374" xr:uid="{00000000-0005-0000-0000-00004ED20000}"/>
    <cellStyle name="Total 2 2 6 7 4" xfId="14624" xr:uid="{00000000-0005-0000-0000-00004FD20000}"/>
    <cellStyle name="Total 2 2 6 7 5" xfId="19223" xr:uid="{00000000-0005-0000-0000-000050D20000}"/>
    <cellStyle name="Total 2 2 6 7 6" xfId="53257" xr:uid="{00000000-0005-0000-0000-000051D20000}"/>
    <cellStyle name="Total 2 2 6 70" xfId="42258" xr:uid="{00000000-0005-0000-0000-000052D20000}"/>
    <cellStyle name="Total 2 2 6 71" xfId="42564" xr:uid="{00000000-0005-0000-0000-000053D20000}"/>
    <cellStyle name="Total 2 2 6 72" xfId="42839" xr:uid="{00000000-0005-0000-0000-000054D20000}"/>
    <cellStyle name="Total 2 2 6 73" xfId="43180" xr:uid="{00000000-0005-0000-0000-000055D20000}"/>
    <cellStyle name="Total 2 2 6 74" xfId="43521" xr:uid="{00000000-0005-0000-0000-000056D20000}"/>
    <cellStyle name="Total 2 2 6 75" xfId="44052" xr:uid="{00000000-0005-0000-0000-000057D20000}"/>
    <cellStyle name="Total 2 2 6 76" xfId="43898" xr:uid="{00000000-0005-0000-0000-000058D20000}"/>
    <cellStyle name="Total 2 2 6 77" xfId="44720" xr:uid="{00000000-0005-0000-0000-000059D20000}"/>
    <cellStyle name="Total 2 2 6 78" xfId="45221" xr:uid="{00000000-0005-0000-0000-00005AD20000}"/>
    <cellStyle name="Total 2 2 6 79" xfId="45657" xr:uid="{00000000-0005-0000-0000-00005BD20000}"/>
    <cellStyle name="Total 2 2 6 8" xfId="1920" xr:uid="{00000000-0005-0000-0000-00005CD20000}"/>
    <cellStyle name="Total 2 2 6 8 2" xfId="6172" xr:uid="{00000000-0005-0000-0000-00005DD20000}"/>
    <cellStyle name="Total 2 2 6 8 3" xfId="10421" xr:uid="{00000000-0005-0000-0000-00005ED20000}"/>
    <cellStyle name="Total 2 2 6 8 4" xfId="14671" xr:uid="{00000000-0005-0000-0000-00005FD20000}"/>
    <cellStyle name="Total 2 2 6 8 5" xfId="19639" xr:uid="{00000000-0005-0000-0000-000060D20000}"/>
    <cellStyle name="Total 2 2 6 8 6" xfId="54013" xr:uid="{00000000-0005-0000-0000-000061D20000}"/>
    <cellStyle name="Total 2 2 6 80" xfId="46099" xr:uid="{00000000-0005-0000-0000-000062D20000}"/>
    <cellStyle name="Total 2 2 6 81" xfId="46590" xr:uid="{00000000-0005-0000-0000-000063D20000}"/>
    <cellStyle name="Total 2 2 6 82" xfId="46922" xr:uid="{00000000-0005-0000-0000-000064D20000}"/>
    <cellStyle name="Total 2 2 6 83" xfId="47267" xr:uid="{00000000-0005-0000-0000-000065D20000}"/>
    <cellStyle name="Total 2 2 6 84" xfId="47712" xr:uid="{00000000-0005-0000-0000-000066D20000}"/>
    <cellStyle name="Total 2 2 6 85" xfId="48028" xr:uid="{00000000-0005-0000-0000-000067D20000}"/>
    <cellStyle name="Total 2 2 6 86" xfId="48376" xr:uid="{00000000-0005-0000-0000-000068D20000}"/>
    <cellStyle name="Total 2 2 6 87" xfId="48881" xr:uid="{00000000-0005-0000-0000-000069D20000}"/>
    <cellStyle name="Total 2 2 6 88" xfId="49207" xr:uid="{00000000-0005-0000-0000-00006AD20000}"/>
    <cellStyle name="Total 2 2 6 89" xfId="48755" xr:uid="{00000000-0005-0000-0000-00006BD20000}"/>
    <cellStyle name="Total 2 2 6 9" xfId="1563" xr:uid="{00000000-0005-0000-0000-00006CD20000}"/>
    <cellStyle name="Total 2 2 6 9 2" xfId="5815" xr:uid="{00000000-0005-0000-0000-00006DD20000}"/>
    <cellStyle name="Total 2 2 6 9 3" xfId="10064" xr:uid="{00000000-0005-0000-0000-00006ED20000}"/>
    <cellStyle name="Total 2 2 6 9 4" xfId="14314" xr:uid="{00000000-0005-0000-0000-00006FD20000}"/>
    <cellStyle name="Total 2 2 6 9 5" xfId="20011" xr:uid="{00000000-0005-0000-0000-000070D20000}"/>
    <cellStyle name="Total 2 2 6 9 6" xfId="54162" xr:uid="{00000000-0005-0000-0000-000071D20000}"/>
    <cellStyle name="Total 2 2 6 90" xfId="49890" xr:uid="{00000000-0005-0000-0000-000072D20000}"/>
    <cellStyle name="Total 2 2 6 91" xfId="50040" xr:uid="{00000000-0005-0000-0000-000073D20000}"/>
    <cellStyle name="Total 2 2 6 92" xfId="50189" xr:uid="{00000000-0005-0000-0000-000074D20000}"/>
    <cellStyle name="Total 2 2 6 93" xfId="50339" xr:uid="{00000000-0005-0000-0000-000075D20000}"/>
    <cellStyle name="Total 2 2 6 94" xfId="50488" xr:uid="{00000000-0005-0000-0000-000076D20000}"/>
    <cellStyle name="Total 2 2 6 95" xfId="50637" xr:uid="{00000000-0005-0000-0000-000077D20000}"/>
    <cellStyle name="Total 2 2 6 96" xfId="50787" xr:uid="{00000000-0005-0000-0000-000078D20000}"/>
    <cellStyle name="Total 2 2 6 97" xfId="50936" xr:uid="{00000000-0005-0000-0000-000079D20000}"/>
    <cellStyle name="Total 2 2 6 98" xfId="51101" xr:uid="{00000000-0005-0000-0000-00007AD20000}"/>
    <cellStyle name="Total 2 2 6 99" xfId="51257" xr:uid="{00000000-0005-0000-0000-00007BD20000}"/>
    <cellStyle name="Total 2 2 60" xfId="1350" xr:uid="{00000000-0005-0000-0000-00007CD20000}"/>
    <cellStyle name="Total 2 2 60 2" xfId="30508" xr:uid="{00000000-0005-0000-0000-00007DD20000}"/>
    <cellStyle name="Total 2 2 61" xfId="1360" xr:uid="{00000000-0005-0000-0000-00007ED20000}"/>
    <cellStyle name="Total 2 2 61 2" xfId="30478" xr:uid="{00000000-0005-0000-0000-00007FD20000}"/>
    <cellStyle name="Total 2 2 62" xfId="1342" xr:uid="{00000000-0005-0000-0000-000080D20000}"/>
    <cellStyle name="Total 2 2 62 2" xfId="30514" xr:uid="{00000000-0005-0000-0000-000081D20000}"/>
    <cellStyle name="Total 2 2 63" xfId="1434" xr:uid="{00000000-0005-0000-0000-000082D20000}"/>
    <cellStyle name="Total 2 2 63 2" xfId="30520" xr:uid="{00000000-0005-0000-0000-000083D20000}"/>
    <cellStyle name="Total 2 2 64" xfId="5690" xr:uid="{00000000-0005-0000-0000-000084D20000}"/>
    <cellStyle name="Total 2 2 64 2" xfId="30525" xr:uid="{00000000-0005-0000-0000-000085D20000}"/>
    <cellStyle name="Total 2 2 65" xfId="18441" xr:uid="{00000000-0005-0000-0000-000086D20000}"/>
    <cellStyle name="Total 2 2 65 2" xfId="30531" xr:uid="{00000000-0005-0000-0000-000087D20000}"/>
    <cellStyle name="Total 2 2 66" xfId="30519" xr:uid="{00000000-0005-0000-0000-000088D20000}"/>
    <cellStyle name="Total 2 2 67" xfId="30639" xr:uid="{00000000-0005-0000-0000-000089D20000}"/>
    <cellStyle name="Total 2 2 68" xfId="30649" xr:uid="{00000000-0005-0000-0000-00008AD20000}"/>
    <cellStyle name="Total 2 2 69" xfId="30655" xr:uid="{00000000-0005-0000-0000-00008BD20000}"/>
    <cellStyle name="Total 2 2 7" xfId="1217" xr:uid="{00000000-0005-0000-0000-00008CD20000}"/>
    <cellStyle name="Total 2 2 7 10" xfId="1962" xr:uid="{00000000-0005-0000-0000-00008DD20000}"/>
    <cellStyle name="Total 2 2 7 10 2" xfId="6214" xr:uid="{00000000-0005-0000-0000-00008ED20000}"/>
    <cellStyle name="Total 2 2 7 10 3" xfId="10463" xr:uid="{00000000-0005-0000-0000-00008FD20000}"/>
    <cellStyle name="Total 2 2 7 10 4" xfId="14713" xr:uid="{00000000-0005-0000-0000-000090D20000}"/>
    <cellStyle name="Total 2 2 7 10 5" xfId="20351" xr:uid="{00000000-0005-0000-0000-000091D20000}"/>
    <cellStyle name="Total 2 2 7 10 6" xfId="53226" xr:uid="{00000000-0005-0000-0000-000092D20000}"/>
    <cellStyle name="Total 2 2 7 100" xfId="51401" xr:uid="{00000000-0005-0000-0000-000093D20000}"/>
    <cellStyle name="Total 2 2 7 101" xfId="51551" xr:uid="{00000000-0005-0000-0000-000094D20000}"/>
    <cellStyle name="Total 2 2 7 102" xfId="51701" xr:uid="{00000000-0005-0000-0000-000095D20000}"/>
    <cellStyle name="Total 2 2 7 103" xfId="51856" xr:uid="{00000000-0005-0000-0000-000096D20000}"/>
    <cellStyle name="Total 2 2 7 104" xfId="52011" xr:uid="{00000000-0005-0000-0000-000097D20000}"/>
    <cellStyle name="Total 2 2 7 105" xfId="52161" xr:uid="{00000000-0005-0000-0000-000098D20000}"/>
    <cellStyle name="Total 2 2 7 106" xfId="52311" xr:uid="{00000000-0005-0000-0000-000099D20000}"/>
    <cellStyle name="Total 2 2 7 107" xfId="52359" xr:uid="{00000000-0005-0000-0000-00009AD20000}"/>
    <cellStyle name="Total 2 2 7 108" xfId="52414" xr:uid="{00000000-0005-0000-0000-00009BD20000}"/>
    <cellStyle name="Total 2 2 7 109" xfId="52564" xr:uid="{00000000-0005-0000-0000-00009CD20000}"/>
    <cellStyle name="Total 2 2 7 11" xfId="1530" xr:uid="{00000000-0005-0000-0000-00009DD20000}"/>
    <cellStyle name="Total 2 2 7 11 2" xfId="5782" xr:uid="{00000000-0005-0000-0000-00009ED20000}"/>
    <cellStyle name="Total 2 2 7 11 3" xfId="10031" xr:uid="{00000000-0005-0000-0000-00009FD20000}"/>
    <cellStyle name="Total 2 2 7 11 4" xfId="14281" xr:uid="{00000000-0005-0000-0000-0000A0D20000}"/>
    <cellStyle name="Total 2 2 7 11 5" xfId="20712" xr:uid="{00000000-0005-0000-0000-0000A1D20000}"/>
    <cellStyle name="Total 2 2 7 11 6" xfId="54378" xr:uid="{00000000-0005-0000-0000-0000A2D20000}"/>
    <cellStyle name="Total 2 2 7 110" xfId="52713" xr:uid="{00000000-0005-0000-0000-0000A3D20000}"/>
    <cellStyle name="Total 2 2 7 111" xfId="52863" xr:uid="{00000000-0005-0000-0000-0000A4D20000}"/>
    <cellStyle name="Total 2 2 7 112" xfId="18736" xr:uid="{00000000-0005-0000-0000-0000A5D20000}"/>
    <cellStyle name="Total 2 2 7 113" xfId="53155" xr:uid="{00000000-0005-0000-0000-0000A6D20000}"/>
    <cellStyle name="Total 2 2 7 12" xfId="2031" xr:uid="{00000000-0005-0000-0000-0000A7D20000}"/>
    <cellStyle name="Total 2 2 7 12 2" xfId="6283" xr:uid="{00000000-0005-0000-0000-0000A8D20000}"/>
    <cellStyle name="Total 2 2 7 12 3" xfId="10532" xr:uid="{00000000-0005-0000-0000-0000A9D20000}"/>
    <cellStyle name="Total 2 2 7 12 4" xfId="14781" xr:uid="{00000000-0005-0000-0000-0000AAD20000}"/>
    <cellStyle name="Total 2 2 7 12 5" xfId="21044" xr:uid="{00000000-0005-0000-0000-0000ABD20000}"/>
    <cellStyle name="Total 2 2 7 12 6" xfId="54528" xr:uid="{00000000-0005-0000-0000-0000ACD20000}"/>
    <cellStyle name="Total 2 2 7 13" xfId="2183" xr:uid="{00000000-0005-0000-0000-0000ADD20000}"/>
    <cellStyle name="Total 2 2 7 13 2" xfId="6435" xr:uid="{00000000-0005-0000-0000-0000AED20000}"/>
    <cellStyle name="Total 2 2 7 13 3" xfId="10684" xr:uid="{00000000-0005-0000-0000-0000AFD20000}"/>
    <cellStyle name="Total 2 2 7 13 4" xfId="14933" xr:uid="{00000000-0005-0000-0000-0000B0D20000}"/>
    <cellStyle name="Total 2 2 7 13 5" xfId="20825" xr:uid="{00000000-0005-0000-0000-0000B1D20000}"/>
    <cellStyle name="Total 2 2 7 13 6" xfId="54677" xr:uid="{00000000-0005-0000-0000-0000B2D20000}"/>
    <cellStyle name="Total 2 2 7 14" xfId="2333" xr:uid="{00000000-0005-0000-0000-0000B3D20000}"/>
    <cellStyle name="Total 2 2 7 14 2" xfId="6585" xr:uid="{00000000-0005-0000-0000-0000B4D20000}"/>
    <cellStyle name="Total 2 2 7 14 3" xfId="10834" xr:uid="{00000000-0005-0000-0000-0000B5D20000}"/>
    <cellStyle name="Total 2 2 7 14 4" xfId="15083" xr:uid="{00000000-0005-0000-0000-0000B6D20000}"/>
    <cellStyle name="Total 2 2 7 14 5" xfId="21445" xr:uid="{00000000-0005-0000-0000-0000B7D20000}"/>
    <cellStyle name="Total 2 2 7 14 6" xfId="54832" xr:uid="{00000000-0005-0000-0000-0000B8D20000}"/>
    <cellStyle name="Total 2 2 7 15" xfId="2482" xr:uid="{00000000-0005-0000-0000-0000B9D20000}"/>
    <cellStyle name="Total 2 2 7 15 2" xfId="6734" xr:uid="{00000000-0005-0000-0000-0000BAD20000}"/>
    <cellStyle name="Total 2 2 7 15 3" xfId="10983" xr:uid="{00000000-0005-0000-0000-0000BBD20000}"/>
    <cellStyle name="Total 2 2 7 15 4" xfId="15232" xr:uid="{00000000-0005-0000-0000-0000BCD20000}"/>
    <cellStyle name="Total 2 2 7 15 5" xfId="22180" xr:uid="{00000000-0005-0000-0000-0000BDD20000}"/>
    <cellStyle name="Total 2 2 7 15 6" xfId="54987" xr:uid="{00000000-0005-0000-0000-0000BED20000}"/>
    <cellStyle name="Total 2 2 7 16" xfId="2632" xr:uid="{00000000-0005-0000-0000-0000BFD20000}"/>
    <cellStyle name="Total 2 2 7 16 2" xfId="6884" xr:uid="{00000000-0005-0000-0000-0000C0D20000}"/>
    <cellStyle name="Total 2 2 7 16 3" xfId="11133" xr:uid="{00000000-0005-0000-0000-0000C1D20000}"/>
    <cellStyle name="Total 2 2 7 16 4" xfId="15382" xr:uid="{00000000-0005-0000-0000-0000C2D20000}"/>
    <cellStyle name="Total 2 2 7 16 5" xfId="22526" xr:uid="{00000000-0005-0000-0000-0000C3D20000}"/>
    <cellStyle name="Total 2 2 7 16 6" xfId="55138" xr:uid="{00000000-0005-0000-0000-0000C4D20000}"/>
    <cellStyle name="Total 2 2 7 17" xfId="2787" xr:uid="{00000000-0005-0000-0000-0000C5D20000}"/>
    <cellStyle name="Total 2 2 7 17 2" xfId="7039" xr:uid="{00000000-0005-0000-0000-0000C6D20000}"/>
    <cellStyle name="Total 2 2 7 17 3" xfId="11288" xr:uid="{00000000-0005-0000-0000-0000C7D20000}"/>
    <cellStyle name="Total 2 2 7 17 4" xfId="15537" xr:uid="{00000000-0005-0000-0000-0000C8D20000}"/>
    <cellStyle name="Total 2 2 7 17 5" xfId="22872" xr:uid="{00000000-0005-0000-0000-0000C9D20000}"/>
    <cellStyle name="Total 2 2 7 17 6" xfId="55287" xr:uid="{00000000-0005-0000-0000-0000CAD20000}"/>
    <cellStyle name="Total 2 2 7 18" xfId="2937" xr:uid="{00000000-0005-0000-0000-0000CBD20000}"/>
    <cellStyle name="Total 2 2 7 18 2" xfId="7189" xr:uid="{00000000-0005-0000-0000-0000CCD20000}"/>
    <cellStyle name="Total 2 2 7 18 3" xfId="11438" xr:uid="{00000000-0005-0000-0000-0000CDD20000}"/>
    <cellStyle name="Total 2 2 7 18 4" xfId="15687" xr:uid="{00000000-0005-0000-0000-0000CED20000}"/>
    <cellStyle name="Total 2 2 7 18 5" xfId="23219" xr:uid="{00000000-0005-0000-0000-0000CFD20000}"/>
    <cellStyle name="Total 2 2 7 18 6" xfId="55437" xr:uid="{00000000-0005-0000-0000-0000D0D20000}"/>
    <cellStyle name="Total 2 2 7 19" xfId="3087" xr:uid="{00000000-0005-0000-0000-0000D1D20000}"/>
    <cellStyle name="Total 2 2 7 19 2" xfId="7339" xr:uid="{00000000-0005-0000-0000-0000D2D20000}"/>
    <cellStyle name="Total 2 2 7 19 3" xfId="11588" xr:uid="{00000000-0005-0000-0000-0000D3D20000}"/>
    <cellStyle name="Total 2 2 7 19 4" xfId="15837" xr:uid="{00000000-0005-0000-0000-0000D4D20000}"/>
    <cellStyle name="Total 2 2 7 19 5" xfId="23494" xr:uid="{00000000-0005-0000-0000-0000D5D20000}"/>
    <cellStyle name="Total 2 2 7 19 6" xfId="55586" xr:uid="{00000000-0005-0000-0000-0000D6D20000}"/>
    <cellStyle name="Total 2 2 7 2" xfId="1218" xr:uid="{00000000-0005-0000-0000-0000D7D20000}"/>
    <cellStyle name="Total 2 2 7 2 10" xfId="3290" xr:uid="{00000000-0005-0000-0000-0000D8D20000}"/>
    <cellStyle name="Total 2 2 7 2 10 2" xfId="7542" xr:uid="{00000000-0005-0000-0000-0000D9D20000}"/>
    <cellStyle name="Total 2 2 7 2 10 3" xfId="11791" xr:uid="{00000000-0005-0000-0000-0000DAD20000}"/>
    <cellStyle name="Total 2 2 7 2 10 4" xfId="16040" xr:uid="{00000000-0005-0000-0000-0000DBD20000}"/>
    <cellStyle name="Total 2 2 7 2 10 5" xfId="22230" xr:uid="{00000000-0005-0000-0000-0000DCD20000}"/>
    <cellStyle name="Total 2 2 7 2 10 6" xfId="54582" xr:uid="{00000000-0005-0000-0000-0000DDD20000}"/>
    <cellStyle name="Total 2 2 7 2 100" xfId="52215" xr:uid="{00000000-0005-0000-0000-0000DED20000}"/>
    <cellStyle name="Total 2 2 7 2 101" xfId="52468" xr:uid="{00000000-0005-0000-0000-0000DFD20000}"/>
    <cellStyle name="Total 2 2 7 2 102" xfId="52618" xr:uid="{00000000-0005-0000-0000-0000E0D20000}"/>
    <cellStyle name="Total 2 2 7 2 103" xfId="52767" xr:uid="{00000000-0005-0000-0000-0000E1D20000}"/>
    <cellStyle name="Total 2 2 7 2 104" xfId="52917" xr:uid="{00000000-0005-0000-0000-0000E2D20000}"/>
    <cellStyle name="Total 2 2 7 2 105" xfId="53379" xr:uid="{00000000-0005-0000-0000-0000E3D20000}"/>
    <cellStyle name="Total 2 2 7 2 11" xfId="3439" xr:uid="{00000000-0005-0000-0000-0000E4D20000}"/>
    <cellStyle name="Total 2 2 7 2 11 2" xfId="7691" xr:uid="{00000000-0005-0000-0000-0000E5D20000}"/>
    <cellStyle name="Total 2 2 7 2 11 3" xfId="11940" xr:uid="{00000000-0005-0000-0000-0000E6D20000}"/>
    <cellStyle name="Total 2 2 7 2 11 4" xfId="16189" xr:uid="{00000000-0005-0000-0000-0000E7D20000}"/>
    <cellStyle name="Total 2 2 7 2 11 5" xfId="22576" xr:uid="{00000000-0005-0000-0000-0000E8D20000}"/>
    <cellStyle name="Total 2 2 7 2 11 6" xfId="54731" xr:uid="{00000000-0005-0000-0000-0000E9D20000}"/>
    <cellStyle name="Total 2 2 7 2 12" xfId="3589" xr:uid="{00000000-0005-0000-0000-0000EAD20000}"/>
    <cellStyle name="Total 2 2 7 2 12 2" xfId="7841" xr:uid="{00000000-0005-0000-0000-0000EBD20000}"/>
    <cellStyle name="Total 2 2 7 2 12 3" xfId="12090" xr:uid="{00000000-0005-0000-0000-0000ECD20000}"/>
    <cellStyle name="Total 2 2 7 2 12 4" xfId="16339" xr:uid="{00000000-0005-0000-0000-0000EDD20000}"/>
    <cellStyle name="Total 2 2 7 2 12 5" xfId="22922" xr:uid="{00000000-0005-0000-0000-0000EED20000}"/>
    <cellStyle name="Total 2 2 7 2 12 6" xfId="54886" xr:uid="{00000000-0005-0000-0000-0000EFD20000}"/>
    <cellStyle name="Total 2 2 7 2 13" xfId="3739" xr:uid="{00000000-0005-0000-0000-0000F0D20000}"/>
    <cellStyle name="Total 2 2 7 2 13 2" xfId="7991" xr:uid="{00000000-0005-0000-0000-0000F1D20000}"/>
    <cellStyle name="Total 2 2 7 2 13 3" xfId="12240" xr:uid="{00000000-0005-0000-0000-0000F2D20000}"/>
    <cellStyle name="Total 2 2 7 2 13 4" xfId="16489" xr:uid="{00000000-0005-0000-0000-0000F3D20000}"/>
    <cellStyle name="Total 2 2 7 2 13 5" xfId="23269" xr:uid="{00000000-0005-0000-0000-0000F4D20000}"/>
    <cellStyle name="Total 2 2 7 2 13 6" xfId="55041" xr:uid="{00000000-0005-0000-0000-0000F5D20000}"/>
    <cellStyle name="Total 2 2 7 2 14" xfId="3888" xr:uid="{00000000-0005-0000-0000-0000F6D20000}"/>
    <cellStyle name="Total 2 2 7 2 14 2" xfId="8140" xr:uid="{00000000-0005-0000-0000-0000F7D20000}"/>
    <cellStyle name="Total 2 2 7 2 14 3" xfId="12389" xr:uid="{00000000-0005-0000-0000-0000F8D20000}"/>
    <cellStyle name="Total 2 2 7 2 14 4" xfId="16638" xr:uid="{00000000-0005-0000-0000-0000F9D20000}"/>
    <cellStyle name="Total 2 2 7 2 14 5" xfId="23544" xr:uid="{00000000-0005-0000-0000-0000FAD20000}"/>
    <cellStyle name="Total 2 2 7 2 14 6" xfId="55192" xr:uid="{00000000-0005-0000-0000-0000FBD20000}"/>
    <cellStyle name="Total 2 2 7 2 15" xfId="4037" xr:uid="{00000000-0005-0000-0000-0000FCD20000}"/>
    <cellStyle name="Total 2 2 7 2 15 2" xfId="8289" xr:uid="{00000000-0005-0000-0000-0000FDD20000}"/>
    <cellStyle name="Total 2 2 7 2 15 3" xfId="12538" xr:uid="{00000000-0005-0000-0000-0000FED20000}"/>
    <cellStyle name="Total 2 2 7 2 15 4" xfId="16787" xr:uid="{00000000-0005-0000-0000-0000FFD20000}"/>
    <cellStyle name="Total 2 2 7 2 15 5" xfId="23890" xr:uid="{00000000-0005-0000-0000-000000D30000}"/>
    <cellStyle name="Total 2 2 7 2 15 6" xfId="55341" xr:uid="{00000000-0005-0000-0000-000001D30000}"/>
    <cellStyle name="Total 2 2 7 2 16" xfId="4237" xr:uid="{00000000-0005-0000-0000-000002D30000}"/>
    <cellStyle name="Total 2 2 7 2 16 2" xfId="8489" xr:uid="{00000000-0005-0000-0000-000003D30000}"/>
    <cellStyle name="Total 2 2 7 2 16 3" xfId="12738" xr:uid="{00000000-0005-0000-0000-000004D30000}"/>
    <cellStyle name="Total 2 2 7 2 16 4" xfId="16987" xr:uid="{00000000-0005-0000-0000-000005D30000}"/>
    <cellStyle name="Total 2 2 7 2 16 5" xfId="24240" xr:uid="{00000000-0005-0000-0000-000006D30000}"/>
    <cellStyle name="Total 2 2 7 2 16 6" xfId="55491" xr:uid="{00000000-0005-0000-0000-000007D30000}"/>
    <cellStyle name="Total 2 2 7 2 17" xfId="4388" xr:uid="{00000000-0005-0000-0000-000008D30000}"/>
    <cellStyle name="Total 2 2 7 2 17 2" xfId="8640" xr:uid="{00000000-0005-0000-0000-000009D30000}"/>
    <cellStyle name="Total 2 2 7 2 17 3" xfId="12889" xr:uid="{00000000-0005-0000-0000-00000AD30000}"/>
    <cellStyle name="Total 2 2 7 2 17 4" xfId="17138" xr:uid="{00000000-0005-0000-0000-00000BD30000}"/>
    <cellStyle name="Total 2 2 7 2 17 5" xfId="24586" xr:uid="{00000000-0005-0000-0000-00000CD30000}"/>
    <cellStyle name="Total 2 2 7 2 17 6" xfId="55640" xr:uid="{00000000-0005-0000-0000-00000DD30000}"/>
    <cellStyle name="Total 2 2 7 2 18" xfId="4491" xr:uid="{00000000-0005-0000-0000-00000ED30000}"/>
    <cellStyle name="Total 2 2 7 2 18 2" xfId="8743" xr:uid="{00000000-0005-0000-0000-00000FD30000}"/>
    <cellStyle name="Total 2 2 7 2 18 3" xfId="12992" xr:uid="{00000000-0005-0000-0000-000010D30000}"/>
    <cellStyle name="Total 2 2 7 2 18 4" xfId="17241" xr:uid="{00000000-0005-0000-0000-000011D30000}"/>
    <cellStyle name="Total 2 2 7 2 18 5" xfId="24861" xr:uid="{00000000-0005-0000-0000-000012D30000}"/>
    <cellStyle name="Total 2 2 7 2 18 6" xfId="55862" xr:uid="{00000000-0005-0000-0000-000013D30000}"/>
    <cellStyle name="Total 2 2 7 2 19" xfId="4605" xr:uid="{00000000-0005-0000-0000-000014D30000}"/>
    <cellStyle name="Total 2 2 7 2 19 2" xfId="8857" xr:uid="{00000000-0005-0000-0000-000015D30000}"/>
    <cellStyle name="Total 2 2 7 2 19 3" xfId="13106" xr:uid="{00000000-0005-0000-0000-000016D30000}"/>
    <cellStyle name="Total 2 2 7 2 19 4" xfId="17355" xr:uid="{00000000-0005-0000-0000-000017D30000}"/>
    <cellStyle name="Total 2 2 7 2 19 5" xfId="25274" xr:uid="{00000000-0005-0000-0000-000018D30000}"/>
    <cellStyle name="Total 2 2 7 2 19 6" xfId="56014" xr:uid="{00000000-0005-0000-0000-000019D30000}"/>
    <cellStyle name="Total 2 2 7 2 2" xfId="2085" xr:uid="{00000000-0005-0000-0000-00001AD30000}"/>
    <cellStyle name="Total 2 2 7 2 2 2" xfId="6337" xr:uid="{00000000-0005-0000-0000-00001BD30000}"/>
    <cellStyle name="Total 2 2 7 2 2 3" xfId="10586" xr:uid="{00000000-0005-0000-0000-00001CD30000}"/>
    <cellStyle name="Total 2 2 7 2 2 4" xfId="14835" xr:uid="{00000000-0005-0000-0000-00001DD30000}"/>
    <cellStyle name="Total 2 2 7 2 2 5" xfId="18640" xr:uid="{00000000-0005-0000-0000-00001ED30000}"/>
    <cellStyle name="Total 2 2 7 2 2 6" xfId="19267" xr:uid="{00000000-0005-0000-0000-00001FD30000}"/>
    <cellStyle name="Total 2 2 7 2 2 7" xfId="53534" xr:uid="{00000000-0005-0000-0000-000020D30000}"/>
    <cellStyle name="Total 2 2 7 2 20" xfId="4760" xr:uid="{00000000-0005-0000-0000-000021D30000}"/>
    <cellStyle name="Total 2 2 7 2 20 2" xfId="9012" xr:uid="{00000000-0005-0000-0000-000022D30000}"/>
    <cellStyle name="Total 2 2 7 2 20 3" xfId="13261" xr:uid="{00000000-0005-0000-0000-000023D30000}"/>
    <cellStyle name="Total 2 2 7 2 20 4" xfId="17510" xr:uid="{00000000-0005-0000-0000-000024D30000}"/>
    <cellStyle name="Total 2 2 7 2 20 5" xfId="25547" xr:uid="{00000000-0005-0000-0000-000025D30000}"/>
    <cellStyle name="Total 2 2 7 2 20 6" xfId="56166" xr:uid="{00000000-0005-0000-0000-000026D30000}"/>
    <cellStyle name="Total 2 2 7 2 21" xfId="4910" xr:uid="{00000000-0005-0000-0000-000027D30000}"/>
    <cellStyle name="Total 2 2 7 2 21 2" xfId="9162" xr:uid="{00000000-0005-0000-0000-000028D30000}"/>
    <cellStyle name="Total 2 2 7 2 21 3" xfId="13411" xr:uid="{00000000-0005-0000-0000-000029D30000}"/>
    <cellStyle name="Total 2 2 7 2 21 4" xfId="17660" xr:uid="{00000000-0005-0000-0000-00002AD30000}"/>
    <cellStyle name="Total 2 2 7 2 21 5" xfId="25893" xr:uid="{00000000-0005-0000-0000-00002BD30000}"/>
    <cellStyle name="Total 2 2 7 2 21 6" xfId="56315" xr:uid="{00000000-0005-0000-0000-00002CD30000}"/>
    <cellStyle name="Total 2 2 7 2 22" xfId="5102" xr:uid="{00000000-0005-0000-0000-00002DD30000}"/>
    <cellStyle name="Total 2 2 7 2 22 2" xfId="9354" xr:uid="{00000000-0005-0000-0000-00002ED30000}"/>
    <cellStyle name="Total 2 2 7 2 22 3" xfId="13603" xr:uid="{00000000-0005-0000-0000-00002FD30000}"/>
    <cellStyle name="Total 2 2 7 2 22 4" xfId="17852" xr:uid="{00000000-0005-0000-0000-000030D30000}"/>
    <cellStyle name="Total 2 2 7 2 22 5" xfId="26239" xr:uid="{00000000-0005-0000-0000-000031D30000}"/>
    <cellStyle name="Total 2 2 7 2 22 6" xfId="56471" xr:uid="{00000000-0005-0000-0000-000032D30000}"/>
    <cellStyle name="Total 2 2 7 2 23" xfId="5212" xr:uid="{00000000-0005-0000-0000-000033D30000}"/>
    <cellStyle name="Total 2 2 7 2 23 2" xfId="9464" xr:uid="{00000000-0005-0000-0000-000034D30000}"/>
    <cellStyle name="Total 2 2 7 2 23 3" xfId="13713" xr:uid="{00000000-0005-0000-0000-000035D30000}"/>
    <cellStyle name="Total 2 2 7 2 23 4" xfId="17962" xr:uid="{00000000-0005-0000-0000-000036D30000}"/>
    <cellStyle name="Total 2 2 7 2 23 5" xfId="26584" xr:uid="{00000000-0005-0000-0000-000037D30000}"/>
    <cellStyle name="Total 2 2 7 2 23 6" xfId="56722" xr:uid="{00000000-0005-0000-0000-000038D30000}"/>
    <cellStyle name="Total 2 2 7 2 24" xfId="5324" xr:uid="{00000000-0005-0000-0000-000039D30000}"/>
    <cellStyle name="Total 2 2 7 2 24 2" xfId="9576" xr:uid="{00000000-0005-0000-0000-00003AD30000}"/>
    <cellStyle name="Total 2 2 7 2 24 3" xfId="13825" xr:uid="{00000000-0005-0000-0000-00003BD30000}"/>
    <cellStyle name="Total 2 2 7 2 24 4" xfId="18074" xr:uid="{00000000-0005-0000-0000-00003CD30000}"/>
    <cellStyle name="Total 2 2 7 2 24 5" xfId="25360" xr:uid="{00000000-0005-0000-0000-00003DD30000}"/>
    <cellStyle name="Total 2 2 7 2 24 6" xfId="56881" xr:uid="{00000000-0005-0000-0000-00003ED30000}"/>
    <cellStyle name="Total 2 2 7 2 25" xfId="5475" xr:uid="{00000000-0005-0000-0000-00003FD30000}"/>
    <cellStyle name="Total 2 2 7 2 25 2" xfId="9727" xr:uid="{00000000-0005-0000-0000-000040D30000}"/>
    <cellStyle name="Total 2 2 7 2 25 3" xfId="13976" xr:uid="{00000000-0005-0000-0000-000041D30000}"/>
    <cellStyle name="Total 2 2 7 2 25 4" xfId="18225" xr:uid="{00000000-0005-0000-0000-000042D30000}"/>
    <cellStyle name="Total 2 2 7 2 25 5" xfId="27101" xr:uid="{00000000-0005-0000-0000-000043D30000}"/>
    <cellStyle name="Total 2 2 7 2 25 6" xfId="57031" xr:uid="{00000000-0005-0000-0000-000044D30000}"/>
    <cellStyle name="Total 2 2 7 2 26" xfId="5630" xr:uid="{00000000-0005-0000-0000-000045D30000}"/>
    <cellStyle name="Total 2 2 7 2 26 2" xfId="9882" xr:uid="{00000000-0005-0000-0000-000046D30000}"/>
    <cellStyle name="Total 2 2 7 2 26 3" xfId="14131" xr:uid="{00000000-0005-0000-0000-000047D30000}"/>
    <cellStyle name="Total 2 2 7 2 26 4" xfId="18380" xr:uid="{00000000-0005-0000-0000-000048D30000}"/>
    <cellStyle name="Total 2 2 7 2 26 5" xfId="27292" xr:uid="{00000000-0005-0000-0000-000049D30000}"/>
    <cellStyle name="Total 2 2 7 2 26 6" xfId="55725" xr:uid="{00000000-0005-0000-0000-00004AD30000}"/>
    <cellStyle name="Total 2 2 7 2 27" xfId="1630" xr:uid="{00000000-0005-0000-0000-00004BD30000}"/>
    <cellStyle name="Total 2 2 7 2 27 2" xfId="27635" xr:uid="{00000000-0005-0000-0000-00004CD30000}"/>
    <cellStyle name="Total 2 2 7 2 27 3" xfId="57299" xr:uid="{00000000-0005-0000-0000-00004DD30000}"/>
    <cellStyle name="Total 2 2 7 2 28" xfId="5882" xr:uid="{00000000-0005-0000-0000-00004ED30000}"/>
    <cellStyle name="Total 2 2 7 2 28 2" xfId="27976" xr:uid="{00000000-0005-0000-0000-00004FD30000}"/>
    <cellStyle name="Total 2 2 7 2 28 3" xfId="57448" xr:uid="{00000000-0005-0000-0000-000050D30000}"/>
    <cellStyle name="Total 2 2 7 2 29" xfId="10131" xr:uid="{00000000-0005-0000-0000-000051D30000}"/>
    <cellStyle name="Total 2 2 7 2 29 2" xfId="28317" xr:uid="{00000000-0005-0000-0000-000052D30000}"/>
    <cellStyle name="Total 2 2 7 2 29 3" xfId="57598" xr:uid="{00000000-0005-0000-0000-000053D30000}"/>
    <cellStyle name="Total 2 2 7 2 3" xfId="2237" xr:uid="{00000000-0005-0000-0000-000054D30000}"/>
    <cellStyle name="Total 2 2 7 2 3 2" xfId="6489" xr:uid="{00000000-0005-0000-0000-000055D30000}"/>
    <cellStyle name="Total 2 2 7 2 3 3" xfId="10738" xr:uid="{00000000-0005-0000-0000-000056D30000}"/>
    <cellStyle name="Total 2 2 7 2 3 4" xfId="14987" xr:uid="{00000000-0005-0000-0000-000057D30000}"/>
    <cellStyle name="Total 2 2 7 2 3 5" xfId="19139" xr:uid="{00000000-0005-0000-0000-000058D30000}"/>
    <cellStyle name="Total 2 2 7 2 3 6" xfId="53683" xr:uid="{00000000-0005-0000-0000-000059D30000}"/>
    <cellStyle name="Total 2 2 7 2 30" xfId="14381" xr:uid="{00000000-0005-0000-0000-00005AD30000}"/>
    <cellStyle name="Total 2 2 7 2 30 2" xfId="28658" xr:uid="{00000000-0005-0000-0000-00005BD30000}"/>
    <cellStyle name="Total 2 2 7 2 31" xfId="18532" xr:uid="{00000000-0005-0000-0000-00005CD30000}"/>
    <cellStyle name="Total 2 2 7 2 31 2" xfId="28999" xr:uid="{00000000-0005-0000-0000-00005DD30000}"/>
    <cellStyle name="Total 2 2 7 2 32" xfId="29485" xr:uid="{00000000-0005-0000-0000-00005ED30000}"/>
    <cellStyle name="Total 2 2 7 2 33" xfId="31147" xr:uid="{00000000-0005-0000-0000-00005FD30000}"/>
    <cellStyle name="Total 2 2 7 2 34" xfId="31497" xr:uid="{00000000-0005-0000-0000-000060D30000}"/>
    <cellStyle name="Total 2 2 7 2 35" xfId="31837" xr:uid="{00000000-0005-0000-0000-000061D30000}"/>
    <cellStyle name="Total 2 2 7 2 36" xfId="32059" xr:uid="{00000000-0005-0000-0000-000062D30000}"/>
    <cellStyle name="Total 2 2 7 2 37" xfId="32400" xr:uid="{00000000-0005-0000-0000-000063D30000}"/>
    <cellStyle name="Total 2 2 7 2 38" xfId="32741" xr:uid="{00000000-0005-0000-0000-000064D30000}"/>
    <cellStyle name="Total 2 2 7 2 39" xfId="33507" xr:uid="{00000000-0005-0000-0000-000065D30000}"/>
    <cellStyle name="Total 2 2 7 2 4" xfId="2387" xr:uid="{00000000-0005-0000-0000-000066D30000}"/>
    <cellStyle name="Total 2 2 7 2 4 2" xfId="6639" xr:uid="{00000000-0005-0000-0000-000067D30000}"/>
    <cellStyle name="Total 2 2 7 2 4 3" xfId="10888" xr:uid="{00000000-0005-0000-0000-000068D30000}"/>
    <cellStyle name="Total 2 2 7 2 4 4" xfId="15137" xr:uid="{00000000-0005-0000-0000-000069D30000}"/>
    <cellStyle name="Total 2 2 7 2 4 5" xfId="20055" xr:uid="{00000000-0005-0000-0000-00006AD30000}"/>
    <cellStyle name="Total 2 2 7 2 4 6" xfId="53805" xr:uid="{00000000-0005-0000-0000-00006BD30000}"/>
    <cellStyle name="Total 2 2 7 2 40" xfId="33651" xr:uid="{00000000-0005-0000-0000-00006CD30000}"/>
    <cellStyle name="Total 2 2 7 2 41" xfId="32973" xr:uid="{00000000-0005-0000-0000-00006DD30000}"/>
    <cellStyle name="Total 2 2 7 2 42" xfId="34444" xr:uid="{00000000-0005-0000-0000-00006ED30000}"/>
    <cellStyle name="Total 2 2 7 2 43" xfId="34790" xr:uid="{00000000-0005-0000-0000-00006FD30000}"/>
    <cellStyle name="Total 2 2 7 2 44" xfId="35136" xr:uid="{00000000-0005-0000-0000-000070D30000}"/>
    <cellStyle name="Total 2 2 7 2 45" xfId="35483" xr:uid="{00000000-0005-0000-0000-000071D30000}"/>
    <cellStyle name="Total 2 2 7 2 46" xfId="35830" xr:uid="{00000000-0005-0000-0000-000072D30000}"/>
    <cellStyle name="Total 2 2 7 2 47" xfId="36176" xr:uid="{00000000-0005-0000-0000-000073D30000}"/>
    <cellStyle name="Total 2 2 7 2 48" xfId="36522" xr:uid="{00000000-0005-0000-0000-000074D30000}"/>
    <cellStyle name="Total 2 2 7 2 49" xfId="36868" xr:uid="{00000000-0005-0000-0000-000075D30000}"/>
    <cellStyle name="Total 2 2 7 2 5" xfId="2536" xr:uid="{00000000-0005-0000-0000-000076D30000}"/>
    <cellStyle name="Total 2 2 7 2 5 2" xfId="6788" xr:uid="{00000000-0005-0000-0000-000077D30000}"/>
    <cellStyle name="Total 2 2 7 2 5 3" xfId="11037" xr:uid="{00000000-0005-0000-0000-000078D30000}"/>
    <cellStyle name="Total 2 2 7 2 5 4" xfId="15286" xr:uid="{00000000-0005-0000-0000-000079D30000}"/>
    <cellStyle name="Total 2 2 7 2 5 5" xfId="20401" xr:uid="{00000000-0005-0000-0000-00007AD30000}"/>
    <cellStyle name="Total 2 2 7 2 5 6" xfId="53911" xr:uid="{00000000-0005-0000-0000-00007BD30000}"/>
    <cellStyle name="Total 2 2 7 2 50" xfId="37214" xr:uid="{00000000-0005-0000-0000-00007CD30000}"/>
    <cellStyle name="Total 2 2 7 2 51" xfId="37560" xr:uid="{00000000-0005-0000-0000-00007DD30000}"/>
    <cellStyle name="Total 2 2 7 2 52" xfId="37835" xr:uid="{00000000-0005-0000-0000-00007ED30000}"/>
    <cellStyle name="Total 2 2 7 2 53" xfId="38182" xr:uid="{00000000-0005-0000-0000-00007FD30000}"/>
    <cellStyle name="Total 2 2 7 2 54" xfId="38528" xr:uid="{00000000-0005-0000-0000-000080D30000}"/>
    <cellStyle name="Total 2 2 7 2 55" xfId="38874" xr:uid="{00000000-0005-0000-0000-000081D30000}"/>
    <cellStyle name="Total 2 2 7 2 56" xfId="39220" xr:uid="{00000000-0005-0000-0000-000082D30000}"/>
    <cellStyle name="Total 2 2 7 2 57" xfId="39636" xr:uid="{00000000-0005-0000-0000-000083D30000}"/>
    <cellStyle name="Total 2 2 7 2 58" xfId="39862" xr:uid="{00000000-0005-0000-0000-000084D30000}"/>
    <cellStyle name="Total 2 2 7 2 59" xfId="40048" xr:uid="{00000000-0005-0000-0000-000085D30000}"/>
    <cellStyle name="Total 2 2 7 2 6" xfId="2686" xr:uid="{00000000-0005-0000-0000-000086D30000}"/>
    <cellStyle name="Total 2 2 7 2 6 2" xfId="6938" xr:uid="{00000000-0005-0000-0000-000087D30000}"/>
    <cellStyle name="Total 2 2 7 2 6 3" xfId="11187" xr:uid="{00000000-0005-0000-0000-000088D30000}"/>
    <cellStyle name="Total 2 2 7 2 6 4" xfId="15436" xr:uid="{00000000-0005-0000-0000-000089D30000}"/>
    <cellStyle name="Total 2 2 7 2 6 5" xfId="20902" xr:uid="{00000000-0005-0000-0000-00008AD30000}"/>
    <cellStyle name="Total 2 2 7 2 6 6" xfId="54061" xr:uid="{00000000-0005-0000-0000-00008BD30000}"/>
    <cellStyle name="Total 2 2 7 2 60" xfId="40389" xr:uid="{00000000-0005-0000-0000-00008CD30000}"/>
    <cellStyle name="Total 2 2 7 2 61" xfId="40945" xr:uid="{00000000-0005-0000-0000-00008DD30000}"/>
    <cellStyle name="Total 2 2 7 2 62" xfId="41337" xr:uid="{00000000-0005-0000-0000-00008ED30000}"/>
    <cellStyle name="Total 2 2 7 2 63" xfId="41674" xr:uid="{00000000-0005-0000-0000-00008FD30000}"/>
    <cellStyle name="Total 2 2 7 2 64" xfId="41956" xr:uid="{00000000-0005-0000-0000-000090D30000}"/>
    <cellStyle name="Total 2 2 7 2 65" xfId="42302" xr:uid="{00000000-0005-0000-0000-000091D30000}"/>
    <cellStyle name="Total 2 2 7 2 66" xfId="40822" xr:uid="{00000000-0005-0000-0000-000092D30000}"/>
    <cellStyle name="Total 2 2 7 2 67" xfId="42883" xr:uid="{00000000-0005-0000-0000-000093D30000}"/>
    <cellStyle name="Total 2 2 7 2 68" xfId="43224" xr:uid="{00000000-0005-0000-0000-000094D30000}"/>
    <cellStyle name="Total 2 2 7 2 69" xfId="43565" xr:uid="{00000000-0005-0000-0000-000095D30000}"/>
    <cellStyle name="Total 2 2 7 2 7" xfId="2841" xr:uid="{00000000-0005-0000-0000-000096D30000}"/>
    <cellStyle name="Total 2 2 7 2 7 2" xfId="7093" xr:uid="{00000000-0005-0000-0000-000097D30000}"/>
    <cellStyle name="Total 2 2 7 2 7 3" xfId="11342" xr:uid="{00000000-0005-0000-0000-000098D30000}"/>
    <cellStyle name="Total 2 2 7 2 7 4" xfId="15591" xr:uid="{00000000-0005-0000-0000-000099D30000}"/>
    <cellStyle name="Total 2 2 7 2 7 5" xfId="21094" xr:uid="{00000000-0005-0000-0000-00009AD30000}"/>
    <cellStyle name="Total 2 2 7 2 7 6" xfId="53750" xr:uid="{00000000-0005-0000-0000-00009BD30000}"/>
    <cellStyle name="Total 2 2 7 2 70" xfId="44096" xr:uid="{00000000-0005-0000-0000-00009CD30000}"/>
    <cellStyle name="Total 2 2 7 2 71" xfId="44494" xr:uid="{00000000-0005-0000-0000-00009DD30000}"/>
    <cellStyle name="Total 2 2 7 2 72" xfId="44764" xr:uid="{00000000-0005-0000-0000-00009ED30000}"/>
    <cellStyle name="Total 2 2 7 2 73" xfId="45022" xr:uid="{00000000-0005-0000-0000-00009FD30000}"/>
    <cellStyle name="Total 2 2 7 2 74" xfId="45481" xr:uid="{00000000-0005-0000-0000-0000A0D30000}"/>
    <cellStyle name="Total 2 2 7 2 75" xfId="46143" xr:uid="{00000000-0005-0000-0000-0000A1D30000}"/>
    <cellStyle name="Total 2 2 7 2 76" xfId="45506" xr:uid="{00000000-0005-0000-0000-0000A2D30000}"/>
    <cellStyle name="Total 2 2 7 2 77" xfId="46966" xr:uid="{00000000-0005-0000-0000-0000A3D30000}"/>
    <cellStyle name="Total 2 2 7 2 78" xfId="47311" xr:uid="{00000000-0005-0000-0000-0000A4D30000}"/>
    <cellStyle name="Total 2 2 7 2 79" xfId="46550" xr:uid="{00000000-0005-0000-0000-0000A5D30000}"/>
    <cellStyle name="Total 2 2 7 2 8" xfId="2991" xr:uid="{00000000-0005-0000-0000-0000A6D30000}"/>
    <cellStyle name="Total 2 2 7 2 8 2" xfId="7243" xr:uid="{00000000-0005-0000-0000-0000A7D30000}"/>
    <cellStyle name="Total 2 2 7 2 8 3" xfId="11492" xr:uid="{00000000-0005-0000-0000-0000A8D30000}"/>
    <cellStyle name="Total 2 2 7 2 8 4" xfId="15741" xr:uid="{00000000-0005-0000-0000-0000A9D30000}"/>
    <cellStyle name="Total 2 2 7 2 8 5" xfId="21510" xr:uid="{00000000-0005-0000-0000-0000AAD30000}"/>
    <cellStyle name="Total 2 2 7 2 8 6" xfId="54282" xr:uid="{00000000-0005-0000-0000-0000ABD30000}"/>
    <cellStyle name="Total 2 2 7 2 80" xfId="48072" xr:uid="{00000000-0005-0000-0000-0000ACD30000}"/>
    <cellStyle name="Total 2 2 7 2 81" xfId="48504" xr:uid="{00000000-0005-0000-0000-0000ADD30000}"/>
    <cellStyle name="Total 2 2 7 2 82" xfId="48925" xr:uid="{00000000-0005-0000-0000-0000AED30000}"/>
    <cellStyle name="Total 2 2 7 2 83" xfId="49530" xr:uid="{00000000-0005-0000-0000-0000AFD30000}"/>
    <cellStyle name="Total 2 2 7 2 84" xfId="49774" xr:uid="{00000000-0005-0000-0000-0000B0D30000}"/>
    <cellStyle name="Total 2 2 7 2 85" xfId="49938" xr:uid="{00000000-0005-0000-0000-0000B1D30000}"/>
    <cellStyle name="Total 2 2 7 2 86" xfId="50088" xr:uid="{00000000-0005-0000-0000-0000B2D30000}"/>
    <cellStyle name="Total 2 2 7 2 87" xfId="50237" xr:uid="{00000000-0005-0000-0000-0000B3D30000}"/>
    <cellStyle name="Total 2 2 7 2 88" xfId="50387" xr:uid="{00000000-0005-0000-0000-0000B4D30000}"/>
    <cellStyle name="Total 2 2 7 2 89" xfId="50536" xr:uid="{00000000-0005-0000-0000-0000B5D30000}"/>
    <cellStyle name="Total 2 2 7 2 9" xfId="3141" xr:uid="{00000000-0005-0000-0000-0000B6D30000}"/>
    <cellStyle name="Total 2 2 7 2 9 2" xfId="7393" xr:uid="{00000000-0005-0000-0000-0000B7D30000}"/>
    <cellStyle name="Total 2 2 7 2 9 3" xfId="11642" xr:uid="{00000000-0005-0000-0000-0000B8D30000}"/>
    <cellStyle name="Total 2 2 7 2 9 4" xfId="15891" xr:uid="{00000000-0005-0000-0000-0000B9D30000}"/>
    <cellStyle name="Total 2 2 7 2 9 5" xfId="21945" xr:uid="{00000000-0005-0000-0000-0000BAD30000}"/>
    <cellStyle name="Total 2 2 7 2 9 6" xfId="54432" xr:uid="{00000000-0005-0000-0000-0000BBD30000}"/>
    <cellStyle name="Total 2 2 7 2 90" xfId="50685" xr:uid="{00000000-0005-0000-0000-0000BCD30000}"/>
    <cellStyle name="Total 2 2 7 2 91" xfId="50835" xr:uid="{00000000-0005-0000-0000-0000BDD30000}"/>
    <cellStyle name="Total 2 2 7 2 92" xfId="50984" xr:uid="{00000000-0005-0000-0000-0000BED30000}"/>
    <cellStyle name="Total 2 2 7 2 93" xfId="51149" xr:uid="{00000000-0005-0000-0000-0000BFD30000}"/>
    <cellStyle name="Total 2 2 7 2 94" xfId="51305" xr:uid="{00000000-0005-0000-0000-0000C0D30000}"/>
    <cellStyle name="Total 2 2 7 2 95" xfId="51455" xr:uid="{00000000-0005-0000-0000-0000C1D30000}"/>
    <cellStyle name="Total 2 2 7 2 96" xfId="51605" xr:uid="{00000000-0005-0000-0000-0000C2D30000}"/>
    <cellStyle name="Total 2 2 7 2 97" xfId="51755" xr:uid="{00000000-0005-0000-0000-0000C3D30000}"/>
    <cellStyle name="Total 2 2 7 2 98" xfId="51910" xr:uid="{00000000-0005-0000-0000-0000C4D30000}"/>
    <cellStyle name="Total 2 2 7 2 99" xfId="52065" xr:uid="{00000000-0005-0000-0000-0000C5D30000}"/>
    <cellStyle name="Total 2 2 7 20" xfId="3236" xr:uid="{00000000-0005-0000-0000-0000C6D30000}"/>
    <cellStyle name="Total 2 2 7 20 2" xfId="7488" xr:uid="{00000000-0005-0000-0000-0000C7D30000}"/>
    <cellStyle name="Total 2 2 7 20 3" xfId="11737" xr:uid="{00000000-0005-0000-0000-0000C8D30000}"/>
    <cellStyle name="Total 2 2 7 20 4" xfId="15986" xr:uid="{00000000-0005-0000-0000-0000C9D30000}"/>
    <cellStyle name="Total 2 2 7 20 5" xfId="23840" xr:uid="{00000000-0005-0000-0000-0000CAD30000}"/>
    <cellStyle name="Total 2 2 7 20 6" xfId="55808" xr:uid="{00000000-0005-0000-0000-0000CBD30000}"/>
    <cellStyle name="Total 2 2 7 21" xfId="3385" xr:uid="{00000000-0005-0000-0000-0000CCD30000}"/>
    <cellStyle name="Total 2 2 7 21 2" xfId="7637" xr:uid="{00000000-0005-0000-0000-0000CDD30000}"/>
    <cellStyle name="Total 2 2 7 21 3" xfId="11886" xr:uid="{00000000-0005-0000-0000-0000CED30000}"/>
    <cellStyle name="Total 2 2 7 21 4" xfId="16135" xr:uid="{00000000-0005-0000-0000-0000CFD30000}"/>
    <cellStyle name="Total 2 2 7 21 5" xfId="24190" xr:uid="{00000000-0005-0000-0000-0000D0D30000}"/>
    <cellStyle name="Total 2 2 7 21 6" xfId="55960" xr:uid="{00000000-0005-0000-0000-0000D1D30000}"/>
    <cellStyle name="Total 2 2 7 22" xfId="3535" xr:uid="{00000000-0005-0000-0000-0000D2D30000}"/>
    <cellStyle name="Total 2 2 7 22 2" xfId="7787" xr:uid="{00000000-0005-0000-0000-0000D3D30000}"/>
    <cellStyle name="Total 2 2 7 22 3" xfId="12036" xr:uid="{00000000-0005-0000-0000-0000D4D30000}"/>
    <cellStyle name="Total 2 2 7 22 4" xfId="16285" xr:uid="{00000000-0005-0000-0000-0000D5D30000}"/>
    <cellStyle name="Total 2 2 7 22 5" xfId="24536" xr:uid="{00000000-0005-0000-0000-0000D6D30000}"/>
    <cellStyle name="Total 2 2 7 22 6" xfId="56112" xr:uid="{00000000-0005-0000-0000-0000D7D30000}"/>
    <cellStyle name="Total 2 2 7 23" xfId="3685" xr:uid="{00000000-0005-0000-0000-0000D8D30000}"/>
    <cellStyle name="Total 2 2 7 23 2" xfId="7937" xr:uid="{00000000-0005-0000-0000-0000D9D30000}"/>
    <cellStyle name="Total 2 2 7 23 3" xfId="12186" xr:uid="{00000000-0005-0000-0000-0000DAD30000}"/>
    <cellStyle name="Total 2 2 7 23 4" xfId="16435" xr:uid="{00000000-0005-0000-0000-0000DBD30000}"/>
    <cellStyle name="Total 2 2 7 23 5" xfId="24811" xr:uid="{00000000-0005-0000-0000-0000DCD30000}"/>
    <cellStyle name="Total 2 2 7 23 6" xfId="56261" xr:uid="{00000000-0005-0000-0000-0000DDD30000}"/>
    <cellStyle name="Total 2 2 7 24" xfId="3834" xr:uid="{00000000-0005-0000-0000-0000DED30000}"/>
    <cellStyle name="Total 2 2 7 24 2" xfId="8086" xr:uid="{00000000-0005-0000-0000-0000DFD30000}"/>
    <cellStyle name="Total 2 2 7 24 3" xfId="12335" xr:uid="{00000000-0005-0000-0000-0000E0D30000}"/>
    <cellStyle name="Total 2 2 7 24 4" xfId="16584" xr:uid="{00000000-0005-0000-0000-0000E1D30000}"/>
    <cellStyle name="Total 2 2 7 24 5" xfId="21415" xr:uid="{00000000-0005-0000-0000-0000E2D30000}"/>
    <cellStyle name="Total 2 2 7 24 6" xfId="56417" xr:uid="{00000000-0005-0000-0000-0000E3D30000}"/>
    <cellStyle name="Total 2 2 7 25" xfId="3983" xr:uid="{00000000-0005-0000-0000-0000E4D30000}"/>
    <cellStyle name="Total 2 2 7 25 2" xfId="8235" xr:uid="{00000000-0005-0000-0000-0000E5D30000}"/>
    <cellStyle name="Total 2 2 7 25 3" xfId="12484" xr:uid="{00000000-0005-0000-0000-0000E6D30000}"/>
    <cellStyle name="Total 2 2 7 25 4" xfId="16733" xr:uid="{00000000-0005-0000-0000-0000E7D30000}"/>
    <cellStyle name="Total 2 2 7 25 5" xfId="25497" xr:uid="{00000000-0005-0000-0000-0000E8D30000}"/>
    <cellStyle name="Total 2 2 7 25 6" xfId="56567" xr:uid="{00000000-0005-0000-0000-0000E9D30000}"/>
    <cellStyle name="Total 2 2 7 26" xfId="4183" xr:uid="{00000000-0005-0000-0000-0000EAD30000}"/>
    <cellStyle name="Total 2 2 7 26 2" xfId="8435" xr:uid="{00000000-0005-0000-0000-0000EBD30000}"/>
    <cellStyle name="Total 2 2 7 26 3" xfId="12684" xr:uid="{00000000-0005-0000-0000-0000ECD30000}"/>
    <cellStyle name="Total 2 2 7 26 4" xfId="16933" xr:uid="{00000000-0005-0000-0000-0000EDD30000}"/>
    <cellStyle name="Total 2 2 7 26 5" xfId="25843" xr:uid="{00000000-0005-0000-0000-0000EED30000}"/>
    <cellStyle name="Total 2 2 7 26 6" xfId="56614" xr:uid="{00000000-0005-0000-0000-0000EFD30000}"/>
    <cellStyle name="Total 2 2 7 27" xfId="4334" xr:uid="{00000000-0005-0000-0000-0000F0D30000}"/>
    <cellStyle name="Total 2 2 7 27 2" xfId="8586" xr:uid="{00000000-0005-0000-0000-0000F1D30000}"/>
    <cellStyle name="Total 2 2 7 27 3" xfId="12835" xr:uid="{00000000-0005-0000-0000-0000F2D30000}"/>
    <cellStyle name="Total 2 2 7 27 4" xfId="17084" xr:uid="{00000000-0005-0000-0000-0000F3D30000}"/>
    <cellStyle name="Total 2 2 7 27 5" xfId="26189" xr:uid="{00000000-0005-0000-0000-0000F4D30000}"/>
    <cellStyle name="Total 2 2 7 27 6" xfId="56668" xr:uid="{00000000-0005-0000-0000-0000F5D30000}"/>
    <cellStyle name="Total 2 2 7 28" xfId="4551" xr:uid="{00000000-0005-0000-0000-0000F6D30000}"/>
    <cellStyle name="Total 2 2 7 28 2" xfId="8803" xr:uid="{00000000-0005-0000-0000-0000F7D30000}"/>
    <cellStyle name="Total 2 2 7 28 3" xfId="13052" xr:uid="{00000000-0005-0000-0000-0000F8D30000}"/>
    <cellStyle name="Total 2 2 7 28 4" xfId="17301" xr:uid="{00000000-0005-0000-0000-0000F9D30000}"/>
    <cellStyle name="Total 2 2 7 28 5" xfId="26534" xr:uid="{00000000-0005-0000-0000-0000FAD30000}"/>
    <cellStyle name="Total 2 2 7 28 6" xfId="56827" xr:uid="{00000000-0005-0000-0000-0000FBD30000}"/>
    <cellStyle name="Total 2 2 7 29" xfId="4706" xr:uid="{00000000-0005-0000-0000-0000FCD30000}"/>
    <cellStyle name="Total 2 2 7 29 2" xfId="8958" xr:uid="{00000000-0005-0000-0000-0000FDD30000}"/>
    <cellStyle name="Total 2 2 7 29 3" xfId="13207" xr:uid="{00000000-0005-0000-0000-0000FED30000}"/>
    <cellStyle name="Total 2 2 7 29 4" xfId="17456" xr:uid="{00000000-0005-0000-0000-0000FFD30000}"/>
    <cellStyle name="Total 2 2 7 29 5" xfId="26795" xr:uid="{00000000-0005-0000-0000-000000D40000}"/>
    <cellStyle name="Total 2 2 7 29 6" xfId="56977" xr:uid="{00000000-0005-0000-0000-000001D40000}"/>
    <cellStyle name="Total 2 2 7 3" xfId="1678" xr:uid="{00000000-0005-0000-0000-000002D40000}"/>
    <cellStyle name="Total 2 2 7 3 10" xfId="3338" xr:uid="{00000000-0005-0000-0000-000003D40000}"/>
    <cellStyle name="Total 2 2 7 3 10 2" xfId="7590" xr:uid="{00000000-0005-0000-0000-000004D40000}"/>
    <cellStyle name="Total 2 2 7 3 10 3" xfId="11839" xr:uid="{00000000-0005-0000-0000-000005D40000}"/>
    <cellStyle name="Total 2 2 7 3 10 4" xfId="16088" xr:uid="{00000000-0005-0000-0000-000006D40000}"/>
    <cellStyle name="Total 2 2 7 3 10 5" xfId="22277" xr:uid="{00000000-0005-0000-0000-000007D40000}"/>
    <cellStyle name="Total 2 2 7 3 10 6" xfId="54630" xr:uid="{00000000-0005-0000-0000-000008D40000}"/>
    <cellStyle name="Total 2 2 7 3 100" xfId="52263" xr:uid="{00000000-0005-0000-0000-000009D40000}"/>
    <cellStyle name="Total 2 2 7 3 101" xfId="52516" xr:uid="{00000000-0005-0000-0000-00000AD40000}"/>
    <cellStyle name="Total 2 2 7 3 102" xfId="52666" xr:uid="{00000000-0005-0000-0000-00000BD40000}"/>
    <cellStyle name="Total 2 2 7 3 103" xfId="52815" xr:uid="{00000000-0005-0000-0000-00000CD40000}"/>
    <cellStyle name="Total 2 2 7 3 104" xfId="52965" xr:uid="{00000000-0005-0000-0000-00000DD40000}"/>
    <cellStyle name="Total 2 2 7 3 105" xfId="53427" xr:uid="{00000000-0005-0000-0000-00000ED40000}"/>
    <cellStyle name="Total 2 2 7 3 11" xfId="3487" xr:uid="{00000000-0005-0000-0000-00000FD40000}"/>
    <cellStyle name="Total 2 2 7 3 11 2" xfId="7739" xr:uid="{00000000-0005-0000-0000-000010D40000}"/>
    <cellStyle name="Total 2 2 7 3 11 3" xfId="11988" xr:uid="{00000000-0005-0000-0000-000011D40000}"/>
    <cellStyle name="Total 2 2 7 3 11 4" xfId="16237" xr:uid="{00000000-0005-0000-0000-000012D40000}"/>
    <cellStyle name="Total 2 2 7 3 11 5" xfId="22623" xr:uid="{00000000-0005-0000-0000-000013D40000}"/>
    <cellStyle name="Total 2 2 7 3 11 6" xfId="54779" xr:uid="{00000000-0005-0000-0000-000014D40000}"/>
    <cellStyle name="Total 2 2 7 3 12" xfId="3637" xr:uid="{00000000-0005-0000-0000-000015D40000}"/>
    <cellStyle name="Total 2 2 7 3 12 2" xfId="7889" xr:uid="{00000000-0005-0000-0000-000016D40000}"/>
    <cellStyle name="Total 2 2 7 3 12 3" xfId="12138" xr:uid="{00000000-0005-0000-0000-000017D40000}"/>
    <cellStyle name="Total 2 2 7 3 12 4" xfId="16387" xr:uid="{00000000-0005-0000-0000-000018D40000}"/>
    <cellStyle name="Total 2 2 7 3 12 5" xfId="22969" xr:uid="{00000000-0005-0000-0000-000019D40000}"/>
    <cellStyle name="Total 2 2 7 3 12 6" xfId="54934" xr:uid="{00000000-0005-0000-0000-00001AD40000}"/>
    <cellStyle name="Total 2 2 7 3 13" xfId="3787" xr:uid="{00000000-0005-0000-0000-00001BD40000}"/>
    <cellStyle name="Total 2 2 7 3 13 2" xfId="8039" xr:uid="{00000000-0005-0000-0000-00001CD40000}"/>
    <cellStyle name="Total 2 2 7 3 13 3" xfId="12288" xr:uid="{00000000-0005-0000-0000-00001DD40000}"/>
    <cellStyle name="Total 2 2 7 3 13 4" xfId="16537" xr:uid="{00000000-0005-0000-0000-00001ED40000}"/>
    <cellStyle name="Total 2 2 7 3 13 5" xfId="23316" xr:uid="{00000000-0005-0000-0000-00001FD40000}"/>
    <cellStyle name="Total 2 2 7 3 13 6" xfId="55089" xr:uid="{00000000-0005-0000-0000-000020D40000}"/>
    <cellStyle name="Total 2 2 7 3 14" xfId="3936" xr:uid="{00000000-0005-0000-0000-000021D40000}"/>
    <cellStyle name="Total 2 2 7 3 14 2" xfId="8188" xr:uid="{00000000-0005-0000-0000-000022D40000}"/>
    <cellStyle name="Total 2 2 7 3 14 3" xfId="12437" xr:uid="{00000000-0005-0000-0000-000023D40000}"/>
    <cellStyle name="Total 2 2 7 3 14 4" xfId="16686" xr:uid="{00000000-0005-0000-0000-000024D40000}"/>
    <cellStyle name="Total 2 2 7 3 14 5" xfId="23591" xr:uid="{00000000-0005-0000-0000-000025D40000}"/>
    <cellStyle name="Total 2 2 7 3 14 6" xfId="55240" xr:uid="{00000000-0005-0000-0000-000026D40000}"/>
    <cellStyle name="Total 2 2 7 3 15" xfId="4085" xr:uid="{00000000-0005-0000-0000-000027D40000}"/>
    <cellStyle name="Total 2 2 7 3 15 2" xfId="8337" xr:uid="{00000000-0005-0000-0000-000028D40000}"/>
    <cellStyle name="Total 2 2 7 3 15 3" xfId="12586" xr:uid="{00000000-0005-0000-0000-000029D40000}"/>
    <cellStyle name="Total 2 2 7 3 15 4" xfId="16835" xr:uid="{00000000-0005-0000-0000-00002AD40000}"/>
    <cellStyle name="Total 2 2 7 3 15 5" xfId="23937" xr:uid="{00000000-0005-0000-0000-00002BD40000}"/>
    <cellStyle name="Total 2 2 7 3 15 6" xfId="55389" xr:uid="{00000000-0005-0000-0000-00002CD40000}"/>
    <cellStyle name="Total 2 2 7 3 16" xfId="4285" xr:uid="{00000000-0005-0000-0000-00002DD40000}"/>
    <cellStyle name="Total 2 2 7 3 16 2" xfId="8537" xr:uid="{00000000-0005-0000-0000-00002ED40000}"/>
    <cellStyle name="Total 2 2 7 3 16 3" xfId="12786" xr:uid="{00000000-0005-0000-0000-00002FD40000}"/>
    <cellStyle name="Total 2 2 7 3 16 4" xfId="17035" xr:uid="{00000000-0005-0000-0000-000030D40000}"/>
    <cellStyle name="Total 2 2 7 3 16 5" xfId="24287" xr:uid="{00000000-0005-0000-0000-000031D40000}"/>
    <cellStyle name="Total 2 2 7 3 16 6" xfId="55539" xr:uid="{00000000-0005-0000-0000-000032D40000}"/>
    <cellStyle name="Total 2 2 7 3 17" xfId="4436" xr:uid="{00000000-0005-0000-0000-000033D40000}"/>
    <cellStyle name="Total 2 2 7 3 17 2" xfId="8688" xr:uid="{00000000-0005-0000-0000-000034D40000}"/>
    <cellStyle name="Total 2 2 7 3 17 3" xfId="12937" xr:uid="{00000000-0005-0000-0000-000035D40000}"/>
    <cellStyle name="Total 2 2 7 3 17 4" xfId="17186" xr:uid="{00000000-0005-0000-0000-000036D40000}"/>
    <cellStyle name="Total 2 2 7 3 17 5" xfId="24633" xr:uid="{00000000-0005-0000-0000-000037D40000}"/>
    <cellStyle name="Total 2 2 7 3 17 6" xfId="55688" xr:uid="{00000000-0005-0000-0000-000038D40000}"/>
    <cellStyle name="Total 2 2 7 3 18" xfId="4539" xr:uid="{00000000-0005-0000-0000-000039D40000}"/>
    <cellStyle name="Total 2 2 7 3 18 2" xfId="8791" xr:uid="{00000000-0005-0000-0000-00003AD40000}"/>
    <cellStyle name="Total 2 2 7 3 18 3" xfId="13040" xr:uid="{00000000-0005-0000-0000-00003BD40000}"/>
    <cellStyle name="Total 2 2 7 3 18 4" xfId="17289" xr:uid="{00000000-0005-0000-0000-00003CD40000}"/>
    <cellStyle name="Total 2 2 7 3 18 5" xfId="24908" xr:uid="{00000000-0005-0000-0000-00003DD40000}"/>
    <cellStyle name="Total 2 2 7 3 18 6" xfId="55910" xr:uid="{00000000-0005-0000-0000-00003ED40000}"/>
    <cellStyle name="Total 2 2 7 3 19" xfId="4653" xr:uid="{00000000-0005-0000-0000-00003FD40000}"/>
    <cellStyle name="Total 2 2 7 3 19 2" xfId="8905" xr:uid="{00000000-0005-0000-0000-000040D40000}"/>
    <cellStyle name="Total 2 2 7 3 19 3" xfId="13154" xr:uid="{00000000-0005-0000-0000-000041D40000}"/>
    <cellStyle name="Total 2 2 7 3 19 4" xfId="17403" xr:uid="{00000000-0005-0000-0000-000042D40000}"/>
    <cellStyle name="Total 2 2 7 3 19 5" xfId="24755" xr:uid="{00000000-0005-0000-0000-000043D40000}"/>
    <cellStyle name="Total 2 2 7 3 19 6" xfId="56062" xr:uid="{00000000-0005-0000-0000-000044D40000}"/>
    <cellStyle name="Total 2 2 7 3 2" xfId="2133" xr:uid="{00000000-0005-0000-0000-000045D40000}"/>
    <cellStyle name="Total 2 2 7 3 2 2" xfId="6385" xr:uid="{00000000-0005-0000-0000-000046D40000}"/>
    <cellStyle name="Total 2 2 7 3 2 3" xfId="10634" xr:uid="{00000000-0005-0000-0000-000047D40000}"/>
    <cellStyle name="Total 2 2 7 3 2 4" xfId="14883" xr:uid="{00000000-0005-0000-0000-000048D40000}"/>
    <cellStyle name="Total 2 2 7 3 2 5" xfId="19314" xr:uid="{00000000-0005-0000-0000-000049D40000}"/>
    <cellStyle name="Total 2 2 7 3 2 6" xfId="53582" xr:uid="{00000000-0005-0000-0000-00004AD40000}"/>
    <cellStyle name="Total 2 2 7 3 20" xfId="4808" xr:uid="{00000000-0005-0000-0000-00004BD40000}"/>
    <cellStyle name="Total 2 2 7 3 20 2" xfId="9060" xr:uid="{00000000-0005-0000-0000-00004CD40000}"/>
    <cellStyle name="Total 2 2 7 3 20 3" xfId="13309" xr:uid="{00000000-0005-0000-0000-00004DD40000}"/>
    <cellStyle name="Total 2 2 7 3 20 4" xfId="17558" xr:uid="{00000000-0005-0000-0000-00004ED40000}"/>
    <cellStyle name="Total 2 2 7 3 20 5" xfId="25594" xr:uid="{00000000-0005-0000-0000-00004FD40000}"/>
    <cellStyle name="Total 2 2 7 3 20 6" xfId="56214" xr:uid="{00000000-0005-0000-0000-000050D40000}"/>
    <cellStyle name="Total 2 2 7 3 21" xfId="4958" xr:uid="{00000000-0005-0000-0000-000051D40000}"/>
    <cellStyle name="Total 2 2 7 3 21 2" xfId="9210" xr:uid="{00000000-0005-0000-0000-000052D40000}"/>
    <cellStyle name="Total 2 2 7 3 21 3" xfId="13459" xr:uid="{00000000-0005-0000-0000-000053D40000}"/>
    <cellStyle name="Total 2 2 7 3 21 4" xfId="17708" xr:uid="{00000000-0005-0000-0000-000054D40000}"/>
    <cellStyle name="Total 2 2 7 3 21 5" xfId="25940" xr:uid="{00000000-0005-0000-0000-000055D40000}"/>
    <cellStyle name="Total 2 2 7 3 21 6" xfId="56363" xr:uid="{00000000-0005-0000-0000-000056D40000}"/>
    <cellStyle name="Total 2 2 7 3 22" xfId="5150" xr:uid="{00000000-0005-0000-0000-000057D40000}"/>
    <cellStyle name="Total 2 2 7 3 22 2" xfId="9402" xr:uid="{00000000-0005-0000-0000-000058D40000}"/>
    <cellStyle name="Total 2 2 7 3 22 3" xfId="13651" xr:uid="{00000000-0005-0000-0000-000059D40000}"/>
    <cellStyle name="Total 2 2 7 3 22 4" xfId="17900" xr:uid="{00000000-0005-0000-0000-00005AD40000}"/>
    <cellStyle name="Total 2 2 7 3 22 5" xfId="26286" xr:uid="{00000000-0005-0000-0000-00005BD40000}"/>
    <cellStyle name="Total 2 2 7 3 22 6" xfId="56519" xr:uid="{00000000-0005-0000-0000-00005CD40000}"/>
    <cellStyle name="Total 2 2 7 3 23" xfId="5260" xr:uid="{00000000-0005-0000-0000-00005DD40000}"/>
    <cellStyle name="Total 2 2 7 3 23 2" xfId="9512" xr:uid="{00000000-0005-0000-0000-00005ED40000}"/>
    <cellStyle name="Total 2 2 7 3 23 3" xfId="13761" xr:uid="{00000000-0005-0000-0000-00005FD40000}"/>
    <cellStyle name="Total 2 2 7 3 23 4" xfId="18010" xr:uid="{00000000-0005-0000-0000-000060D40000}"/>
    <cellStyle name="Total 2 2 7 3 23 5" xfId="26631" xr:uid="{00000000-0005-0000-0000-000061D40000}"/>
    <cellStyle name="Total 2 2 7 3 23 6" xfId="56770" xr:uid="{00000000-0005-0000-0000-000062D40000}"/>
    <cellStyle name="Total 2 2 7 3 24" xfId="5372" xr:uid="{00000000-0005-0000-0000-000063D40000}"/>
    <cellStyle name="Total 2 2 7 3 24 2" xfId="9624" xr:uid="{00000000-0005-0000-0000-000064D40000}"/>
    <cellStyle name="Total 2 2 7 3 24 3" xfId="13873" xr:uid="{00000000-0005-0000-0000-000065D40000}"/>
    <cellStyle name="Total 2 2 7 3 24 4" xfId="18122" xr:uid="{00000000-0005-0000-0000-000066D40000}"/>
    <cellStyle name="Total 2 2 7 3 24 5" xfId="26831" xr:uid="{00000000-0005-0000-0000-000067D40000}"/>
    <cellStyle name="Total 2 2 7 3 24 6" xfId="56929" xr:uid="{00000000-0005-0000-0000-000068D40000}"/>
    <cellStyle name="Total 2 2 7 3 25" xfId="5523" xr:uid="{00000000-0005-0000-0000-000069D40000}"/>
    <cellStyle name="Total 2 2 7 3 25 2" xfId="9775" xr:uid="{00000000-0005-0000-0000-00006AD40000}"/>
    <cellStyle name="Total 2 2 7 3 25 3" xfId="14024" xr:uid="{00000000-0005-0000-0000-00006BD40000}"/>
    <cellStyle name="Total 2 2 7 3 25 4" xfId="18273" xr:uid="{00000000-0005-0000-0000-00006CD40000}"/>
    <cellStyle name="Total 2 2 7 3 25 5" xfId="26752" xr:uid="{00000000-0005-0000-0000-00006DD40000}"/>
    <cellStyle name="Total 2 2 7 3 25 6" xfId="57079" xr:uid="{00000000-0005-0000-0000-00006ED40000}"/>
    <cellStyle name="Total 2 2 7 3 26" xfId="5678" xr:uid="{00000000-0005-0000-0000-00006FD40000}"/>
    <cellStyle name="Total 2 2 7 3 26 2" xfId="9930" xr:uid="{00000000-0005-0000-0000-000070D40000}"/>
    <cellStyle name="Total 2 2 7 3 26 3" xfId="14179" xr:uid="{00000000-0005-0000-0000-000071D40000}"/>
    <cellStyle name="Total 2 2 7 3 26 4" xfId="18428" xr:uid="{00000000-0005-0000-0000-000072D40000}"/>
    <cellStyle name="Total 2 2 7 3 26 5" xfId="27339" xr:uid="{00000000-0005-0000-0000-000073D40000}"/>
    <cellStyle name="Total 2 2 7 3 26 6" xfId="57197" xr:uid="{00000000-0005-0000-0000-000074D40000}"/>
    <cellStyle name="Total 2 2 7 3 27" xfId="5930" xr:uid="{00000000-0005-0000-0000-000075D40000}"/>
    <cellStyle name="Total 2 2 7 3 27 2" xfId="27682" xr:uid="{00000000-0005-0000-0000-000076D40000}"/>
    <cellStyle name="Total 2 2 7 3 27 3" xfId="57347" xr:uid="{00000000-0005-0000-0000-000077D40000}"/>
    <cellStyle name="Total 2 2 7 3 28" xfId="10179" xr:uid="{00000000-0005-0000-0000-000078D40000}"/>
    <cellStyle name="Total 2 2 7 3 28 2" xfId="28023" xr:uid="{00000000-0005-0000-0000-000079D40000}"/>
    <cellStyle name="Total 2 2 7 3 28 3" xfId="57496" xr:uid="{00000000-0005-0000-0000-00007AD40000}"/>
    <cellStyle name="Total 2 2 7 3 29" xfId="14429" xr:uid="{00000000-0005-0000-0000-00007BD40000}"/>
    <cellStyle name="Total 2 2 7 3 29 2" xfId="28364" xr:uid="{00000000-0005-0000-0000-00007CD40000}"/>
    <cellStyle name="Total 2 2 7 3 29 3" xfId="57646" xr:uid="{00000000-0005-0000-0000-00007DD40000}"/>
    <cellStyle name="Total 2 2 7 3 3" xfId="2285" xr:uid="{00000000-0005-0000-0000-00007ED40000}"/>
    <cellStyle name="Total 2 2 7 3 3 2" xfId="6537" xr:uid="{00000000-0005-0000-0000-00007FD40000}"/>
    <cellStyle name="Total 2 2 7 3 3 3" xfId="10786" xr:uid="{00000000-0005-0000-0000-000080D40000}"/>
    <cellStyle name="Total 2 2 7 3 3 4" xfId="15035" xr:uid="{00000000-0005-0000-0000-000081D40000}"/>
    <cellStyle name="Total 2 2 7 3 3 5" xfId="19649" xr:uid="{00000000-0005-0000-0000-000082D40000}"/>
    <cellStyle name="Total 2 2 7 3 3 6" xfId="53731" xr:uid="{00000000-0005-0000-0000-000083D40000}"/>
    <cellStyle name="Total 2 2 7 3 30" xfId="18688" xr:uid="{00000000-0005-0000-0000-000084D40000}"/>
    <cellStyle name="Total 2 2 7 3 30 2" xfId="28705" xr:uid="{00000000-0005-0000-0000-000085D40000}"/>
    <cellStyle name="Total 2 2 7 3 31" xfId="29046" xr:uid="{00000000-0005-0000-0000-000086D40000}"/>
    <cellStyle name="Total 2 2 7 3 32" xfId="29461" xr:uid="{00000000-0005-0000-0000-000087D40000}"/>
    <cellStyle name="Total 2 2 7 3 33" xfId="31345" xr:uid="{00000000-0005-0000-0000-000088D40000}"/>
    <cellStyle name="Total 2 2 7 3 34" xfId="31544" xr:uid="{00000000-0005-0000-0000-000089D40000}"/>
    <cellStyle name="Total 2 2 7 3 35" xfId="31884" xr:uid="{00000000-0005-0000-0000-00008AD40000}"/>
    <cellStyle name="Total 2 2 7 3 36" xfId="32106" xr:uid="{00000000-0005-0000-0000-00008BD40000}"/>
    <cellStyle name="Total 2 2 7 3 37" xfId="32447" xr:uid="{00000000-0005-0000-0000-00008CD40000}"/>
    <cellStyle name="Total 2 2 7 3 38" xfId="32788" xr:uid="{00000000-0005-0000-0000-00008DD40000}"/>
    <cellStyle name="Total 2 2 7 3 39" xfId="33351" xr:uid="{00000000-0005-0000-0000-00008ED40000}"/>
    <cellStyle name="Total 2 2 7 3 4" xfId="2435" xr:uid="{00000000-0005-0000-0000-00008FD40000}"/>
    <cellStyle name="Total 2 2 7 3 4 2" xfId="6687" xr:uid="{00000000-0005-0000-0000-000090D40000}"/>
    <cellStyle name="Total 2 2 7 3 4 3" xfId="10936" xr:uid="{00000000-0005-0000-0000-000091D40000}"/>
    <cellStyle name="Total 2 2 7 3 4 4" xfId="15185" xr:uid="{00000000-0005-0000-0000-000092D40000}"/>
    <cellStyle name="Total 2 2 7 3 4 5" xfId="20102" xr:uid="{00000000-0005-0000-0000-000093D40000}"/>
    <cellStyle name="Total 2 2 7 3 4 6" xfId="53853" xr:uid="{00000000-0005-0000-0000-000094D40000}"/>
    <cellStyle name="Total 2 2 7 3 40" xfId="33698" xr:uid="{00000000-0005-0000-0000-000095D40000}"/>
    <cellStyle name="Total 2 2 7 3 41" xfId="33946" xr:uid="{00000000-0005-0000-0000-000096D40000}"/>
    <cellStyle name="Total 2 2 7 3 42" xfId="34491" xr:uid="{00000000-0005-0000-0000-000097D40000}"/>
    <cellStyle name="Total 2 2 7 3 43" xfId="34837" xr:uid="{00000000-0005-0000-0000-000098D40000}"/>
    <cellStyle name="Total 2 2 7 3 44" xfId="35183" xr:uid="{00000000-0005-0000-0000-000099D40000}"/>
    <cellStyle name="Total 2 2 7 3 45" xfId="35530" xr:uid="{00000000-0005-0000-0000-00009AD40000}"/>
    <cellStyle name="Total 2 2 7 3 46" xfId="35877" xr:uid="{00000000-0005-0000-0000-00009BD40000}"/>
    <cellStyle name="Total 2 2 7 3 47" xfId="36223" xr:uid="{00000000-0005-0000-0000-00009CD40000}"/>
    <cellStyle name="Total 2 2 7 3 48" xfId="36569" xr:uid="{00000000-0005-0000-0000-00009DD40000}"/>
    <cellStyle name="Total 2 2 7 3 49" xfId="36915" xr:uid="{00000000-0005-0000-0000-00009ED40000}"/>
    <cellStyle name="Total 2 2 7 3 5" xfId="2584" xr:uid="{00000000-0005-0000-0000-00009FD40000}"/>
    <cellStyle name="Total 2 2 7 3 5 2" xfId="6836" xr:uid="{00000000-0005-0000-0000-0000A0D40000}"/>
    <cellStyle name="Total 2 2 7 3 5 3" xfId="11085" xr:uid="{00000000-0005-0000-0000-0000A1D40000}"/>
    <cellStyle name="Total 2 2 7 3 5 4" xfId="15334" xr:uid="{00000000-0005-0000-0000-0000A2D40000}"/>
    <cellStyle name="Total 2 2 7 3 5 5" xfId="20448" xr:uid="{00000000-0005-0000-0000-0000A3D40000}"/>
    <cellStyle name="Total 2 2 7 3 5 6" xfId="53959" xr:uid="{00000000-0005-0000-0000-0000A4D40000}"/>
    <cellStyle name="Total 2 2 7 3 50" xfId="37261" xr:uid="{00000000-0005-0000-0000-0000A5D40000}"/>
    <cellStyle name="Total 2 2 7 3 51" xfId="37607" xr:uid="{00000000-0005-0000-0000-0000A6D40000}"/>
    <cellStyle name="Total 2 2 7 3 52" xfId="37882" xr:uid="{00000000-0005-0000-0000-0000A7D40000}"/>
    <cellStyle name="Total 2 2 7 3 53" xfId="38229" xr:uid="{00000000-0005-0000-0000-0000A8D40000}"/>
    <cellStyle name="Total 2 2 7 3 54" xfId="38575" xr:uid="{00000000-0005-0000-0000-0000A9D40000}"/>
    <cellStyle name="Total 2 2 7 3 55" xfId="38921" xr:uid="{00000000-0005-0000-0000-0000AAD40000}"/>
    <cellStyle name="Total 2 2 7 3 56" xfId="39267" xr:uid="{00000000-0005-0000-0000-0000ABD40000}"/>
    <cellStyle name="Total 2 2 7 3 57" xfId="34121" xr:uid="{00000000-0005-0000-0000-0000ACD40000}"/>
    <cellStyle name="Total 2 2 7 3 58" xfId="39580" xr:uid="{00000000-0005-0000-0000-0000ADD40000}"/>
    <cellStyle name="Total 2 2 7 3 59" xfId="40095" xr:uid="{00000000-0005-0000-0000-0000AED40000}"/>
    <cellStyle name="Total 2 2 7 3 6" xfId="2734" xr:uid="{00000000-0005-0000-0000-0000AFD40000}"/>
    <cellStyle name="Total 2 2 7 3 6 2" xfId="6986" xr:uid="{00000000-0005-0000-0000-0000B0D40000}"/>
    <cellStyle name="Total 2 2 7 3 6 3" xfId="11235" xr:uid="{00000000-0005-0000-0000-0000B1D40000}"/>
    <cellStyle name="Total 2 2 7 3 6 4" xfId="15484" xr:uid="{00000000-0005-0000-0000-0000B2D40000}"/>
    <cellStyle name="Total 2 2 7 3 6 5" xfId="20725" xr:uid="{00000000-0005-0000-0000-0000B3D40000}"/>
    <cellStyle name="Total 2 2 7 3 6 6" xfId="54109" xr:uid="{00000000-0005-0000-0000-0000B4D40000}"/>
    <cellStyle name="Total 2 2 7 3 60" xfId="40436" xr:uid="{00000000-0005-0000-0000-0000B5D40000}"/>
    <cellStyle name="Total 2 2 7 3 61" xfId="40920" xr:uid="{00000000-0005-0000-0000-0000B6D40000}"/>
    <cellStyle name="Total 2 2 7 3 62" xfId="40994" xr:uid="{00000000-0005-0000-0000-0000B7D40000}"/>
    <cellStyle name="Total 2 2 7 3 63" xfId="41716" xr:uid="{00000000-0005-0000-0000-0000B8D40000}"/>
    <cellStyle name="Total 2 2 7 3 64" xfId="42003" xr:uid="{00000000-0005-0000-0000-0000B9D40000}"/>
    <cellStyle name="Total 2 2 7 3 65" xfId="42349" xr:uid="{00000000-0005-0000-0000-0000BAD40000}"/>
    <cellStyle name="Total 2 2 7 3 66" xfId="41565" xr:uid="{00000000-0005-0000-0000-0000BBD40000}"/>
    <cellStyle name="Total 2 2 7 3 67" xfId="42930" xr:uid="{00000000-0005-0000-0000-0000BCD40000}"/>
    <cellStyle name="Total 2 2 7 3 68" xfId="43271" xr:uid="{00000000-0005-0000-0000-0000BDD40000}"/>
    <cellStyle name="Total 2 2 7 3 69" xfId="43612" xr:uid="{00000000-0005-0000-0000-0000BED40000}"/>
    <cellStyle name="Total 2 2 7 3 7" xfId="2889" xr:uid="{00000000-0005-0000-0000-0000BFD40000}"/>
    <cellStyle name="Total 2 2 7 3 7 2" xfId="7141" xr:uid="{00000000-0005-0000-0000-0000C0D40000}"/>
    <cellStyle name="Total 2 2 7 3 7 3" xfId="11390" xr:uid="{00000000-0005-0000-0000-0000C1D40000}"/>
    <cellStyle name="Total 2 2 7 3 7 4" xfId="15639" xr:uid="{00000000-0005-0000-0000-0000C2D40000}"/>
    <cellStyle name="Total 2 2 7 3 7 5" xfId="21141" xr:uid="{00000000-0005-0000-0000-0000C3D40000}"/>
    <cellStyle name="Total 2 2 7 3 7 6" xfId="54227" xr:uid="{00000000-0005-0000-0000-0000C4D40000}"/>
    <cellStyle name="Total 2 2 7 3 70" xfId="44143" xr:uid="{00000000-0005-0000-0000-0000C5D40000}"/>
    <cellStyle name="Total 2 2 7 3 71" xfId="44527" xr:uid="{00000000-0005-0000-0000-0000C6D40000}"/>
    <cellStyle name="Total 2 2 7 3 72" xfId="44811" xr:uid="{00000000-0005-0000-0000-0000C7D40000}"/>
    <cellStyle name="Total 2 2 7 3 73" xfId="45231" xr:uid="{00000000-0005-0000-0000-0000C8D40000}"/>
    <cellStyle name="Total 2 2 7 3 74" xfId="45457" xr:uid="{00000000-0005-0000-0000-0000C9D40000}"/>
    <cellStyle name="Total 2 2 7 3 75" xfId="46190" xr:uid="{00000000-0005-0000-0000-0000CAD40000}"/>
    <cellStyle name="Total 2 2 7 3 76" xfId="46668" xr:uid="{00000000-0005-0000-0000-0000CBD40000}"/>
    <cellStyle name="Total 2 2 7 3 77" xfId="47013" xr:uid="{00000000-0005-0000-0000-0000CCD40000}"/>
    <cellStyle name="Total 2 2 7 3 78" xfId="47358" xr:uid="{00000000-0005-0000-0000-0000CDD40000}"/>
    <cellStyle name="Total 2 2 7 3 79" xfId="47782" xr:uid="{00000000-0005-0000-0000-0000CED40000}"/>
    <cellStyle name="Total 2 2 7 3 8" xfId="3039" xr:uid="{00000000-0005-0000-0000-0000CFD40000}"/>
    <cellStyle name="Total 2 2 7 3 8 2" xfId="7291" xr:uid="{00000000-0005-0000-0000-0000D0D40000}"/>
    <cellStyle name="Total 2 2 7 3 8 3" xfId="11540" xr:uid="{00000000-0005-0000-0000-0000D1D40000}"/>
    <cellStyle name="Total 2 2 7 3 8 4" xfId="15789" xr:uid="{00000000-0005-0000-0000-0000D2D40000}"/>
    <cellStyle name="Total 2 2 7 3 8 5" xfId="19773" xr:uid="{00000000-0005-0000-0000-0000D3D40000}"/>
    <cellStyle name="Total 2 2 7 3 8 6" xfId="54330" xr:uid="{00000000-0005-0000-0000-0000D4D40000}"/>
    <cellStyle name="Total 2 2 7 3 80" xfId="48119" xr:uid="{00000000-0005-0000-0000-0000D5D40000}"/>
    <cellStyle name="Total 2 2 7 3 81" xfId="48267" xr:uid="{00000000-0005-0000-0000-0000D6D40000}"/>
    <cellStyle name="Total 2 2 7 3 82" xfId="48972" xr:uid="{00000000-0005-0000-0000-0000D7D40000}"/>
    <cellStyle name="Total 2 2 7 3 83" xfId="49575" xr:uid="{00000000-0005-0000-0000-0000D8D40000}"/>
    <cellStyle name="Total 2 2 7 3 84" xfId="48692" xr:uid="{00000000-0005-0000-0000-0000D9D40000}"/>
    <cellStyle name="Total 2 2 7 3 85" xfId="49986" xr:uid="{00000000-0005-0000-0000-0000DAD40000}"/>
    <cellStyle name="Total 2 2 7 3 86" xfId="50136" xr:uid="{00000000-0005-0000-0000-0000DBD40000}"/>
    <cellStyle name="Total 2 2 7 3 87" xfId="50285" xr:uid="{00000000-0005-0000-0000-0000DCD40000}"/>
    <cellStyle name="Total 2 2 7 3 88" xfId="50435" xr:uid="{00000000-0005-0000-0000-0000DDD40000}"/>
    <cellStyle name="Total 2 2 7 3 89" xfId="50584" xr:uid="{00000000-0005-0000-0000-0000DED40000}"/>
    <cellStyle name="Total 2 2 7 3 9" xfId="3189" xr:uid="{00000000-0005-0000-0000-0000DFD40000}"/>
    <cellStyle name="Total 2 2 7 3 9 2" xfId="7441" xr:uid="{00000000-0005-0000-0000-0000E0D40000}"/>
    <cellStyle name="Total 2 2 7 3 9 3" xfId="11690" xr:uid="{00000000-0005-0000-0000-0000E1D40000}"/>
    <cellStyle name="Total 2 2 7 3 9 4" xfId="15939" xr:uid="{00000000-0005-0000-0000-0000E2D40000}"/>
    <cellStyle name="Total 2 2 7 3 9 5" xfId="21990" xr:uid="{00000000-0005-0000-0000-0000E3D40000}"/>
    <cellStyle name="Total 2 2 7 3 9 6" xfId="54480" xr:uid="{00000000-0005-0000-0000-0000E4D40000}"/>
    <cellStyle name="Total 2 2 7 3 90" xfId="50733" xr:uid="{00000000-0005-0000-0000-0000E5D40000}"/>
    <cellStyle name="Total 2 2 7 3 91" xfId="50883" xr:uid="{00000000-0005-0000-0000-0000E6D40000}"/>
    <cellStyle name="Total 2 2 7 3 92" xfId="51032" xr:uid="{00000000-0005-0000-0000-0000E7D40000}"/>
    <cellStyle name="Total 2 2 7 3 93" xfId="51197" xr:uid="{00000000-0005-0000-0000-0000E8D40000}"/>
    <cellStyle name="Total 2 2 7 3 94" xfId="51353" xr:uid="{00000000-0005-0000-0000-0000E9D40000}"/>
    <cellStyle name="Total 2 2 7 3 95" xfId="51503" xr:uid="{00000000-0005-0000-0000-0000EAD40000}"/>
    <cellStyle name="Total 2 2 7 3 96" xfId="51653" xr:uid="{00000000-0005-0000-0000-0000EBD40000}"/>
    <cellStyle name="Total 2 2 7 3 97" xfId="51803" xr:uid="{00000000-0005-0000-0000-0000ECD40000}"/>
    <cellStyle name="Total 2 2 7 3 98" xfId="51958" xr:uid="{00000000-0005-0000-0000-0000EDD40000}"/>
    <cellStyle name="Total 2 2 7 3 99" xfId="52113" xr:uid="{00000000-0005-0000-0000-0000EED40000}"/>
    <cellStyle name="Total 2 2 7 30" xfId="4856" xr:uid="{00000000-0005-0000-0000-0000EFD40000}"/>
    <cellStyle name="Total 2 2 7 30 2" xfId="9108" xr:uid="{00000000-0005-0000-0000-0000F0D40000}"/>
    <cellStyle name="Total 2 2 7 30 3" xfId="13357" xr:uid="{00000000-0005-0000-0000-0000F1D40000}"/>
    <cellStyle name="Total 2 2 7 30 4" xfId="17606" xr:uid="{00000000-0005-0000-0000-0000F2D40000}"/>
    <cellStyle name="Total 2 2 7 30 5" xfId="25422" xr:uid="{00000000-0005-0000-0000-0000F3D40000}"/>
    <cellStyle name="Total 2 2 7 30 6" xfId="57128" xr:uid="{00000000-0005-0000-0000-0000F4D40000}"/>
    <cellStyle name="Total 2 2 7 31" xfId="5048" xr:uid="{00000000-0005-0000-0000-0000F5D40000}"/>
    <cellStyle name="Total 2 2 7 31 2" xfId="9300" xr:uid="{00000000-0005-0000-0000-0000F6D40000}"/>
    <cellStyle name="Total 2 2 7 31 3" xfId="13549" xr:uid="{00000000-0005-0000-0000-0000F7D40000}"/>
    <cellStyle name="Total 2 2 7 31 4" xfId="17798" xr:uid="{00000000-0005-0000-0000-0000F8D40000}"/>
    <cellStyle name="Total 2 2 7 31 5" xfId="27242" xr:uid="{00000000-0005-0000-0000-0000F9D40000}"/>
    <cellStyle name="Total 2 2 7 31 6" xfId="55705" xr:uid="{00000000-0005-0000-0000-0000FAD40000}"/>
    <cellStyle name="Total 2 2 7 32" xfId="4982" xr:uid="{00000000-0005-0000-0000-0000FBD40000}"/>
    <cellStyle name="Total 2 2 7 32 2" xfId="9234" xr:uid="{00000000-0005-0000-0000-0000FCD40000}"/>
    <cellStyle name="Total 2 2 7 32 3" xfId="13483" xr:uid="{00000000-0005-0000-0000-0000FDD40000}"/>
    <cellStyle name="Total 2 2 7 32 4" xfId="17732" xr:uid="{00000000-0005-0000-0000-0000FED40000}"/>
    <cellStyle name="Total 2 2 7 32 5" xfId="27585" xr:uid="{00000000-0005-0000-0000-0000FFD40000}"/>
    <cellStyle name="Total 2 2 7 32 6" xfId="57245" xr:uid="{00000000-0005-0000-0000-000000D50000}"/>
    <cellStyle name="Total 2 2 7 33" xfId="5421" xr:uid="{00000000-0005-0000-0000-000001D50000}"/>
    <cellStyle name="Total 2 2 7 33 2" xfId="9673" xr:uid="{00000000-0005-0000-0000-000002D50000}"/>
    <cellStyle name="Total 2 2 7 33 3" xfId="13922" xr:uid="{00000000-0005-0000-0000-000003D50000}"/>
    <cellStyle name="Total 2 2 7 33 4" xfId="18171" xr:uid="{00000000-0005-0000-0000-000004D50000}"/>
    <cellStyle name="Total 2 2 7 33 5" xfId="27926" xr:uid="{00000000-0005-0000-0000-000005D50000}"/>
    <cellStyle name="Total 2 2 7 33 6" xfId="57394" xr:uid="{00000000-0005-0000-0000-000006D50000}"/>
    <cellStyle name="Total 2 2 7 34" xfId="5576" xr:uid="{00000000-0005-0000-0000-000007D50000}"/>
    <cellStyle name="Total 2 2 7 34 2" xfId="9828" xr:uid="{00000000-0005-0000-0000-000008D50000}"/>
    <cellStyle name="Total 2 2 7 34 3" xfId="14077" xr:uid="{00000000-0005-0000-0000-000009D50000}"/>
    <cellStyle name="Total 2 2 7 34 4" xfId="18326" xr:uid="{00000000-0005-0000-0000-00000AD50000}"/>
    <cellStyle name="Total 2 2 7 34 5" xfId="28267" xr:uid="{00000000-0005-0000-0000-00000BD50000}"/>
    <cellStyle name="Total 2 2 7 34 6" xfId="57544" xr:uid="{00000000-0005-0000-0000-00000CD50000}"/>
    <cellStyle name="Total 2 2 7 35" xfId="1476" xr:uid="{00000000-0005-0000-0000-00000DD50000}"/>
    <cellStyle name="Total 2 2 7 35 2" xfId="28608" xr:uid="{00000000-0005-0000-0000-00000ED50000}"/>
    <cellStyle name="Total 2 2 7 36" xfId="5728" xr:uid="{00000000-0005-0000-0000-00000FD50000}"/>
    <cellStyle name="Total 2 2 7 36 2" xfId="28949" xr:uid="{00000000-0005-0000-0000-000010D50000}"/>
    <cellStyle name="Total 2 2 7 37" xfId="9977" xr:uid="{00000000-0005-0000-0000-000011D50000}"/>
    <cellStyle name="Total 2 2 7 37 2" xfId="29449" xr:uid="{00000000-0005-0000-0000-000012D50000}"/>
    <cellStyle name="Total 2 2 7 38" xfId="14227" xr:uid="{00000000-0005-0000-0000-000013D50000}"/>
    <cellStyle name="Total 2 2 7 38 2" xfId="31352" xr:uid="{00000000-0005-0000-0000-000014D50000}"/>
    <cellStyle name="Total 2 2 7 39" xfId="18483" xr:uid="{00000000-0005-0000-0000-000015D50000}"/>
    <cellStyle name="Total 2 2 7 39 2" xfId="31447" xr:uid="{00000000-0005-0000-0000-000016D50000}"/>
    <cellStyle name="Total 2 2 7 4" xfId="1725" xr:uid="{00000000-0005-0000-0000-000017D50000}"/>
    <cellStyle name="Total 2 2 7 4 10" xfId="22329" xr:uid="{00000000-0005-0000-0000-000018D50000}"/>
    <cellStyle name="Total 2 2 7 4 11" xfId="22675" xr:uid="{00000000-0005-0000-0000-000019D50000}"/>
    <cellStyle name="Total 2 2 7 4 12" xfId="23021" xr:uid="{00000000-0005-0000-0000-00001AD50000}"/>
    <cellStyle name="Total 2 2 7 4 13" xfId="23368" xr:uid="{00000000-0005-0000-0000-00001BD50000}"/>
    <cellStyle name="Total 2 2 7 4 14" xfId="23643" xr:uid="{00000000-0005-0000-0000-00001CD50000}"/>
    <cellStyle name="Total 2 2 7 4 15" xfId="23989" xr:uid="{00000000-0005-0000-0000-00001DD50000}"/>
    <cellStyle name="Total 2 2 7 4 16" xfId="24339" xr:uid="{00000000-0005-0000-0000-00001ED50000}"/>
    <cellStyle name="Total 2 2 7 4 17" xfId="24685" xr:uid="{00000000-0005-0000-0000-00001FD50000}"/>
    <cellStyle name="Total 2 2 7 4 18" xfId="24960" xr:uid="{00000000-0005-0000-0000-000020D50000}"/>
    <cellStyle name="Total 2 2 7 4 19" xfId="23471" xr:uid="{00000000-0005-0000-0000-000021D50000}"/>
    <cellStyle name="Total 2 2 7 4 2" xfId="5977" xr:uid="{00000000-0005-0000-0000-000022D50000}"/>
    <cellStyle name="Total 2 2 7 4 2 2" xfId="19366" xr:uid="{00000000-0005-0000-0000-000023D50000}"/>
    <cellStyle name="Total 2 2 7 4 20" xfId="25646" xr:uid="{00000000-0005-0000-0000-000024D50000}"/>
    <cellStyle name="Total 2 2 7 4 21" xfId="25992" xr:uid="{00000000-0005-0000-0000-000025D50000}"/>
    <cellStyle name="Total 2 2 7 4 22" xfId="26338" xr:uid="{00000000-0005-0000-0000-000026D50000}"/>
    <cellStyle name="Total 2 2 7 4 23" xfId="26683" xr:uid="{00000000-0005-0000-0000-000027D50000}"/>
    <cellStyle name="Total 2 2 7 4 24" xfId="26883" xr:uid="{00000000-0005-0000-0000-000028D50000}"/>
    <cellStyle name="Total 2 2 7 4 25" xfId="25334" xr:uid="{00000000-0005-0000-0000-000029D50000}"/>
    <cellStyle name="Total 2 2 7 4 26" xfId="27391" xr:uid="{00000000-0005-0000-0000-00002AD50000}"/>
    <cellStyle name="Total 2 2 7 4 27" xfId="27734" xr:uid="{00000000-0005-0000-0000-00002BD50000}"/>
    <cellStyle name="Total 2 2 7 4 28" xfId="28075" xr:uid="{00000000-0005-0000-0000-00002CD50000}"/>
    <cellStyle name="Total 2 2 7 4 29" xfId="28416" xr:uid="{00000000-0005-0000-0000-00002DD50000}"/>
    <cellStyle name="Total 2 2 7 4 3" xfId="10226" xr:uid="{00000000-0005-0000-0000-00002ED50000}"/>
    <cellStyle name="Total 2 2 7 4 3 2" xfId="18835" xr:uid="{00000000-0005-0000-0000-00002FD50000}"/>
    <cellStyle name="Total 2 2 7 4 30" xfId="28757" xr:uid="{00000000-0005-0000-0000-000030D50000}"/>
    <cellStyle name="Total 2 2 7 4 31" xfId="29098" xr:uid="{00000000-0005-0000-0000-000031D50000}"/>
    <cellStyle name="Total 2 2 7 4 32" xfId="29252" xr:uid="{00000000-0005-0000-0000-000032D50000}"/>
    <cellStyle name="Total 2 2 7 4 33" xfId="31300" xr:uid="{00000000-0005-0000-0000-000033D50000}"/>
    <cellStyle name="Total 2 2 7 4 34" xfId="31596" xr:uid="{00000000-0005-0000-0000-000034D50000}"/>
    <cellStyle name="Total 2 2 7 4 35" xfId="31936" xr:uid="{00000000-0005-0000-0000-000035D50000}"/>
    <cellStyle name="Total 2 2 7 4 36" xfId="32158" xr:uid="{00000000-0005-0000-0000-000036D50000}"/>
    <cellStyle name="Total 2 2 7 4 37" xfId="32499" xr:uid="{00000000-0005-0000-0000-000037D50000}"/>
    <cellStyle name="Total 2 2 7 4 38" xfId="32840" xr:uid="{00000000-0005-0000-0000-000038D50000}"/>
    <cellStyle name="Total 2 2 7 4 39" xfId="33086" xr:uid="{00000000-0005-0000-0000-000039D50000}"/>
    <cellStyle name="Total 2 2 7 4 4" xfId="14476" xr:uid="{00000000-0005-0000-0000-00003AD50000}"/>
    <cellStyle name="Total 2 2 7 4 4 2" xfId="20154" xr:uid="{00000000-0005-0000-0000-00003BD50000}"/>
    <cellStyle name="Total 2 2 7 4 40" xfId="33750" xr:uid="{00000000-0005-0000-0000-00003CD50000}"/>
    <cellStyle name="Total 2 2 7 4 41" xfId="34048" xr:uid="{00000000-0005-0000-0000-00003DD50000}"/>
    <cellStyle name="Total 2 2 7 4 42" xfId="34543" xr:uid="{00000000-0005-0000-0000-00003ED50000}"/>
    <cellStyle name="Total 2 2 7 4 43" xfId="34889" xr:uid="{00000000-0005-0000-0000-00003FD50000}"/>
    <cellStyle name="Total 2 2 7 4 44" xfId="35235" xr:uid="{00000000-0005-0000-0000-000040D50000}"/>
    <cellStyle name="Total 2 2 7 4 45" xfId="35582" xr:uid="{00000000-0005-0000-0000-000041D50000}"/>
    <cellStyle name="Total 2 2 7 4 46" xfId="35929" xr:uid="{00000000-0005-0000-0000-000042D50000}"/>
    <cellStyle name="Total 2 2 7 4 47" xfId="36275" xr:uid="{00000000-0005-0000-0000-000043D50000}"/>
    <cellStyle name="Total 2 2 7 4 48" xfId="36621" xr:uid="{00000000-0005-0000-0000-000044D50000}"/>
    <cellStyle name="Total 2 2 7 4 49" xfId="36967" xr:uid="{00000000-0005-0000-0000-000045D50000}"/>
    <cellStyle name="Total 2 2 7 4 5" xfId="18586" xr:uid="{00000000-0005-0000-0000-000046D50000}"/>
    <cellStyle name="Total 2 2 7 4 5 2" xfId="20500" xr:uid="{00000000-0005-0000-0000-000047D50000}"/>
    <cellStyle name="Total 2 2 7 4 50" xfId="37313" xr:uid="{00000000-0005-0000-0000-000048D50000}"/>
    <cellStyle name="Total 2 2 7 4 51" xfId="37659" xr:uid="{00000000-0005-0000-0000-000049D50000}"/>
    <cellStyle name="Total 2 2 7 4 52" xfId="37934" xr:uid="{00000000-0005-0000-0000-00004AD50000}"/>
    <cellStyle name="Total 2 2 7 4 53" xfId="38281" xr:uid="{00000000-0005-0000-0000-00004BD50000}"/>
    <cellStyle name="Total 2 2 7 4 54" xfId="38627" xr:uid="{00000000-0005-0000-0000-00004CD50000}"/>
    <cellStyle name="Total 2 2 7 4 55" xfId="38973" xr:uid="{00000000-0005-0000-0000-00004DD50000}"/>
    <cellStyle name="Total 2 2 7 4 56" xfId="39319" xr:uid="{00000000-0005-0000-0000-00004ED50000}"/>
    <cellStyle name="Total 2 2 7 4 57" xfId="34299" xr:uid="{00000000-0005-0000-0000-00004FD50000}"/>
    <cellStyle name="Total 2 2 7 4 58" xfId="39582" xr:uid="{00000000-0005-0000-0000-000050D50000}"/>
    <cellStyle name="Total 2 2 7 4 59" xfId="40147" xr:uid="{00000000-0005-0000-0000-000051D50000}"/>
    <cellStyle name="Total 2 2 7 4 6" xfId="19563" xr:uid="{00000000-0005-0000-0000-000052D50000}"/>
    <cellStyle name="Total 2 2 7 4 60" xfId="40488" xr:uid="{00000000-0005-0000-0000-000053D50000}"/>
    <cellStyle name="Total 2 2 7 4 61" xfId="40653" xr:uid="{00000000-0005-0000-0000-000054D50000}"/>
    <cellStyle name="Total 2 2 7 4 62" xfId="40907" xr:uid="{00000000-0005-0000-0000-000055D50000}"/>
    <cellStyle name="Total 2 2 7 4 63" xfId="41074" xr:uid="{00000000-0005-0000-0000-000056D50000}"/>
    <cellStyle name="Total 2 2 7 4 64" xfId="42055" xr:uid="{00000000-0005-0000-0000-000057D50000}"/>
    <cellStyle name="Total 2 2 7 4 65" xfId="42401" xr:uid="{00000000-0005-0000-0000-000058D50000}"/>
    <cellStyle name="Total 2 2 7 4 66" xfId="40623" xr:uid="{00000000-0005-0000-0000-000059D50000}"/>
    <cellStyle name="Total 2 2 7 4 67" xfId="42982" xr:uid="{00000000-0005-0000-0000-00005AD50000}"/>
    <cellStyle name="Total 2 2 7 4 68" xfId="43323" xr:uid="{00000000-0005-0000-0000-00005BD50000}"/>
    <cellStyle name="Total 2 2 7 4 69" xfId="43664" xr:uid="{00000000-0005-0000-0000-00005CD50000}"/>
    <cellStyle name="Total 2 2 7 4 7" xfId="21193" xr:uid="{00000000-0005-0000-0000-00005DD50000}"/>
    <cellStyle name="Total 2 2 7 4 70" xfId="44195" xr:uid="{00000000-0005-0000-0000-00005ED50000}"/>
    <cellStyle name="Total 2 2 7 4 71" xfId="43923" xr:uid="{00000000-0005-0000-0000-00005FD50000}"/>
    <cellStyle name="Total 2 2 7 4 72" xfId="44863" xr:uid="{00000000-0005-0000-0000-000060D50000}"/>
    <cellStyle name="Total 2 2 7 4 73" xfId="44282" xr:uid="{00000000-0005-0000-0000-000061D50000}"/>
    <cellStyle name="Total 2 2 7 4 74" xfId="45865" xr:uid="{00000000-0005-0000-0000-000062D50000}"/>
    <cellStyle name="Total 2 2 7 4 75" xfId="46242" xr:uid="{00000000-0005-0000-0000-000063D50000}"/>
    <cellStyle name="Total 2 2 7 4 76" xfId="46720" xr:uid="{00000000-0005-0000-0000-000064D50000}"/>
    <cellStyle name="Total 2 2 7 4 77" xfId="47065" xr:uid="{00000000-0005-0000-0000-000065D50000}"/>
    <cellStyle name="Total 2 2 7 4 78" xfId="47410" xr:uid="{00000000-0005-0000-0000-000066D50000}"/>
    <cellStyle name="Total 2 2 7 4 79" xfId="47834" xr:uid="{00000000-0005-0000-0000-000067D50000}"/>
    <cellStyle name="Total 2 2 7 4 8" xfId="20925" xr:uid="{00000000-0005-0000-0000-000068D50000}"/>
    <cellStyle name="Total 2 2 7 4 80" xfId="48171" xr:uid="{00000000-0005-0000-0000-000069D50000}"/>
    <cellStyle name="Total 2 2 7 4 81" xfId="48743" xr:uid="{00000000-0005-0000-0000-00006AD50000}"/>
    <cellStyle name="Total 2 2 7 4 82" xfId="49024" xr:uid="{00000000-0005-0000-0000-00006BD50000}"/>
    <cellStyle name="Total 2 2 7 4 83" xfId="49432" xr:uid="{00000000-0005-0000-0000-00006CD50000}"/>
    <cellStyle name="Total 2 2 7 4 84" xfId="49190" xr:uid="{00000000-0005-0000-0000-00006DD50000}"/>
    <cellStyle name="Total 2 2 7 4 85" xfId="53325" xr:uid="{00000000-0005-0000-0000-00006ED50000}"/>
    <cellStyle name="Total 2 2 7 4 9" xfId="21633" xr:uid="{00000000-0005-0000-0000-00006FD50000}"/>
    <cellStyle name="Total 2 2 7 40" xfId="31787" xr:uid="{00000000-0005-0000-0000-000070D50000}"/>
    <cellStyle name="Total 2 2 7 41" xfId="32009" xr:uid="{00000000-0005-0000-0000-000071D50000}"/>
    <cellStyle name="Total 2 2 7 42" xfId="32350" xr:uid="{00000000-0005-0000-0000-000072D50000}"/>
    <cellStyle name="Total 2 2 7 43" xfId="32691" xr:uid="{00000000-0005-0000-0000-000073D50000}"/>
    <cellStyle name="Total 2 2 7 44" xfId="33426" xr:uid="{00000000-0005-0000-0000-000074D50000}"/>
    <cellStyle name="Total 2 2 7 45" xfId="33601" xr:uid="{00000000-0005-0000-0000-000075D50000}"/>
    <cellStyle name="Total 2 2 7 46" xfId="33008" xr:uid="{00000000-0005-0000-0000-000076D50000}"/>
    <cellStyle name="Total 2 2 7 47" xfId="34394" xr:uid="{00000000-0005-0000-0000-000077D50000}"/>
    <cellStyle name="Total 2 2 7 48" xfId="34740" xr:uid="{00000000-0005-0000-0000-000078D50000}"/>
    <cellStyle name="Total 2 2 7 49" xfId="35086" xr:uid="{00000000-0005-0000-0000-000079D50000}"/>
    <cellStyle name="Total 2 2 7 5" xfId="1772" xr:uid="{00000000-0005-0000-0000-00007AD50000}"/>
    <cellStyle name="Total 2 2 7 5 10" xfId="22382" xr:uid="{00000000-0005-0000-0000-00007BD50000}"/>
    <cellStyle name="Total 2 2 7 5 11" xfId="22728" xr:uid="{00000000-0005-0000-0000-00007CD50000}"/>
    <cellStyle name="Total 2 2 7 5 12" xfId="23074" xr:uid="{00000000-0005-0000-0000-00007DD50000}"/>
    <cellStyle name="Total 2 2 7 5 13" xfId="23421" xr:uid="{00000000-0005-0000-0000-00007ED50000}"/>
    <cellStyle name="Total 2 2 7 5 14" xfId="23696" xr:uid="{00000000-0005-0000-0000-00007FD50000}"/>
    <cellStyle name="Total 2 2 7 5 15" xfId="24042" xr:uid="{00000000-0005-0000-0000-000080D50000}"/>
    <cellStyle name="Total 2 2 7 5 16" xfId="24392" xr:uid="{00000000-0005-0000-0000-000081D50000}"/>
    <cellStyle name="Total 2 2 7 5 17" xfId="24738" xr:uid="{00000000-0005-0000-0000-000082D50000}"/>
    <cellStyle name="Total 2 2 7 5 18" xfId="25013" xr:uid="{00000000-0005-0000-0000-000083D50000}"/>
    <cellStyle name="Total 2 2 7 5 19" xfId="25375" xr:uid="{00000000-0005-0000-0000-000084D50000}"/>
    <cellStyle name="Total 2 2 7 5 2" xfId="6024" xr:uid="{00000000-0005-0000-0000-000085D50000}"/>
    <cellStyle name="Total 2 2 7 5 2 2" xfId="19419" xr:uid="{00000000-0005-0000-0000-000086D50000}"/>
    <cellStyle name="Total 2 2 7 5 20" xfId="25699" xr:uid="{00000000-0005-0000-0000-000087D50000}"/>
    <cellStyle name="Total 2 2 7 5 21" xfId="26045" xr:uid="{00000000-0005-0000-0000-000088D50000}"/>
    <cellStyle name="Total 2 2 7 5 22" xfId="26391" xr:uid="{00000000-0005-0000-0000-000089D50000}"/>
    <cellStyle name="Total 2 2 7 5 23" xfId="26735" xr:uid="{00000000-0005-0000-0000-00008AD50000}"/>
    <cellStyle name="Total 2 2 7 5 24" xfId="26936" xr:uid="{00000000-0005-0000-0000-00008BD50000}"/>
    <cellStyle name="Total 2 2 7 5 25" xfId="27147" xr:uid="{00000000-0005-0000-0000-00008CD50000}"/>
    <cellStyle name="Total 2 2 7 5 26" xfId="27444" xr:uid="{00000000-0005-0000-0000-00008DD50000}"/>
    <cellStyle name="Total 2 2 7 5 27" xfId="27787" xr:uid="{00000000-0005-0000-0000-00008ED50000}"/>
    <cellStyle name="Total 2 2 7 5 28" xfId="28128" xr:uid="{00000000-0005-0000-0000-00008FD50000}"/>
    <cellStyle name="Total 2 2 7 5 29" xfId="28469" xr:uid="{00000000-0005-0000-0000-000090D50000}"/>
    <cellStyle name="Total 2 2 7 5 3" xfId="10273" xr:uid="{00000000-0005-0000-0000-000091D50000}"/>
    <cellStyle name="Total 2 2 7 5 3 2" xfId="19861" xr:uid="{00000000-0005-0000-0000-000092D50000}"/>
    <cellStyle name="Total 2 2 7 5 30" xfId="28810" xr:uid="{00000000-0005-0000-0000-000093D50000}"/>
    <cellStyle name="Total 2 2 7 5 31" xfId="29151" xr:uid="{00000000-0005-0000-0000-000094D50000}"/>
    <cellStyle name="Total 2 2 7 5 32" xfId="29600" xr:uid="{00000000-0005-0000-0000-000095D50000}"/>
    <cellStyle name="Total 2 2 7 5 33" xfId="30989" xr:uid="{00000000-0005-0000-0000-000096D50000}"/>
    <cellStyle name="Total 2 2 7 5 34" xfId="31649" xr:uid="{00000000-0005-0000-0000-000097D50000}"/>
    <cellStyle name="Total 2 2 7 5 35" xfId="31989" xr:uid="{00000000-0005-0000-0000-000098D50000}"/>
    <cellStyle name="Total 2 2 7 5 36" xfId="32211" xr:uid="{00000000-0005-0000-0000-000099D50000}"/>
    <cellStyle name="Total 2 2 7 5 37" xfId="32552" xr:uid="{00000000-0005-0000-0000-00009AD50000}"/>
    <cellStyle name="Total 2 2 7 5 38" xfId="32893" xr:uid="{00000000-0005-0000-0000-00009BD50000}"/>
    <cellStyle name="Total 2 2 7 5 39" xfId="33168" xr:uid="{00000000-0005-0000-0000-00009CD50000}"/>
    <cellStyle name="Total 2 2 7 5 4" xfId="14523" xr:uid="{00000000-0005-0000-0000-00009DD50000}"/>
    <cellStyle name="Total 2 2 7 5 4 2" xfId="20207" xr:uid="{00000000-0005-0000-0000-00009ED50000}"/>
    <cellStyle name="Total 2 2 7 5 40" xfId="33803" xr:uid="{00000000-0005-0000-0000-00009FD50000}"/>
    <cellStyle name="Total 2 2 7 5 41" xfId="34271" xr:uid="{00000000-0005-0000-0000-0000A0D50000}"/>
    <cellStyle name="Total 2 2 7 5 42" xfId="34596" xr:uid="{00000000-0005-0000-0000-0000A1D50000}"/>
    <cellStyle name="Total 2 2 7 5 43" xfId="34942" xr:uid="{00000000-0005-0000-0000-0000A2D50000}"/>
    <cellStyle name="Total 2 2 7 5 44" xfId="35288" xr:uid="{00000000-0005-0000-0000-0000A3D50000}"/>
    <cellStyle name="Total 2 2 7 5 45" xfId="35635" xr:uid="{00000000-0005-0000-0000-0000A4D50000}"/>
    <cellStyle name="Total 2 2 7 5 46" xfId="35982" xr:uid="{00000000-0005-0000-0000-0000A5D50000}"/>
    <cellStyle name="Total 2 2 7 5 47" xfId="36328" xr:uid="{00000000-0005-0000-0000-0000A6D50000}"/>
    <cellStyle name="Total 2 2 7 5 48" xfId="36674" xr:uid="{00000000-0005-0000-0000-0000A7D50000}"/>
    <cellStyle name="Total 2 2 7 5 49" xfId="37020" xr:uid="{00000000-0005-0000-0000-0000A8D50000}"/>
    <cellStyle name="Total 2 2 7 5 5" xfId="20553" xr:uid="{00000000-0005-0000-0000-0000A9D50000}"/>
    <cellStyle name="Total 2 2 7 5 50" xfId="37366" xr:uid="{00000000-0005-0000-0000-0000AAD50000}"/>
    <cellStyle name="Total 2 2 7 5 51" xfId="37712" xr:uid="{00000000-0005-0000-0000-0000ABD50000}"/>
    <cellStyle name="Total 2 2 7 5 52" xfId="37987" xr:uid="{00000000-0005-0000-0000-0000ACD50000}"/>
    <cellStyle name="Total 2 2 7 5 53" xfId="38334" xr:uid="{00000000-0005-0000-0000-0000ADD50000}"/>
    <cellStyle name="Total 2 2 7 5 54" xfId="38680" xr:uid="{00000000-0005-0000-0000-0000AED50000}"/>
    <cellStyle name="Total 2 2 7 5 55" xfId="39026" xr:uid="{00000000-0005-0000-0000-0000AFD50000}"/>
    <cellStyle name="Total 2 2 7 5 56" xfId="39372" xr:uid="{00000000-0005-0000-0000-0000B0D50000}"/>
    <cellStyle name="Total 2 2 7 5 57" xfId="39730" xr:uid="{00000000-0005-0000-0000-0000B1D50000}"/>
    <cellStyle name="Total 2 2 7 5 58" xfId="39903" xr:uid="{00000000-0005-0000-0000-0000B2D50000}"/>
    <cellStyle name="Total 2 2 7 5 59" xfId="40200" xr:uid="{00000000-0005-0000-0000-0000B3D50000}"/>
    <cellStyle name="Total 2 2 7 5 6" xfId="20767" xr:uid="{00000000-0005-0000-0000-0000B4D50000}"/>
    <cellStyle name="Total 2 2 7 5 60" xfId="40541" xr:uid="{00000000-0005-0000-0000-0000B5D50000}"/>
    <cellStyle name="Total 2 2 7 5 61" xfId="41072" xr:uid="{00000000-0005-0000-0000-0000B6D50000}"/>
    <cellStyle name="Total 2 2 7 5 62" xfId="41206" xr:uid="{00000000-0005-0000-0000-0000B7D50000}"/>
    <cellStyle name="Total 2 2 7 5 63" xfId="41762" xr:uid="{00000000-0005-0000-0000-0000B8D50000}"/>
    <cellStyle name="Total 2 2 7 5 64" xfId="42108" xr:uid="{00000000-0005-0000-0000-0000B9D50000}"/>
    <cellStyle name="Total 2 2 7 5 65" xfId="42454" xr:uid="{00000000-0005-0000-0000-0000BAD50000}"/>
    <cellStyle name="Total 2 2 7 5 66" xfId="41299" xr:uid="{00000000-0005-0000-0000-0000BBD50000}"/>
    <cellStyle name="Total 2 2 7 5 67" xfId="43035" xr:uid="{00000000-0005-0000-0000-0000BCD50000}"/>
    <cellStyle name="Total 2 2 7 5 68" xfId="43376" xr:uid="{00000000-0005-0000-0000-0000BDD50000}"/>
    <cellStyle name="Total 2 2 7 5 69" xfId="43717" xr:uid="{00000000-0005-0000-0000-0000BED50000}"/>
    <cellStyle name="Total 2 2 7 5 7" xfId="21246" xr:uid="{00000000-0005-0000-0000-0000BFD50000}"/>
    <cellStyle name="Total 2 2 7 5 70" xfId="44248" xr:uid="{00000000-0005-0000-0000-0000C0D50000}"/>
    <cellStyle name="Total 2 2 7 5 71" xfId="44573" xr:uid="{00000000-0005-0000-0000-0000C1D50000}"/>
    <cellStyle name="Total 2 2 7 5 72" xfId="44916" xr:uid="{00000000-0005-0000-0000-0000C2D50000}"/>
    <cellStyle name="Total 2 2 7 5 73" xfId="45337" xr:uid="{00000000-0005-0000-0000-0000C3D50000}"/>
    <cellStyle name="Total 2 2 7 5 74" xfId="45951" xr:uid="{00000000-0005-0000-0000-0000C4D50000}"/>
    <cellStyle name="Total 2 2 7 5 75" xfId="46295" xr:uid="{00000000-0005-0000-0000-0000C5D50000}"/>
    <cellStyle name="Total 2 2 7 5 76" xfId="46773" xr:uid="{00000000-0005-0000-0000-0000C6D50000}"/>
    <cellStyle name="Total 2 2 7 5 77" xfId="47118" xr:uid="{00000000-0005-0000-0000-0000C7D50000}"/>
    <cellStyle name="Total 2 2 7 5 78" xfId="47463" xr:uid="{00000000-0005-0000-0000-0000C8D50000}"/>
    <cellStyle name="Total 2 2 7 5 79" xfId="47887" xr:uid="{00000000-0005-0000-0000-0000C9D50000}"/>
    <cellStyle name="Total 2 2 7 5 8" xfId="21610" xr:uid="{00000000-0005-0000-0000-0000CAD50000}"/>
    <cellStyle name="Total 2 2 7 5 80" xfId="48224" xr:uid="{00000000-0005-0000-0000-0000CBD50000}"/>
    <cellStyle name="Total 2 2 7 5 81" xfId="48485" xr:uid="{00000000-0005-0000-0000-0000CCD50000}"/>
    <cellStyle name="Total 2 2 7 5 82" xfId="49077" xr:uid="{00000000-0005-0000-0000-0000CDD50000}"/>
    <cellStyle name="Total 2 2 7 5 83" xfId="49621" xr:uid="{00000000-0005-0000-0000-0000CED50000}"/>
    <cellStyle name="Total 2 2 7 5 84" xfId="49812" xr:uid="{00000000-0005-0000-0000-0000CFD50000}"/>
    <cellStyle name="Total 2 2 7 5 85" xfId="19064" xr:uid="{00000000-0005-0000-0000-0000D0D50000}"/>
    <cellStyle name="Total 2 2 7 5 86" xfId="53480" xr:uid="{00000000-0005-0000-0000-0000D1D50000}"/>
    <cellStyle name="Total 2 2 7 5 9" xfId="22036" xr:uid="{00000000-0005-0000-0000-0000D2D50000}"/>
    <cellStyle name="Total 2 2 7 50" xfId="35433" xr:uid="{00000000-0005-0000-0000-0000D3D50000}"/>
    <cellStyle name="Total 2 2 7 51" xfId="35780" xr:uid="{00000000-0005-0000-0000-0000D4D50000}"/>
    <cellStyle name="Total 2 2 7 52" xfId="36126" xr:uid="{00000000-0005-0000-0000-0000D5D50000}"/>
    <cellStyle name="Total 2 2 7 53" xfId="36472" xr:uid="{00000000-0005-0000-0000-0000D6D50000}"/>
    <cellStyle name="Total 2 2 7 54" xfId="36818" xr:uid="{00000000-0005-0000-0000-0000D7D50000}"/>
    <cellStyle name="Total 2 2 7 55" xfId="37164" xr:uid="{00000000-0005-0000-0000-0000D8D50000}"/>
    <cellStyle name="Total 2 2 7 56" xfId="37510" xr:uid="{00000000-0005-0000-0000-0000D9D50000}"/>
    <cellStyle name="Total 2 2 7 57" xfId="37785" xr:uid="{00000000-0005-0000-0000-0000DAD50000}"/>
    <cellStyle name="Total 2 2 7 58" xfId="38132" xr:uid="{00000000-0005-0000-0000-0000DBD50000}"/>
    <cellStyle name="Total 2 2 7 59" xfId="38478" xr:uid="{00000000-0005-0000-0000-0000DCD50000}"/>
    <cellStyle name="Total 2 2 7 6" xfId="1820" xr:uid="{00000000-0005-0000-0000-0000DDD50000}"/>
    <cellStyle name="Total 2 2 7 6 2" xfId="6072" xr:uid="{00000000-0005-0000-0000-0000DED50000}"/>
    <cellStyle name="Total 2 2 7 6 3" xfId="10321" xr:uid="{00000000-0005-0000-0000-0000DFD50000}"/>
    <cellStyle name="Total 2 2 7 6 4" xfId="14571" xr:uid="{00000000-0005-0000-0000-0000E0D50000}"/>
    <cellStyle name="Total 2 2 7 6 5" xfId="19007" xr:uid="{00000000-0005-0000-0000-0000E1D50000}"/>
    <cellStyle name="Total 2 2 7 6 6" xfId="53629" xr:uid="{00000000-0005-0000-0000-0000E2D50000}"/>
    <cellStyle name="Total 2 2 7 60" xfId="38824" xr:uid="{00000000-0005-0000-0000-0000E3D50000}"/>
    <cellStyle name="Total 2 2 7 61" xfId="39170" xr:uid="{00000000-0005-0000-0000-0000E4D50000}"/>
    <cellStyle name="Total 2 2 7 62" xfId="35360" xr:uid="{00000000-0005-0000-0000-0000E5D50000}"/>
    <cellStyle name="Total 2 2 7 63" xfId="39510" xr:uid="{00000000-0005-0000-0000-0000E6D50000}"/>
    <cellStyle name="Total 2 2 7 64" xfId="39998" xr:uid="{00000000-0005-0000-0000-0000E7D50000}"/>
    <cellStyle name="Total 2 2 7 65" xfId="40339" xr:uid="{00000000-0005-0000-0000-0000E8D50000}"/>
    <cellStyle name="Total 2 2 7 66" xfId="40908" xr:uid="{00000000-0005-0000-0000-0000E9D50000}"/>
    <cellStyle name="Total 2 2 7 67" xfId="41112" xr:uid="{00000000-0005-0000-0000-0000EAD50000}"/>
    <cellStyle name="Total 2 2 7 68" xfId="41114" xr:uid="{00000000-0005-0000-0000-0000EBD50000}"/>
    <cellStyle name="Total 2 2 7 69" xfId="41906" xr:uid="{00000000-0005-0000-0000-0000ECD50000}"/>
    <cellStyle name="Total 2 2 7 7" xfId="1867" xr:uid="{00000000-0005-0000-0000-0000EDD50000}"/>
    <cellStyle name="Total 2 2 7 7 2" xfId="6119" xr:uid="{00000000-0005-0000-0000-0000EED50000}"/>
    <cellStyle name="Total 2 2 7 7 3" xfId="10368" xr:uid="{00000000-0005-0000-0000-0000EFD50000}"/>
    <cellStyle name="Total 2 2 7 7 4" xfId="14618" xr:uid="{00000000-0005-0000-0000-0000F0D50000}"/>
    <cellStyle name="Total 2 2 7 7 5" xfId="19217" xr:uid="{00000000-0005-0000-0000-0000F1D50000}"/>
    <cellStyle name="Total 2 2 7 7 6" xfId="53194" xr:uid="{00000000-0005-0000-0000-0000F2D50000}"/>
    <cellStyle name="Total 2 2 7 70" xfId="42252" xr:uid="{00000000-0005-0000-0000-0000F3D50000}"/>
    <cellStyle name="Total 2 2 7 71" xfId="42537" xr:uid="{00000000-0005-0000-0000-0000F4D50000}"/>
    <cellStyle name="Total 2 2 7 72" xfId="42833" xr:uid="{00000000-0005-0000-0000-0000F5D50000}"/>
    <cellStyle name="Total 2 2 7 73" xfId="43174" xr:uid="{00000000-0005-0000-0000-0000F6D50000}"/>
    <cellStyle name="Total 2 2 7 74" xfId="43515" xr:uid="{00000000-0005-0000-0000-0000F7D50000}"/>
    <cellStyle name="Total 2 2 7 75" xfId="44046" xr:uid="{00000000-0005-0000-0000-0000F8D50000}"/>
    <cellStyle name="Total 2 2 7 76" xfId="43897" xr:uid="{00000000-0005-0000-0000-0000F9D50000}"/>
    <cellStyle name="Total 2 2 7 77" xfId="44714" xr:uid="{00000000-0005-0000-0000-0000FAD50000}"/>
    <cellStyle name="Total 2 2 7 78" xfId="45235" xr:uid="{00000000-0005-0000-0000-0000FBD50000}"/>
    <cellStyle name="Total 2 2 7 79" xfId="45755" xr:uid="{00000000-0005-0000-0000-0000FCD50000}"/>
    <cellStyle name="Total 2 2 7 8" xfId="1914" xr:uid="{00000000-0005-0000-0000-0000FDD50000}"/>
    <cellStyle name="Total 2 2 7 8 2" xfId="6166" xr:uid="{00000000-0005-0000-0000-0000FED50000}"/>
    <cellStyle name="Total 2 2 7 8 3" xfId="10415" xr:uid="{00000000-0005-0000-0000-0000FFD50000}"/>
    <cellStyle name="Total 2 2 7 8 4" xfId="14665" xr:uid="{00000000-0005-0000-0000-000000D60000}"/>
    <cellStyle name="Total 2 2 7 8 5" xfId="19714" xr:uid="{00000000-0005-0000-0000-000001D60000}"/>
    <cellStyle name="Total 2 2 7 8 6" xfId="54007" xr:uid="{00000000-0005-0000-0000-000002D60000}"/>
    <cellStyle name="Total 2 2 7 80" xfId="46093" xr:uid="{00000000-0005-0000-0000-000003D60000}"/>
    <cellStyle name="Total 2 2 7 81" xfId="46439" xr:uid="{00000000-0005-0000-0000-000004D60000}"/>
    <cellStyle name="Total 2 2 7 82" xfId="46916" xr:uid="{00000000-0005-0000-0000-000005D60000}"/>
    <cellStyle name="Total 2 2 7 83" xfId="47261" xr:uid="{00000000-0005-0000-0000-000006D60000}"/>
    <cellStyle name="Total 2 2 7 84" xfId="47591" xr:uid="{00000000-0005-0000-0000-000007D60000}"/>
    <cellStyle name="Total 2 2 7 85" xfId="48022" xr:uid="{00000000-0005-0000-0000-000008D60000}"/>
    <cellStyle name="Total 2 2 7 86" xfId="48380" xr:uid="{00000000-0005-0000-0000-000009D60000}"/>
    <cellStyle name="Total 2 2 7 87" xfId="48875" xr:uid="{00000000-0005-0000-0000-00000AD60000}"/>
    <cellStyle name="Total 2 2 7 88" xfId="49317" xr:uid="{00000000-0005-0000-0000-00000BD60000}"/>
    <cellStyle name="Total 2 2 7 89" xfId="49519" xr:uid="{00000000-0005-0000-0000-00000CD60000}"/>
    <cellStyle name="Total 2 2 7 9" xfId="1573" xr:uid="{00000000-0005-0000-0000-00000DD60000}"/>
    <cellStyle name="Total 2 2 7 9 2" xfId="5825" xr:uid="{00000000-0005-0000-0000-00000ED60000}"/>
    <cellStyle name="Total 2 2 7 9 3" xfId="10074" xr:uid="{00000000-0005-0000-0000-00000FD60000}"/>
    <cellStyle name="Total 2 2 7 9 4" xfId="14324" xr:uid="{00000000-0005-0000-0000-000010D60000}"/>
    <cellStyle name="Total 2 2 7 9 5" xfId="20005" xr:uid="{00000000-0005-0000-0000-000011D60000}"/>
    <cellStyle name="Total 2 2 7 9 6" xfId="54156" xr:uid="{00000000-0005-0000-0000-000012D60000}"/>
    <cellStyle name="Total 2 2 7 90" xfId="49884" xr:uid="{00000000-0005-0000-0000-000013D60000}"/>
    <cellStyle name="Total 2 2 7 91" xfId="50034" xr:uid="{00000000-0005-0000-0000-000014D60000}"/>
    <cellStyle name="Total 2 2 7 92" xfId="50183" xr:uid="{00000000-0005-0000-0000-000015D60000}"/>
    <cellStyle name="Total 2 2 7 93" xfId="50333" xr:uid="{00000000-0005-0000-0000-000016D60000}"/>
    <cellStyle name="Total 2 2 7 94" xfId="50482" xr:uid="{00000000-0005-0000-0000-000017D60000}"/>
    <cellStyle name="Total 2 2 7 95" xfId="50631" xr:uid="{00000000-0005-0000-0000-000018D60000}"/>
    <cellStyle name="Total 2 2 7 96" xfId="50781" xr:uid="{00000000-0005-0000-0000-000019D60000}"/>
    <cellStyle name="Total 2 2 7 97" xfId="50930" xr:uid="{00000000-0005-0000-0000-00001AD60000}"/>
    <cellStyle name="Total 2 2 7 98" xfId="51095" xr:uid="{00000000-0005-0000-0000-00001BD60000}"/>
    <cellStyle name="Total 2 2 7 99" xfId="51251" xr:uid="{00000000-0005-0000-0000-00001CD60000}"/>
    <cellStyle name="Total 2 2 70" xfId="30665" xr:uid="{00000000-0005-0000-0000-00001DD60000}"/>
    <cellStyle name="Total 2 2 71" xfId="30672" xr:uid="{00000000-0005-0000-0000-00001ED60000}"/>
    <cellStyle name="Total 2 2 72" xfId="30664" xr:uid="{00000000-0005-0000-0000-00001FD60000}"/>
    <cellStyle name="Total 2 2 73" xfId="30689" xr:uid="{00000000-0005-0000-0000-000020D60000}"/>
    <cellStyle name="Total 2 2 74" xfId="30536" xr:uid="{00000000-0005-0000-0000-000021D60000}"/>
    <cellStyle name="Total 2 2 75" xfId="30701" xr:uid="{00000000-0005-0000-0000-000022D60000}"/>
    <cellStyle name="Total 2 2 76" xfId="30707" xr:uid="{00000000-0005-0000-0000-000023D60000}"/>
    <cellStyle name="Total 2 2 77" xfId="30714" xr:uid="{00000000-0005-0000-0000-000024D60000}"/>
    <cellStyle name="Total 2 2 78" xfId="30719" xr:uid="{00000000-0005-0000-0000-000025D60000}"/>
    <cellStyle name="Total 2 2 79" xfId="30713" xr:uid="{00000000-0005-0000-0000-000026D60000}"/>
    <cellStyle name="Total 2 2 8" xfId="1219" xr:uid="{00000000-0005-0000-0000-000027D60000}"/>
    <cellStyle name="Total 2 2 8 10" xfId="1931" xr:uid="{00000000-0005-0000-0000-000028D60000}"/>
    <cellStyle name="Total 2 2 8 10 2" xfId="6183" xr:uid="{00000000-0005-0000-0000-000029D60000}"/>
    <cellStyle name="Total 2 2 8 10 3" xfId="10432" xr:uid="{00000000-0005-0000-0000-00002AD60000}"/>
    <cellStyle name="Total 2 2 8 10 4" xfId="14682" xr:uid="{00000000-0005-0000-0000-00002BD60000}"/>
    <cellStyle name="Total 2 2 8 10 5" xfId="20320" xr:uid="{00000000-0005-0000-0000-00002CD60000}"/>
    <cellStyle name="Total 2 2 8 10 6" xfId="53268" xr:uid="{00000000-0005-0000-0000-00002DD60000}"/>
    <cellStyle name="Total 2 2 8 100" xfId="51370" xr:uid="{00000000-0005-0000-0000-00002ED60000}"/>
    <cellStyle name="Total 2 2 8 101" xfId="51520" xr:uid="{00000000-0005-0000-0000-00002FD60000}"/>
    <cellStyle name="Total 2 2 8 102" xfId="51670" xr:uid="{00000000-0005-0000-0000-000030D60000}"/>
    <cellStyle name="Total 2 2 8 103" xfId="51825" xr:uid="{00000000-0005-0000-0000-000031D60000}"/>
    <cellStyle name="Total 2 2 8 104" xfId="51980" xr:uid="{00000000-0005-0000-0000-000032D60000}"/>
    <cellStyle name="Total 2 2 8 105" xfId="52130" xr:uid="{00000000-0005-0000-0000-000033D60000}"/>
    <cellStyle name="Total 2 2 8 106" xfId="52280" xr:uid="{00000000-0005-0000-0000-000034D60000}"/>
    <cellStyle name="Total 2 2 8 107" xfId="52328" xr:uid="{00000000-0005-0000-0000-000035D60000}"/>
    <cellStyle name="Total 2 2 8 108" xfId="52383" xr:uid="{00000000-0005-0000-0000-000036D60000}"/>
    <cellStyle name="Total 2 2 8 109" xfId="52533" xr:uid="{00000000-0005-0000-0000-000037D60000}"/>
    <cellStyle name="Total 2 2 8 11" xfId="1499" xr:uid="{00000000-0005-0000-0000-000038D60000}"/>
    <cellStyle name="Total 2 2 8 11 2" xfId="5751" xr:uid="{00000000-0005-0000-0000-000039D60000}"/>
    <cellStyle name="Total 2 2 8 11 3" xfId="10000" xr:uid="{00000000-0005-0000-0000-00003AD60000}"/>
    <cellStyle name="Total 2 2 8 11 4" xfId="14250" xr:uid="{00000000-0005-0000-0000-00003BD60000}"/>
    <cellStyle name="Total 2 2 8 11 5" xfId="20666" xr:uid="{00000000-0005-0000-0000-00003CD60000}"/>
    <cellStyle name="Total 2 2 8 11 6" xfId="54347" xr:uid="{00000000-0005-0000-0000-00003DD60000}"/>
    <cellStyle name="Total 2 2 8 110" xfId="52682" xr:uid="{00000000-0005-0000-0000-00003ED60000}"/>
    <cellStyle name="Total 2 2 8 111" xfId="52832" xr:uid="{00000000-0005-0000-0000-00003FD60000}"/>
    <cellStyle name="Total 2 2 8 112" xfId="18705" xr:uid="{00000000-0005-0000-0000-000040D60000}"/>
    <cellStyle name="Total 2 2 8 113" xfId="53124" xr:uid="{00000000-0005-0000-0000-000041D60000}"/>
    <cellStyle name="Total 2 2 8 12" xfId="2000" xr:uid="{00000000-0005-0000-0000-000042D60000}"/>
    <cellStyle name="Total 2 2 8 12 2" xfId="6252" xr:uid="{00000000-0005-0000-0000-000043D60000}"/>
    <cellStyle name="Total 2 2 8 12 3" xfId="10501" xr:uid="{00000000-0005-0000-0000-000044D60000}"/>
    <cellStyle name="Total 2 2 8 12 4" xfId="14750" xr:uid="{00000000-0005-0000-0000-000045D60000}"/>
    <cellStyle name="Total 2 2 8 12 5" xfId="21013" xr:uid="{00000000-0005-0000-0000-000046D60000}"/>
    <cellStyle name="Total 2 2 8 12 6" xfId="54497" xr:uid="{00000000-0005-0000-0000-000047D60000}"/>
    <cellStyle name="Total 2 2 8 13" xfId="2152" xr:uid="{00000000-0005-0000-0000-000048D60000}"/>
    <cellStyle name="Total 2 2 8 13 2" xfId="6404" xr:uid="{00000000-0005-0000-0000-000049D60000}"/>
    <cellStyle name="Total 2 2 8 13 3" xfId="10653" xr:uid="{00000000-0005-0000-0000-00004AD60000}"/>
    <cellStyle name="Total 2 2 8 13 4" xfId="14902" xr:uid="{00000000-0005-0000-0000-00004BD60000}"/>
    <cellStyle name="Total 2 2 8 13 5" xfId="20708" xr:uid="{00000000-0005-0000-0000-00004CD60000}"/>
    <cellStyle name="Total 2 2 8 13 6" xfId="54646" xr:uid="{00000000-0005-0000-0000-00004DD60000}"/>
    <cellStyle name="Total 2 2 8 14" xfId="2302" xr:uid="{00000000-0005-0000-0000-00004ED60000}"/>
    <cellStyle name="Total 2 2 8 14 2" xfId="6554" xr:uid="{00000000-0005-0000-0000-00004FD60000}"/>
    <cellStyle name="Total 2 2 8 14 3" xfId="10803" xr:uid="{00000000-0005-0000-0000-000050D60000}"/>
    <cellStyle name="Total 2 2 8 14 4" xfId="15052" xr:uid="{00000000-0005-0000-0000-000051D60000}"/>
    <cellStyle name="Total 2 2 8 14 5" xfId="21832" xr:uid="{00000000-0005-0000-0000-000052D60000}"/>
    <cellStyle name="Total 2 2 8 14 6" xfId="54801" xr:uid="{00000000-0005-0000-0000-000053D60000}"/>
    <cellStyle name="Total 2 2 8 15" xfId="2451" xr:uid="{00000000-0005-0000-0000-000054D60000}"/>
    <cellStyle name="Total 2 2 8 15 2" xfId="6703" xr:uid="{00000000-0005-0000-0000-000055D60000}"/>
    <cellStyle name="Total 2 2 8 15 3" xfId="10952" xr:uid="{00000000-0005-0000-0000-000056D60000}"/>
    <cellStyle name="Total 2 2 8 15 4" xfId="15201" xr:uid="{00000000-0005-0000-0000-000057D60000}"/>
    <cellStyle name="Total 2 2 8 15 5" xfId="22149" xr:uid="{00000000-0005-0000-0000-000058D60000}"/>
    <cellStyle name="Total 2 2 8 15 6" xfId="54956" xr:uid="{00000000-0005-0000-0000-000059D60000}"/>
    <cellStyle name="Total 2 2 8 16" xfId="2601" xr:uid="{00000000-0005-0000-0000-00005AD60000}"/>
    <cellStyle name="Total 2 2 8 16 2" xfId="6853" xr:uid="{00000000-0005-0000-0000-00005BD60000}"/>
    <cellStyle name="Total 2 2 8 16 3" xfId="11102" xr:uid="{00000000-0005-0000-0000-00005CD60000}"/>
    <cellStyle name="Total 2 2 8 16 4" xfId="15351" xr:uid="{00000000-0005-0000-0000-00005DD60000}"/>
    <cellStyle name="Total 2 2 8 16 5" xfId="22495" xr:uid="{00000000-0005-0000-0000-00005ED60000}"/>
    <cellStyle name="Total 2 2 8 16 6" xfId="55107" xr:uid="{00000000-0005-0000-0000-00005FD60000}"/>
    <cellStyle name="Total 2 2 8 17" xfId="2756" xr:uid="{00000000-0005-0000-0000-000060D60000}"/>
    <cellStyle name="Total 2 2 8 17 2" xfId="7008" xr:uid="{00000000-0005-0000-0000-000061D60000}"/>
    <cellStyle name="Total 2 2 8 17 3" xfId="11257" xr:uid="{00000000-0005-0000-0000-000062D60000}"/>
    <cellStyle name="Total 2 2 8 17 4" xfId="15506" xr:uid="{00000000-0005-0000-0000-000063D60000}"/>
    <cellStyle name="Total 2 2 8 17 5" xfId="22841" xr:uid="{00000000-0005-0000-0000-000064D60000}"/>
    <cellStyle name="Total 2 2 8 17 6" xfId="55256" xr:uid="{00000000-0005-0000-0000-000065D60000}"/>
    <cellStyle name="Total 2 2 8 18" xfId="2906" xr:uid="{00000000-0005-0000-0000-000066D60000}"/>
    <cellStyle name="Total 2 2 8 18 2" xfId="7158" xr:uid="{00000000-0005-0000-0000-000067D60000}"/>
    <cellStyle name="Total 2 2 8 18 3" xfId="11407" xr:uid="{00000000-0005-0000-0000-000068D60000}"/>
    <cellStyle name="Total 2 2 8 18 4" xfId="15656" xr:uid="{00000000-0005-0000-0000-000069D60000}"/>
    <cellStyle name="Total 2 2 8 18 5" xfId="23188" xr:uid="{00000000-0005-0000-0000-00006AD60000}"/>
    <cellStyle name="Total 2 2 8 18 6" xfId="55406" xr:uid="{00000000-0005-0000-0000-00006BD60000}"/>
    <cellStyle name="Total 2 2 8 19" xfId="3056" xr:uid="{00000000-0005-0000-0000-00006CD60000}"/>
    <cellStyle name="Total 2 2 8 19 2" xfId="7308" xr:uid="{00000000-0005-0000-0000-00006DD60000}"/>
    <cellStyle name="Total 2 2 8 19 3" xfId="11557" xr:uid="{00000000-0005-0000-0000-00006ED60000}"/>
    <cellStyle name="Total 2 2 8 19 4" xfId="15806" xr:uid="{00000000-0005-0000-0000-00006FD60000}"/>
    <cellStyle name="Total 2 2 8 19 5" xfId="21401" xr:uid="{00000000-0005-0000-0000-000070D60000}"/>
    <cellStyle name="Total 2 2 8 19 6" xfId="55555" xr:uid="{00000000-0005-0000-0000-000071D60000}"/>
    <cellStyle name="Total 2 2 8 2" xfId="1220" xr:uid="{00000000-0005-0000-0000-000072D60000}"/>
    <cellStyle name="Total 2 2 8 2 10" xfId="3259" xr:uid="{00000000-0005-0000-0000-000073D60000}"/>
    <cellStyle name="Total 2 2 8 2 10 2" xfId="7511" xr:uid="{00000000-0005-0000-0000-000074D60000}"/>
    <cellStyle name="Total 2 2 8 2 10 3" xfId="11760" xr:uid="{00000000-0005-0000-0000-000075D60000}"/>
    <cellStyle name="Total 2 2 8 2 10 4" xfId="16009" xr:uid="{00000000-0005-0000-0000-000076D60000}"/>
    <cellStyle name="Total 2 2 8 2 10 5" xfId="22199" xr:uid="{00000000-0005-0000-0000-000077D60000}"/>
    <cellStyle name="Total 2 2 8 2 10 6" xfId="54551" xr:uid="{00000000-0005-0000-0000-000078D60000}"/>
    <cellStyle name="Total 2 2 8 2 100" xfId="52184" xr:uid="{00000000-0005-0000-0000-000079D60000}"/>
    <cellStyle name="Total 2 2 8 2 101" xfId="52437" xr:uid="{00000000-0005-0000-0000-00007AD60000}"/>
    <cellStyle name="Total 2 2 8 2 102" xfId="52587" xr:uid="{00000000-0005-0000-0000-00007BD60000}"/>
    <cellStyle name="Total 2 2 8 2 103" xfId="52736" xr:uid="{00000000-0005-0000-0000-00007CD60000}"/>
    <cellStyle name="Total 2 2 8 2 104" xfId="52886" xr:uid="{00000000-0005-0000-0000-00007DD60000}"/>
    <cellStyle name="Total 2 2 8 2 105" xfId="53348" xr:uid="{00000000-0005-0000-0000-00007ED60000}"/>
    <cellStyle name="Total 2 2 8 2 11" xfId="3408" xr:uid="{00000000-0005-0000-0000-00007FD60000}"/>
    <cellStyle name="Total 2 2 8 2 11 2" xfId="7660" xr:uid="{00000000-0005-0000-0000-000080D60000}"/>
    <cellStyle name="Total 2 2 8 2 11 3" xfId="11909" xr:uid="{00000000-0005-0000-0000-000081D60000}"/>
    <cellStyle name="Total 2 2 8 2 11 4" xfId="16158" xr:uid="{00000000-0005-0000-0000-000082D60000}"/>
    <cellStyle name="Total 2 2 8 2 11 5" xfId="22545" xr:uid="{00000000-0005-0000-0000-000083D60000}"/>
    <cellStyle name="Total 2 2 8 2 11 6" xfId="54700" xr:uid="{00000000-0005-0000-0000-000084D60000}"/>
    <cellStyle name="Total 2 2 8 2 12" xfId="3558" xr:uid="{00000000-0005-0000-0000-000085D60000}"/>
    <cellStyle name="Total 2 2 8 2 12 2" xfId="7810" xr:uid="{00000000-0005-0000-0000-000086D60000}"/>
    <cellStyle name="Total 2 2 8 2 12 3" xfId="12059" xr:uid="{00000000-0005-0000-0000-000087D60000}"/>
    <cellStyle name="Total 2 2 8 2 12 4" xfId="16308" xr:uid="{00000000-0005-0000-0000-000088D60000}"/>
    <cellStyle name="Total 2 2 8 2 12 5" xfId="22891" xr:uid="{00000000-0005-0000-0000-000089D60000}"/>
    <cellStyle name="Total 2 2 8 2 12 6" xfId="54855" xr:uid="{00000000-0005-0000-0000-00008AD60000}"/>
    <cellStyle name="Total 2 2 8 2 13" xfId="3708" xr:uid="{00000000-0005-0000-0000-00008BD60000}"/>
    <cellStyle name="Total 2 2 8 2 13 2" xfId="7960" xr:uid="{00000000-0005-0000-0000-00008CD60000}"/>
    <cellStyle name="Total 2 2 8 2 13 3" xfId="12209" xr:uid="{00000000-0005-0000-0000-00008DD60000}"/>
    <cellStyle name="Total 2 2 8 2 13 4" xfId="16458" xr:uid="{00000000-0005-0000-0000-00008ED60000}"/>
    <cellStyle name="Total 2 2 8 2 13 5" xfId="23238" xr:uid="{00000000-0005-0000-0000-00008FD60000}"/>
    <cellStyle name="Total 2 2 8 2 13 6" xfId="55010" xr:uid="{00000000-0005-0000-0000-000090D60000}"/>
    <cellStyle name="Total 2 2 8 2 14" xfId="3857" xr:uid="{00000000-0005-0000-0000-000091D60000}"/>
    <cellStyle name="Total 2 2 8 2 14 2" xfId="8109" xr:uid="{00000000-0005-0000-0000-000092D60000}"/>
    <cellStyle name="Total 2 2 8 2 14 3" xfId="12358" xr:uid="{00000000-0005-0000-0000-000093D60000}"/>
    <cellStyle name="Total 2 2 8 2 14 4" xfId="16607" xr:uid="{00000000-0005-0000-0000-000094D60000}"/>
    <cellStyle name="Total 2 2 8 2 14 5" xfId="23513" xr:uid="{00000000-0005-0000-0000-000095D60000}"/>
    <cellStyle name="Total 2 2 8 2 14 6" xfId="55161" xr:uid="{00000000-0005-0000-0000-000096D60000}"/>
    <cellStyle name="Total 2 2 8 2 15" xfId="4006" xr:uid="{00000000-0005-0000-0000-000097D60000}"/>
    <cellStyle name="Total 2 2 8 2 15 2" xfId="8258" xr:uid="{00000000-0005-0000-0000-000098D60000}"/>
    <cellStyle name="Total 2 2 8 2 15 3" xfId="12507" xr:uid="{00000000-0005-0000-0000-000099D60000}"/>
    <cellStyle name="Total 2 2 8 2 15 4" xfId="16756" xr:uid="{00000000-0005-0000-0000-00009AD60000}"/>
    <cellStyle name="Total 2 2 8 2 15 5" xfId="23859" xr:uid="{00000000-0005-0000-0000-00009BD60000}"/>
    <cellStyle name="Total 2 2 8 2 15 6" xfId="55310" xr:uid="{00000000-0005-0000-0000-00009CD60000}"/>
    <cellStyle name="Total 2 2 8 2 16" xfId="4206" xr:uid="{00000000-0005-0000-0000-00009DD60000}"/>
    <cellStyle name="Total 2 2 8 2 16 2" xfId="8458" xr:uid="{00000000-0005-0000-0000-00009ED60000}"/>
    <cellStyle name="Total 2 2 8 2 16 3" xfId="12707" xr:uid="{00000000-0005-0000-0000-00009FD60000}"/>
    <cellStyle name="Total 2 2 8 2 16 4" xfId="16956" xr:uid="{00000000-0005-0000-0000-0000A0D60000}"/>
    <cellStyle name="Total 2 2 8 2 16 5" xfId="24209" xr:uid="{00000000-0005-0000-0000-0000A1D60000}"/>
    <cellStyle name="Total 2 2 8 2 16 6" xfId="55460" xr:uid="{00000000-0005-0000-0000-0000A2D60000}"/>
    <cellStyle name="Total 2 2 8 2 17" xfId="4357" xr:uid="{00000000-0005-0000-0000-0000A3D60000}"/>
    <cellStyle name="Total 2 2 8 2 17 2" xfId="8609" xr:uid="{00000000-0005-0000-0000-0000A4D60000}"/>
    <cellStyle name="Total 2 2 8 2 17 3" xfId="12858" xr:uid="{00000000-0005-0000-0000-0000A5D60000}"/>
    <cellStyle name="Total 2 2 8 2 17 4" xfId="17107" xr:uid="{00000000-0005-0000-0000-0000A6D60000}"/>
    <cellStyle name="Total 2 2 8 2 17 5" xfId="24555" xr:uid="{00000000-0005-0000-0000-0000A7D60000}"/>
    <cellStyle name="Total 2 2 8 2 17 6" xfId="55609" xr:uid="{00000000-0005-0000-0000-0000A8D60000}"/>
    <cellStyle name="Total 2 2 8 2 18" xfId="4460" xr:uid="{00000000-0005-0000-0000-0000A9D60000}"/>
    <cellStyle name="Total 2 2 8 2 18 2" xfId="8712" xr:uid="{00000000-0005-0000-0000-0000AAD60000}"/>
    <cellStyle name="Total 2 2 8 2 18 3" xfId="12961" xr:uid="{00000000-0005-0000-0000-0000ABD60000}"/>
    <cellStyle name="Total 2 2 8 2 18 4" xfId="17210" xr:uid="{00000000-0005-0000-0000-0000ACD60000}"/>
    <cellStyle name="Total 2 2 8 2 18 5" xfId="24830" xr:uid="{00000000-0005-0000-0000-0000ADD60000}"/>
    <cellStyle name="Total 2 2 8 2 18 6" xfId="55831" xr:uid="{00000000-0005-0000-0000-0000AED60000}"/>
    <cellStyle name="Total 2 2 8 2 19" xfId="4574" xr:uid="{00000000-0005-0000-0000-0000AFD60000}"/>
    <cellStyle name="Total 2 2 8 2 19 2" xfId="8826" xr:uid="{00000000-0005-0000-0000-0000B0D60000}"/>
    <cellStyle name="Total 2 2 8 2 19 3" xfId="13075" xr:uid="{00000000-0005-0000-0000-0000B1D60000}"/>
    <cellStyle name="Total 2 2 8 2 19 4" xfId="17324" xr:uid="{00000000-0005-0000-0000-0000B2D60000}"/>
    <cellStyle name="Total 2 2 8 2 19 5" xfId="21686" xr:uid="{00000000-0005-0000-0000-0000B3D60000}"/>
    <cellStyle name="Total 2 2 8 2 19 6" xfId="55983" xr:uid="{00000000-0005-0000-0000-0000B4D60000}"/>
    <cellStyle name="Total 2 2 8 2 2" xfId="2054" xr:uid="{00000000-0005-0000-0000-0000B5D60000}"/>
    <cellStyle name="Total 2 2 8 2 2 2" xfId="6306" xr:uid="{00000000-0005-0000-0000-0000B6D60000}"/>
    <cellStyle name="Total 2 2 8 2 2 3" xfId="10555" xr:uid="{00000000-0005-0000-0000-0000B7D60000}"/>
    <cellStyle name="Total 2 2 8 2 2 4" xfId="14804" xr:uid="{00000000-0005-0000-0000-0000B8D60000}"/>
    <cellStyle name="Total 2 2 8 2 2 5" xfId="18609" xr:uid="{00000000-0005-0000-0000-0000B9D60000}"/>
    <cellStyle name="Total 2 2 8 2 2 6" xfId="19236" xr:uid="{00000000-0005-0000-0000-0000BAD60000}"/>
    <cellStyle name="Total 2 2 8 2 2 7" xfId="53503" xr:uid="{00000000-0005-0000-0000-0000BBD60000}"/>
    <cellStyle name="Total 2 2 8 2 20" xfId="4729" xr:uid="{00000000-0005-0000-0000-0000BCD60000}"/>
    <cellStyle name="Total 2 2 8 2 20 2" xfId="8981" xr:uid="{00000000-0005-0000-0000-0000BDD60000}"/>
    <cellStyle name="Total 2 2 8 2 20 3" xfId="13230" xr:uid="{00000000-0005-0000-0000-0000BED60000}"/>
    <cellStyle name="Total 2 2 8 2 20 4" xfId="17479" xr:uid="{00000000-0005-0000-0000-0000BFD60000}"/>
    <cellStyle name="Total 2 2 8 2 20 5" xfId="25516" xr:uid="{00000000-0005-0000-0000-0000C0D60000}"/>
    <cellStyle name="Total 2 2 8 2 20 6" xfId="56135" xr:uid="{00000000-0005-0000-0000-0000C1D60000}"/>
    <cellStyle name="Total 2 2 8 2 21" xfId="4879" xr:uid="{00000000-0005-0000-0000-0000C2D60000}"/>
    <cellStyle name="Total 2 2 8 2 21 2" xfId="9131" xr:uid="{00000000-0005-0000-0000-0000C3D60000}"/>
    <cellStyle name="Total 2 2 8 2 21 3" xfId="13380" xr:uid="{00000000-0005-0000-0000-0000C4D60000}"/>
    <cellStyle name="Total 2 2 8 2 21 4" xfId="17629" xr:uid="{00000000-0005-0000-0000-0000C5D60000}"/>
    <cellStyle name="Total 2 2 8 2 21 5" xfId="25862" xr:uid="{00000000-0005-0000-0000-0000C6D60000}"/>
    <cellStyle name="Total 2 2 8 2 21 6" xfId="56284" xr:uid="{00000000-0005-0000-0000-0000C7D60000}"/>
    <cellStyle name="Total 2 2 8 2 22" xfId="5071" xr:uid="{00000000-0005-0000-0000-0000C8D60000}"/>
    <cellStyle name="Total 2 2 8 2 22 2" xfId="9323" xr:uid="{00000000-0005-0000-0000-0000C9D60000}"/>
    <cellStyle name="Total 2 2 8 2 22 3" xfId="13572" xr:uid="{00000000-0005-0000-0000-0000CAD60000}"/>
    <cellStyle name="Total 2 2 8 2 22 4" xfId="17821" xr:uid="{00000000-0005-0000-0000-0000CBD60000}"/>
    <cellStyle name="Total 2 2 8 2 22 5" xfId="26208" xr:uid="{00000000-0005-0000-0000-0000CCD60000}"/>
    <cellStyle name="Total 2 2 8 2 22 6" xfId="56440" xr:uid="{00000000-0005-0000-0000-0000CDD60000}"/>
    <cellStyle name="Total 2 2 8 2 23" xfId="5181" xr:uid="{00000000-0005-0000-0000-0000CED60000}"/>
    <cellStyle name="Total 2 2 8 2 23 2" xfId="9433" xr:uid="{00000000-0005-0000-0000-0000CFD60000}"/>
    <cellStyle name="Total 2 2 8 2 23 3" xfId="13682" xr:uid="{00000000-0005-0000-0000-0000D0D60000}"/>
    <cellStyle name="Total 2 2 8 2 23 4" xfId="17931" xr:uid="{00000000-0005-0000-0000-0000D1D60000}"/>
    <cellStyle name="Total 2 2 8 2 23 5" xfId="26553" xr:uid="{00000000-0005-0000-0000-0000D2D60000}"/>
    <cellStyle name="Total 2 2 8 2 23 6" xfId="56691" xr:uid="{00000000-0005-0000-0000-0000D3D60000}"/>
    <cellStyle name="Total 2 2 8 2 24" xfId="5293" xr:uid="{00000000-0005-0000-0000-0000D4D60000}"/>
    <cellStyle name="Total 2 2 8 2 24 2" xfId="9545" xr:uid="{00000000-0005-0000-0000-0000D5D60000}"/>
    <cellStyle name="Total 2 2 8 2 24 3" xfId="13794" xr:uid="{00000000-0005-0000-0000-0000D6D60000}"/>
    <cellStyle name="Total 2 2 8 2 24 4" xfId="18043" xr:uid="{00000000-0005-0000-0000-0000D7D60000}"/>
    <cellStyle name="Total 2 2 8 2 24 5" xfId="25287" xr:uid="{00000000-0005-0000-0000-0000D8D60000}"/>
    <cellStyle name="Total 2 2 8 2 24 6" xfId="56850" xr:uid="{00000000-0005-0000-0000-0000D9D60000}"/>
    <cellStyle name="Total 2 2 8 2 25" xfId="5444" xr:uid="{00000000-0005-0000-0000-0000DAD60000}"/>
    <cellStyle name="Total 2 2 8 2 25 2" xfId="9696" xr:uid="{00000000-0005-0000-0000-0000DBD60000}"/>
    <cellStyle name="Total 2 2 8 2 25 3" xfId="13945" xr:uid="{00000000-0005-0000-0000-0000DCD60000}"/>
    <cellStyle name="Total 2 2 8 2 25 4" xfId="18194" xr:uid="{00000000-0005-0000-0000-0000DDD60000}"/>
    <cellStyle name="Total 2 2 8 2 25 5" xfId="26671" xr:uid="{00000000-0005-0000-0000-0000DED60000}"/>
    <cellStyle name="Total 2 2 8 2 25 6" xfId="57000" xr:uid="{00000000-0005-0000-0000-0000DFD60000}"/>
    <cellStyle name="Total 2 2 8 2 26" xfId="5599" xr:uid="{00000000-0005-0000-0000-0000E0D60000}"/>
    <cellStyle name="Total 2 2 8 2 26 2" xfId="9851" xr:uid="{00000000-0005-0000-0000-0000E1D60000}"/>
    <cellStyle name="Total 2 2 8 2 26 3" xfId="14100" xr:uid="{00000000-0005-0000-0000-0000E2D60000}"/>
    <cellStyle name="Total 2 2 8 2 26 4" xfId="18349" xr:uid="{00000000-0005-0000-0000-0000E3D60000}"/>
    <cellStyle name="Total 2 2 8 2 26 5" xfId="27261" xr:uid="{00000000-0005-0000-0000-0000E4D60000}"/>
    <cellStyle name="Total 2 2 8 2 26 6" xfId="55757" xr:uid="{00000000-0005-0000-0000-0000E5D60000}"/>
    <cellStyle name="Total 2 2 8 2 27" xfId="1599" xr:uid="{00000000-0005-0000-0000-0000E6D60000}"/>
    <cellStyle name="Total 2 2 8 2 27 2" xfId="27604" xr:uid="{00000000-0005-0000-0000-0000E7D60000}"/>
    <cellStyle name="Total 2 2 8 2 27 3" xfId="57268" xr:uid="{00000000-0005-0000-0000-0000E8D60000}"/>
    <cellStyle name="Total 2 2 8 2 28" xfId="5851" xr:uid="{00000000-0005-0000-0000-0000E9D60000}"/>
    <cellStyle name="Total 2 2 8 2 28 2" xfId="27945" xr:uid="{00000000-0005-0000-0000-0000EAD60000}"/>
    <cellStyle name="Total 2 2 8 2 28 3" xfId="57417" xr:uid="{00000000-0005-0000-0000-0000EBD60000}"/>
    <cellStyle name="Total 2 2 8 2 29" xfId="10100" xr:uid="{00000000-0005-0000-0000-0000ECD60000}"/>
    <cellStyle name="Total 2 2 8 2 29 2" xfId="28286" xr:uid="{00000000-0005-0000-0000-0000EDD60000}"/>
    <cellStyle name="Total 2 2 8 2 29 3" xfId="57567" xr:uid="{00000000-0005-0000-0000-0000EED60000}"/>
    <cellStyle name="Total 2 2 8 2 3" xfId="2206" xr:uid="{00000000-0005-0000-0000-0000EFD60000}"/>
    <cellStyle name="Total 2 2 8 2 3 2" xfId="6458" xr:uid="{00000000-0005-0000-0000-0000F0D60000}"/>
    <cellStyle name="Total 2 2 8 2 3 3" xfId="10707" xr:uid="{00000000-0005-0000-0000-0000F1D60000}"/>
    <cellStyle name="Total 2 2 8 2 3 4" xfId="14956" xr:uid="{00000000-0005-0000-0000-0000F2D60000}"/>
    <cellStyle name="Total 2 2 8 2 3 5" xfId="18934" xr:uid="{00000000-0005-0000-0000-0000F3D60000}"/>
    <cellStyle name="Total 2 2 8 2 3 6" xfId="53652" xr:uid="{00000000-0005-0000-0000-0000F4D60000}"/>
    <cellStyle name="Total 2 2 8 2 30" xfId="14350" xr:uid="{00000000-0005-0000-0000-0000F5D60000}"/>
    <cellStyle name="Total 2 2 8 2 30 2" xfId="28627" xr:uid="{00000000-0005-0000-0000-0000F6D60000}"/>
    <cellStyle name="Total 2 2 8 2 31" xfId="18501" xr:uid="{00000000-0005-0000-0000-0000F7D60000}"/>
    <cellStyle name="Total 2 2 8 2 31 2" xfId="28968" xr:uid="{00000000-0005-0000-0000-0000F8D60000}"/>
    <cellStyle name="Total 2 2 8 2 32" xfId="29395" xr:uid="{00000000-0005-0000-0000-0000F9D60000}"/>
    <cellStyle name="Total 2 2 8 2 33" xfId="31211" xr:uid="{00000000-0005-0000-0000-0000FAD60000}"/>
    <cellStyle name="Total 2 2 8 2 34" xfId="31466" xr:uid="{00000000-0005-0000-0000-0000FBD60000}"/>
    <cellStyle name="Total 2 2 8 2 35" xfId="31806" xr:uid="{00000000-0005-0000-0000-0000FCD60000}"/>
    <cellStyle name="Total 2 2 8 2 36" xfId="32028" xr:uid="{00000000-0005-0000-0000-0000FDD60000}"/>
    <cellStyle name="Total 2 2 8 2 37" xfId="32369" xr:uid="{00000000-0005-0000-0000-0000FED60000}"/>
    <cellStyle name="Total 2 2 8 2 38" xfId="32710" xr:uid="{00000000-0005-0000-0000-0000FFD60000}"/>
    <cellStyle name="Total 2 2 8 2 39" xfId="32976" xr:uid="{00000000-0005-0000-0000-000000D70000}"/>
    <cellStyle name="Total 2 2 8 2 4" xfId="2356" xr:uid="{00000000-0005-0000-0000-000001D70000}"/>
    <cellStyle name="Total 2 2 8 2 4 2" xfId="6608" xr:uid="{00000000-0005-0000-0000-000002D70000}"/>
    <cellStyle name="Total 2 2 8 2 4 3" xfId="10857" xr:uid="{00000000-0005-0000-0000-000003D70000}"/>
    <cellStyle name="Total 2 2 8 2 4 4" xfId="15106" xr:uid="{00000000-0005-0000-0000-000004D70000}"/>
    <cellStyle name="Total 2 2 8 2 4 5" xfId="20024" xr:uid="{00000000-0005-0000-0000-000005D70000}"/>
    <cellStyle name="Total 2 2 8 2 4 6" xfId="53774" xr:uid="{00000000-0005-0000-0000-000006D70000}"/>
    <cellStyle name="Total 2 2 8 2 40" xfId="33620" xr:uid="{00000000-0005-0000-0000-000007D70000}"/>
    <cellStyle name="Total 2 2 8 2 41" xfId="33880" xr:uid="{00000000-0005-0000-0000-000008D70000}"/>
    <cellStyle name="Total 2 2 8 2 42" xfId="34413" xr:uid="{00000000-0005-0000-0000-000009D70000}"/>
    <cellStyle name="Total 2 2 8 2 43" xfId="34759" xr:uid="{00000000-0005-0000-0000-00000AD70000}"/>
    <cellStyle name="Total 2 2 8 2 44" xfId="35105" xr:uid="{00000000-0005-0000-0000-00000BD70000}"/>
    <cellStyle name="Total 2 2 8 2 45" xfId="35452" xr:uid="{00000000-0005-0000-0000-00000CD70000}"/>
    <cellStyle name="Total 2 2 8 2 46" xfId="35799" xr:uid="{00000000-0005-0000-0000-00000DD70000}"/>
    <cellStyle name="Total 2 2 8 2 47" xfId="36145" xr:uid="{00000000-0005-0000-0000-00000ED70000}"/>
    <cellStyle name="Total 2 2 8 2 48" xfId="36491" xr:uid="{00000000-0005-0000-0000-00000FD70000}"/>
    <cellStyle name="Total 2 2 8 2 49" xfId="36837" xr:uid="{00000000-0005-0000-0000-000010D70000}"/>
    <cellStyle name="Total 2 2 8 2 5" xfId="2505" xr:uid="{00000000-0005-0000-0000-000011D70000}"/>
    <cellStyle name="Total 2 2 8 2 5 2" xfId="6757" xr:uid="{00000000-0005-0000-0000-000012D70000}"/>
    <cellStyle name="Total 2 2 8 2 5 3" xfId="11006" xr:uid="{00000000-0005-0000-0000-000013D70000}"/>
    <cellStyle name="Total 2 2 8 2 5 4" xfId="15255" xr:uid="{00000000-0005-0000-0000-000014D70000}"/>
    <cellStyle name="Total 2 2 8 2 5 5" xfId="20370" xr:uid="{00000000-0005-0000-0000-000015D70000}"/>
    <cellStyle name="Total 2 2 8 2 5 6" xfId="53880" xr:uid="{00000000-0005-0000-0000-000016D70000}"/>
    <cellStyle name="Total 2 2 8 2 50" xfId="37183" xr:uid="{00000000-0005-0000-0000-000017D70000}"/>
    <cellStyle name="Total 2 2 8 2 51" xfId="37529" xr:uid="{00000000-0005-0000-0000-000018D70000}"/>
    <cellStyle name="Total 2 2 8 2 52" xfId="37804" xr:uid="{00000000-0005-0000-0000-000019D70000}"/>
    <cellStyle name="Total 2 2 8 2 53" xfId="38151" xr:uid="{00000000-0005-0000-0000-00001AD70000}"/>
    <cellStyle name="Total 2 2 8 2 54" xfId="38497" xr:uid="{00000000-0005-0000-0000-00001BD70000}"/>
    <cellStyle name="Total 2 2 8 2 55" xfId="38843" xr:uid="{00000000-0005-0000-0000-00001CD70000}"/>
    <cellStyle name="Total 2 2 8 2 56" xfId="39189" xr:uid="{00000000-0005-0000-0000-00001DD70000}"/>
    <cellStyle name="Total 2 2 8 2 57" xfId="37443" xr:uid="{00000000-0005-0000-0000-00001ED70000}"/>
    <cellStyle name="Total 2 2 8 2 58" xfId="39698" xr:uid="{00000000-0005-0000-0000-00001FD70000}"/>
    <cellStyle name="Total 2 2 8 2 59" xfId="40017" xr:uid="{00000000-0005-0000-0000-000020D70000}"/>
    <cellStyle name="Total 2 2 8 2 6" xfId="2655" xr:uid="{00000000-0005-0000-0000-000021D70000}"/>
    <cellStyle name="Total 2 2 8 2 6 2" xfId="6907" xr:uid="{00000000-0005-0000-0000-000022D70000}"/>
    <cellStyle name="Total 2 2 8 2 6 3" xfId="11156" xr:uid="{00000000-0005-0000-0000-000023D70000}"/>
    <cellStyle name="Total 2 2 8 2 6 4" xfId="15405" xr:uid="{00000000-0005-0000-0000-000024D70000}"/>
    <cellStyle name="Total 2 2 8 2 6 5" xfId="20651" xr:uid="{00000000-0005-0000-0000-000025D70000}"/>
    <cellStyle name="Total 2 2 8 2 6 6" xfId="54030" xr:uid="{00000000-0005-0000-0000-000026D70000}"/>
    <cellStyle name="Total 2 2 8 2 60" xfId="40358" xr:uid="{00000000-0005-0000-0000-000027D70000}"/>
    <cellStyle name="Total 2 2 8 2 61" xfId="40849" xr:uid="{00000000-0005-0000-0000-000028D70000}"/>
    <cellStyle name="Total 2 2 8 2 62" xfId="40660" xr:uid="{00000000-0005-0000-0000-000029D70000}"/>
    <cellStyle name="Total 2 2 8 2 63" xfId="40756" xr:uid="{00000000-0005-0000-0000-00002AD70000}"/>
    <cellStyle name="Total 2 2 8 2 64" xfId="41925" xr:uid="{00000000-0005-0000-0000-00002BD70000}"/>
    <cellStyle name="Total 2 2 8 2 65" xfId="42271" xr:uid="{00000000-0005-0000-0000-00002CD70000}"/>
    <cellStyle name="Total 2 2 8 2 66" xfId="42642" xr:uid="{00000000-0005-0000-0000-00002DD70000}"/>
    <cellStyle name="Total 2 2 8 2 67" xfId="42852" xr:uid="{00000000-0005-0000-0000-00002ED70000}"/>
    <cellStyle name="Total 2 2 8 2 68" xfId="43193" xr:uid="{00000000-0005-0000-0000-00002FD70000}"/>
    <cellStyle name="Total 2 2 8 2 69" xfId="43534" xr:uid="{00000000-0005-0000-0000-000030D70000}"/>
    <cellStyle name="Total 2 2 8 2 7" xfId="2810" xr:uid="{00000000-0005-0000-0000-000031D70000}"/>
    <cellStyle name="Total 2 2 8 2 7 2" xfId="7062" xr:uid="{00000000-0005-0000-0000-000032D70000}"/>
    <cellStyle name="Total 2 2 8 2 7 3" xfId="11311" xr:uid="{00000000-0005-0000-0000-000033D70000}"/>
    <cellStyle name="Total 2 2 8 2 7 4" xfId="15560" xr:uid="{00000000-0005-0000-0000-000034D70000}"/>
    <cellStyle name="Total 2 2 8 2 7 5" xfId="21063" xr:uid="{00000000-0005-0000-0000-000035D70000}"/>
    <cellStyle name="Total 2 2 8 2 7 6" xfId="53251" xr:uid="{00000000-0005-0000-0000-000036D70000}"/>
    <cellStyle name="Total 2 2 8 2 70" xfId="44065" xr:uid="{00000000-0005-0000-0000-000037D70000}"/>
    <cellStyle name="Total 2 2 8 2 71" xfId="43902" xr:uid="{00000000-0005-0000-0000-000038D70000}"/>
    <cellStyle name="Total 2 2 8 2 72" xfId="44733" xr:uid="{00000000-0005-0000-0000-000039D70000}"/>
    <cellStyle name="Total 2 2 8 2 73" xfId="44385" xr:uid="{00000000-0005-0000-0000-00003AD70000}"/>
    <cellStyle name="Total 2 2 8 2 74" xfId="45839" xr:uid="{00000000-0005-0000-0000-00003BD70000}"/>
    <cellStyle name="Total 2 2 8 2 75" xfId="46112" xr:uid="{00000000-0005-0000-0000-00003CD70000}"/>
    <cellStyle name="Total 2 2 8 2 76" xfId="46472" xr:uid="{00000000-0005-0000-0000-00003DD70000}"/>
    <cellStyle name="Total 2 2 8 2 77" xfId="46935" xr:uid="{00000000-0005-0000-0000-00003ED70000}"/>
    <cellStyle name="Total 2 2 8 2 78" xfId="47280" xr:uid="{00000000-0005-0000-0000-00003FD70000}"/>
    <cellStyle name="Total 2 2 8 2 79" xfId="47618" xr:uid="{00000000-0005-0000-0000-000040D70000}"/>
    <cellStyle name="Total 2 2 8 2 8" xfId="2960" xr:uid="{00000000-0005-0000-0000-000041D70000}"/>
    <cellStyle name="Total 2 2 8 2 8 2" xfId="7212" xr:uid="{00000000-0005-0000-0000-000042D70000}"/>
    <cellStyle name="Total 2 2 8 2 8 3" xfId="11461" xr:uid="{00000000-0005-0000-0000-000043D70000}"/>
    <cellStyle name="Total 2 2 8 2 8 4" xfId="15710" xr:uid="{00000000-0005-0000-0000-000044D70000}"/>
    <cellStyle name="Total 2 2 8 2 8 5" xfId="20939" xr:uid="{00000000-0005-0000-0000-000045D70000}"/>
    <cellStyle name="Total 2 2 8 2 8 6" xfId="54251" xr:uid="{00000000-0005-0000-0000-000046D70000}"/>
    <cellStyle name="Total 2 2 8 2 80" xfId="48041" xr:uid="{00000000-0005-0000-0000-000047D70000}"/>
    <cellStyle name="Total 2 2 8 2 81" xfId="48367" xr:uid="{00000000-0005-0000-0000-000048D70000}"/>
    <cellStyle name="Total 2 2 8 2 82" xfId="48894" xr:uid="{00000000-0005-0000-0000-000049D70000}"/>
    <cellStyle name="Total 2 2 8 2 83" xfId="49405" xr:uid="{00000000-0005-0000-0000-00004AD70000}"/>
    <cellStyle name="Total 2 2 8 2 84" xfId="49376" xr:uid="{00000000-0005-0000-0000-00004BD70000}"/>
    <cellStyle name="Total 2 2 8 2 85" xfId="49907" xr:uid="{00000000-0005-0000-0000-00004CD70000}"/>
    <cellStyle name="Total 2 2 8 2 86" xfId="50057" xr:uid="{00000000-0005-0000-0000-00004DD70000}"/>
    <cellStyle name="Total 2 2 8 2 87" xfId="50206" xr:uid="{00000000-0005-0000-0000-00004ED70000}"/>
    <cellStyle name="Total 2 2 8 2 88" xfId="50356" xr:uid="{00000000-0005-0000-0000-00004FD70000}"/>
    <cellStyle name="Total 2 2 8 2 89" xfId="50505" xr:uid="{00000000-0005-0000-0000-000050D70000}"/>
    <cellStyle name="Total 2 2 8 2 9" xfId="3110" xr:uid="{00000000-0005-0000-0000-000051D70000}"/>
    <cellStyle name="Total 2 2 8 2 9 2" xfId="7362" xr:uid="{00000000-0005-0000-0000-000052D70000}"/>
    <cellStyle name="Total 2 2 8 2 9 3" xfId="11611" xr:uid="{00000000-0005-0000-0000-000053D70000}"/>
    <cellStyle name="Total 2 2 8 2 9 4" xfId="15860" xr:uid="{00000000-0005-0000-0000-000054D70000}"/>
    <cellStyle name="Total 2 2 8 2 9 5" xfId="21485" xr:uid="{00000000-0005-0000-0000-000055D70000}"/>
    <cellStyle name="Total 2 2 8 2 9 6" xfId="54401" xr:uid="{00000000-0005-0000-0000-000056D70000}"/>
    <cellStyle name="Total 2 2 8 2 90" xfId="50654" xr:uid="{00000000-0005-0000-0000-000057D70000}"/>
    <cellStyle name="Total 2 2 8 2 91" xfId="50804" xr:uid="{00000000-0005-0000-0000-000058D70000}"/>
    <cellStyle name="Total 2 2 8 2 92" xfId="50953" xr:uid="{00000000-0005-0000-0000-000059D70000}"/>
    <cellStyle name="Total 2 2 8 2 93" xfId="51118" xr:uid="{00000000-0005-0000-0000-00005AD70000}"/>
    <cellStyle name="Total 2 2 8 2 94" xfId="51274" xr:uid="{00000000-0005-0000-0000-00005BD70000}"/>
    <cellStyle name="Total 2 2 8 2 95" xfId="51424" xr:uid="{00000000-0005-0000-0000-00005CD70000}"/>
    <cellStyle name="Total 2 2 8 2 96" xfId="51574" xr:uid="{00000000-0005-0000-0000-00005DD70000}"/>
    <cellStyle name="Total 2 2 8 2 97" xfId="51724" xr:uid="{00000000-0005-0000-0000-00005ED70000}"/>
    <cellStyle name="Total 2 2 8 2 98" xfId="51879" xr:uid="{00000000-0005-0000-0000-00005FD70000}"/>
    <cellStyle name="Total 2 2 8 2 99" xfId="52034" xr:uid="{00000000-0005-0000-0000-000060D70000}"/>
    <cellStyle name="Total 2 2 8 20" xfId="3205" xr:uid="{00000000-0005-0000-0000-000061D70000}"/>
    <cellStyle name="Total 2 2 8 20 2" xfId="7457" xr:uid="{00000000-0005-0000-0000-000062D70000}"/>
    <cellStyle name="Total 2 2 8 20 3" xfId="11706" xr:uid="{00000000-0005-0000-0000-000063D70000}"/>
    <cellStyle name="Total 2 2 8 20 4" xfId="15955" xr:uid="{00000000-0005-0000-0000-000064D70000}"/>
    <cellStyle name="Total 2 2 8 20 5" xfId="23809" xr:uid="{00000000-0005-0000-0000-000065D70000}"/>
    <cellStyle name="Total 2 2 8 20 6" xfId="55777" xr:uid="{00000000-0005-0000-0000-000066D70000}"/>
    <cellStyle name="Total 2 2 8 21" xfId="3354" xr:uid="{00000000-0005-0000-0000-000067D70000}"/>
    <cellStyle name="Total 2 2 8 21 2" xfId="7606" xr:uid="{00000000-0005-0000-0000-000068D70000}"/>
    <cellStyle name="Total 2 2 8 21 3" xfId="11855" xr:uid="{00000000-0005-0000-0000-000069D70000}"/>
    <cellStyle name="Total 2 2 8 21 4" xfId="16104" xr:uid="{00000000-0005-0000-0000-00006AD70000}"/>
    <cellStyle name="Total 2 2 8 21 5" xfId="24159" xr:uid="{00000000-0005-0000-0000-00006BD70000}"/>
    <cellStyle name="Total 2 2 8 21 6" xfId="55929" xr:uid="{00000000-0005-0000-0000-00006CD70000}"/>
    <cellStyle name="Total 2 2 8 22" xfId="3504" xr:uid="{00000000-0005-0000-0000-00006DD70000}"/>
    <cellStyle name="Total 2 2 8 22 2" xfId="7756" xr:uid="{00000000-0005-0000-0000-00006ED70000}"/>
    <cellStyle name="Total 2 2 8 22 3" xfId="12005" xr:uid="{00000000-0005-0000-0000-00006FD70000}"/>
    <cellStyle name="Total 2 2 8 22 4" xfId="16254" xr:uid="{00000000-0005-0000-0000-000070D70000}"/>
    <cellStyle name="Total 2 2 8 22 5" xfId="24505" xr:uid="{00000000-0005-0000-0000-000071D70000}"/>
    <cellStyle name="Total 2 2 8 22 6" xfId="56081" xr:uid="{00000000-0005-0000-0000-000072D70000}"/>
    <cellStyle name="Total 2 2 8 23" xfId="3654" xr:uid="{00000000-0005-0000-0000-000073D70000}"/>
    <cellStyle name="Total 2 2 8 23 2" xfId="7906" xr:uid="{00000000-0005-0000-0000-000074D70000}"/>
    <cellStyle name="Total 2 2 8 23 3" xfId="12155" xr:uid="{00000000-0005-0000-0000-000075D70000}"/>
    <cellStyle name="Total 2 2 8 23 4" xfId="16404" xr:uid="{00000000-0005-0000-0000-000076D70000}"/>
    <cellStyle name="Total 2 2 8 23 5" xfId="21882" xr:uid="{00000000-0005-0000-0000-000077D70000}"/>
    <cellStyle name="Total 2 2 8 23 6" xfId="56230" xr:uid="{00000000-0005-0000-0000-000078D70000}"/>
    <cellStyle name="Total 2 2 8 24" xfId="3803" xr:uid="{00000000-0005-0000-0000-000079D70000}"/>
    <cellStyle name="Total 2 2 8 24 2" xfId="8055" xr:uid="{00000000-0005-0000-0000-00007AD70000}"/>
    <cellStyle name="Total 2 2 8 24 3" xfId="12304" xr:uid="{00000000-0005-0000-0000-00007BD70000}"/>
    <cellStyle name="Total 2 2 8 24 4" xfId="16553" xr:uid="{00000000-0005-0000-0000-00007CD70000}"/>
    <cellStyle name="Total 2 2 8 24 5" xfId="24794" xr:uid="{00000000-0005-0000-0000-00007DD70000}"/>
    <cellStyle name="Total 2 2 8 24 6" xfId="56386" xr:uid="{00000000-0005-0000-0000-00007ED70000}"/>
    <cellStyle name="Total 2 2 8 25" xfId="3952" xr:uid="{00000000-0005-0000-0000-00007FD70000}"/>
    <cellStyle name="Total 2 2 8 25 2" xfId="8204" xr:uid="{00000000-0005-0000-0000-000080D70000}"/>
    <cellStyle name="Total 2 2 8 25 3" xfId="12453" xr:uid="{00000000-0005-0000-0000-000081D70000}"/>
    <cellStyle name="Total 2 2 8 25 4" xfId="16702" xr:uid="{00000000-0005-0000-0000-000082D70000}"/>
    <cellStyle name="Total 2 2 8 25 5" xfId="25466" xr:uid="{00000000-0005-0000-0000-000083D70000}"/>
    <cellStyle name="Total 2 2 8 25 6" xfId="56536" xr:uid="{00000000-0005-0000-0000-000084D70000}"/>
    <cellStyle name="Total 2 2 8 26" xfId="4152" xr:uid="{00000000-0005-0000-0000-000085D70000}"/>
    <cellStyle name="Total 2 2 8 26 2" xfId="8404" xr:uid="{00000000-0005-0000-0000-000086D70000}"/>
    <cellStyle name="Total 2 2 8 26 3" xfId="12653" xr:uid="{00000000-0005-0000-0000-000087D70000}"/>
    <cellStyle name="Total 2 2 8 26 4" xfId="16902" xr:uid="{00000000-0005-0000-0000-000088D70000}"/>
    <cellStyle name="Total 2 2 8 26 5" xfId="25812" xr:uid="{00000000-0005-0000-0000-000089D70000}"/>
    <cellStyle name="Total 2 2 8 26 6" xfId="56583" xr:uid="{00000000-0005-0000-0000-00008AD70000}"/>
    <cellStyle name="Total 2 2 8 27" xfId="4303" xr:uid="{00000000-0005-0000-0000-00008BD70000}"/>
    <cellStyle name="Total 2 2 8 27 2" xfId="8555" xr:uid="{00000000-0005-0000-0000-00008CD70000}"/>
    <cellStyle name="Total 2 2 8 27 3" xfId="12804" xr:uid="{00000000-0005-0000-0000-00008DD70000}"/>
    <cellStyle name="Total 2 2 8 27 4" xfId="17053" xr:uid="{00000000-0005-0000-0000-00008ED70000}"/>
    <cellStyle name="Total 2 2 8 27 5" xfId="26158" xr:uid="{00000000-0005-0000-0000-00008FD70000}"/>
    <cellStyle name="Total 2 2 8 27 6" xfId="56637" xr:uid="{00000000-0005-0000-0000-000090D70000}"/>
    <cellStyle name="Total 2 2 8 28" xfId="4130" xr:uid="{00000000-0005-0000-0000-000091D70000}"/>
    <cellStyle name="Total 2 2 8 28 2" xfId="8382" xr:uid="{00000000-0005-0000-0000-000092D70000}"/>
    <cellStyle name="Total 2 2 8 28 3" xfId="12631" xr:uid="{00000000-0005-0000-0000-000093D70000}"/>
    <cellStyle name="Total 2 2 8 28 4" xfId="16880" xr:uid="{00000000-0005-0000-0000-000094D70000}"/>
    <cellStyle name="Total 2 2 8 28 5" xfId="26503" xr:uid="{00000000-0005-0000-0000-000095D70000}"/>
    <cellStyle name="Total 2 2 8 28 6" xfId="56796" xr:uid="{00000000-0005-0000-0000-000096D70000}"/>
    <cellStyle name="Total 2 2 8 29" xfId="4675" xr:uid="{00000000-0005-0000-0000-000097D70000}"/>
    <cellStyle name="Total 2 2 8 29 2" xfId="8927" xr:uid="{00000000-0005-0000-0000-000098D70000}"/>
    <cellStyle name="Total 2 2 8 29 3" xfId="13176" xr:uid="{00000000-0005-0000-0000-000099D70000}"/>
    <cellStyle name="Total 2 2 8 29 4" xfId="17425" xr:uid="{00000000-0005-0000-0000-00009AD70000}"/>
    <cellStyle name="Total 2 2 8 29 5" xfId="25411" xr:uid="{00000000-0005-0000-0000-00009BD70000}"/>
    <cellStyle name="Total 2 2 8 29 6" xfId="56946" xr:uid="{00000000-0005-0000-0000-00009CD70000}"/>
    <cellStyle name="Total 2 2 8 3" xfId="1647" xr:uid="{00000000-0005-0000-0000-00009DD70000}"/>
    <cellStyle name="Total 2 2 8 3 10" xfId="3307" xr:uid="{00000000-0005-0000-0000-00009ED70000}"/>
    <cellStyle name="Total 2 2 8 3 10 2" xfId="7559" xr:uid="{00000000-0005-0000-0000-00009FD70000}"/>
    <cellStyle name="Total 2 2 8 3 10 3" xfId="11808" xr:uid="{00000000-0005-0000-0000-0000A0D70000}"/>
    <cellStyle name="Total 2 2 8 3 10 4" xfId="16057" xr:uid="{00000000-0005-0000-0000-0000A1D70000}"/>
    <cellStyle name="Total 2 2 8 3 10 5" xfId="22246" xr:uid="{00000000-0005-0000-0000-0000A2D70000}"/>
    <cellStyle name="Total 2 2 8 3 10 6" xfId="54599" xr:uid="{00000000-0005-0000-0000-0000A3D70000}"/>
    <cellStyle name="Total 2 2 8 3 100" xfId="52232" xr:uid="{00000000-0005-0000-0000-0000A4D70000}"/>
    <cellStyle name="Total 2 2 8 3 101" xfId="52485" xr:uid="{00000000-0005-0000-0000-0000A5D70000}"/>
    <cellStyle name="Total 2 2 8 3 102" xfId="52635" xr:uid="{00000000-0005-0000-0000-0000A6D70000}"/>
    <cellStyle name="Total 2 2 8 3 103" xfId="52784" xr:uid="{00000000-0005-0000-0000-0000A7D70000}"/>
    <cellStyle name="Total 2 2 8 3 104" xfId="52934" xr:uid="{00000000-0005-0000-0000-0000A8D70000}"/>
    <cellStyle name="Total 2 2 8 3 105" xfId="53396" xr:uid="{00000000-0005-0000-0000-0000A9D70000}"/>
    <cellStyle name="Total 2 2 8 3 11" xfId="3456" xr:uid="{00000000-0005-0000-0000-0000AAD70000}"/>
    <cellStyle name="Total 2 2 8 3 11 2" xfId="7708" xr:uid="{00000000-0005-0000-0000-0000ABD70000}"/>
    <cellStyle name="Total 2 2 8 3 11 3" xfId="11957" xr:uid="{00000000-0005-0000-0000-0000ACD70000}"/>
    <cellStyle name="Total 2 2 8 3 11 4" xfId="16206" xr:uid="{00000000-0005-0000-0000-0000ADD70000}"/>
    <cellStyle name="Total 2 2 8 3 11 5" xfId="22592" xr:uid="{00000000-0005-0000-0000-0000AED70000}"/>
    <cellStyle name="Total 2 2 8 3 11 6" xfId="54748" xr:uid="{00000000-0005-0000-0000-0000AFD70000}"/>
    <cellStyle name="Total 2 2 8 3 12" xfId="3606" xr:uid="{00000000-0005-0000-0000-0000B0D70000}"/>
    <cellStyle name="Total 2 2 8 3 12 2" xfId="7858" xr:uid="{00000000-0005-0000-0000-0000B1D70000}"/>
    <cellStyle name="Total 2 2 8 3 12 3" xfId="12107" xr:uid="{00000000-0005-0000-0000-0000B2D70000}"/>
    <cellStyle name="Total 2 2 8 3 12 4" xfId="16356" xr:uid="{00000000-0005-0000-0000-0000B3D70000}"/>
    <cellStyle name="Total 2 2 8 3 12 5" xfId="22938" xr:uid="{00000000-0005-0000-0000-0000B4D70000}"/>
    <cellStyle name="Total 2 2 8 3 12 6" xfId="54903" xr:uid="{00000000-0005-0000-0000-0000B5D70000}"/>
    <cellStyle name="Total 2 2 8 3 13" xfId="3756" xr:uid="{00000000-0005-0000-0000-0000B6D70000}"/>
    <cellStyle name="Total 2 2 8 3 13 2" xfId="8008" xr:uid="{00000000-0005-0000-0000-0000B7D70000}"/>
    <cellStyle name="Total 2 2 8 3 13 3" xfId="12257" xr:uid="{00000000-0005-0000-0000-0000B8D70000}"/>
    <cellStyle name="Total 2 2 8 3 13 4" xfId="16506" xr:uid="{00000000-0005-0000-0000-0000B9D70000}"/>
    <cellStyle name="Total 2 2 8 3 13 5" xfId="23285" xr:uid="{00000000-0005-0000-0000-0000BAD70000}"/>
    <cellStyle name="Total 2 2 8 3 13 6" xfId="55058" xr:uid="{00000000-0005-0000-0000-0000BBD70000}"/>
    <cellStyle name="Total 2 2 8 3 14" xfId="3905" xr:uid="{00000000-0005-0000-0000-0000BCD70000}"/>
    <cellStyle name="Total 2 2 8 3 14 2" xfId="8157" xr:uid="{00000000-0005-0000-0000-0000BDD70000}"/>
    <cellStyle name="Total 2 2 8 3 14 3" xfId="12406" xr:uid="{00000000-0005-0000-0000-0000BED70000}"/>
    <cellStyle name="Total 2 2 8 3 14 4" xfId="16655" xr:uid="{00000000-0005-0000-0000-0000BFD70000}"/>
    <cellStyle name="Total 2 2 8 3 14 5" xfId="23560" xr:uid="{00000000-0005-0000-0000-0000C0D70000}"/>
    <cellStyle name="Total 2 2 8 3 14 6" xfId="55209" xr:uid="{00000000-0005-0000-0000-0000C1D70000}"/>
    <cellStyle name="Total 2 2 8 3 15" xfId="4054" xr:uid="{00000000-0005-0000-0000-0000C2D70000}"/>
    <cellStyle name="Total 2 2 8 3 15 2" xfId="8306" xr:uid="{00000000-0005-0000-0000-0000C3D70000}"/>
    <cellStyle name="Total 2 2 8 3 15 3" xfId="12555" xr:uid="{00000000-0005-0000-0000-0000C4D70000}"/>
    <cellStyle name="Total 2 2 8 3 15 4" xfId="16804" xr:uid="{00000000-0005-0000-0000-0000C5D70000}"/>
    <cellStyle name="Total 2 2 8 3 15 5" xfId="23906" xr:uid="{00000000-0005-0000-0000-0000C6D70000}"/>
    <cellStyle name="Total 2 2 8 3 15 6" xfId="55358" xr:uid="{00000000-0005-0000-0000-0000C7D70000}"/>
    <cellStyle name="Total 2 2 8 3 16" xfId="4254" xr:uid="{00000000-0005-0000-0000-0000C8D70000}"/>
    <cellStyle name="Total 2 2 8 3 16 2" xfId="8506" xr:uid="{00000000-0005-0000-0000-0000C9D70000}"/>
    <cellStyle name="Total 2 2 8 3 16 3" xfId="12755" xr:uid="{00000000-0005-0000-0000-0000CAD70000}"/>
    <cellStyle name="Total 2 2 8 3 16 4" xfId="17004" xr:uid="{00000000-0005-0000-0000-0000CBD70000}"/>
    <cellStyle name="Total 2 2 8 3 16 5" xfId="24256" xr:uid="{00000000-0005-0000-0000-0000CCD70000}"/>
    <cellStyle name="Total 2 2 8 3 16 6" xfId="55508" xr:uid="{00000000-0005-0000-0000-0000CDD70000}"/>
    <cellStyle name="Total 2 2 8 3 17" xfId="4405" xr:uid="{00000000-0005-0000-0000-0000CED70000}"/>
    <cellStyle name="Total 2 2 8 3 17 2" xfId="8657" xr:uid="{00000000-0005-0000-0000-0000CFD70000}"/>
    <cellStyle name="Total 2 2 8 3 17 3" xfId="12906" xr:uid="{00000000-0005-0000-0000-0000D0D70000}"/>
    <cellStyle name="Total 2 2 8 3 17 4" xfId="17155" xr:uid="{00000000-0005-0000-0000-0000D1D70000}"/>
    <cellStyle name="Total 2 2 8 3 17 5" xfId="24602" xr:uid="{00000000-0005-0000-0000-0000D2D70000}"/>
    <cellStyle name="Total 2 2 8 3 17 6" xfId="55657" xr:uid="{00000000-0005-0000-0000-0000D3D70000}"/>
    <cellStyle name="Total 2 2 8 3 18" xfId="4508" xr:uid="{00000000-0005-0000-0000-0000D4D70000}"/>
    <cellStyle name="Total 2 2 8 3 18 2" xfId="8760" xr:uid="{00000000-0005-0000-0000-0000D5D70000}"/>
    <cellStyle name="Total 2 2 8 3 18 3" xfId="13009" xr:uid="{00000000-0005-0000-0000-0000D6D70000}"/>
    <cellStyle name="Total 2 2 8 3 18 4" xfId="17258" xr:uid="{00000000-0005-0000-0000-0000D7D70000}"/>
    <cellStyle name="Total 2 2 8 3 18 5" xfId="24877" xr:uid="{00000000-0005-0000-0000-0000D8D70000}"/>
    <cellStyle name="Total 2 2 8 3 18 6" xfId="55879" xr:uid="{00000000-0005-0000-0000-0000D9D70000}"/>
    <cellStyle name="Total 2 2 8 3 19" xfId="4622" xr:uid="{00000000-0005-0000-0000-0000DAD70000}"/>
    <cellStyle name="Total 2 2 8 3 19 2" xfId="8874" xr:uid="{00000000-0005-0000-0000-0000DBD70000}"/>
    <cellStyle name="Total 2 2 8 3 19 3" xfId="13123" xr:uid="{00000000-0005-0000-0000-0000DCD70000}"/>
    <cellStyle name="Total 2 2 8 3 19 4" xfId="17372" xr:uid="{00000000-0005-0000-0000-0000DDD70000}"/>
    <cellStyle name="Total 2 2 8 3 19 5" xfId="25247" xr:uid="{00000000-0005-0000-0000-0000DED70000}"/>
    <cellStyle name="Total 2 2 8 3 19 6" xfId="56031" xr:uid="{00000000-0005-0000-0000-0000DFD70000}"/>
    <cellStyle name="Total 2 2 8 3 2" xfId="2102" xr:uid="{00000000-0005-0000-0000-0000E0D70000}"/>
    <cellStyle name="Total 2 2 8 3 2 2" xfId="6354" xr:uid="{00000000-0005-0000-0000-0000E1D70000}"/>
    <cellStyle name="Total 2 2 8 3 2 3" xfId="10603" xr:uid="{00000000-0005-0000-0000-0000E2D70000}"/>
    <cellStyle name="Total 2 2 8 3 2 4" xfId="14852" xr:uid="{00000000-0005-0000-0000-0000E3D70000}"/>
    <cellStyle name="Total 2 2 8 3 2 5" xfId="19283" xr:uid="{00000000-0005-0000-0000-0000E4D70000}"/>
    <cellStyle name="Total 2 2 8 3 2 6" xfId="53551" xr:uid="{00000000-0005-0000-0000-0000E5D70000}"/>
    <cellStyle name="Total 2 2 8 3 20" xfId="4777" xr:uid="{00000000-0005-0000-0000-0000E6D70000}"/>
    <cellStyle name="Total 2 2 8 3 20 2" xfId="9029" xr:uid="{00000000-0005-0000-0000-0000E7D70000}"/>
    <cellStyle name="Total 2 2 8 3 20 3" xfId="13278" xr:uid="{00000000-0005-0000-0000-0000E8D70000}"/>
    <cellStyle name="Total 2 2 8 3 20 4" xfId="17527" xr:uid="{00000000-0005-0000-0000-0000E9D70000}"/>
    <cellStyle name="Total 2 2 8 3 20 5" xfId="25563" xr:uid="{00000000-0005-0000-0000-0000EAD70000}"/>
    <cellStyle name="Total 2 2 8 3 20 6" xfId="56183" xr:uid="{00000000-0005-0000-0000-0000EBD70000}"/>
    <cellStyle name="Total 2 2 8 3 21" xfId="4927" xr:uid="{00000000-0005-0000-0000-0000ECD70000}"/>
    <cellStyle name="Total 2 2 8 3 21 2" xfId="9179" xr:uid="{00000000-0005-0000-0000-0000EDD70000}"/>
    <cellStyle name="Total 2 2 8 3 21 3" xfId="13428" xr:uid="{00000000-0005-0000-0000-0000EED70000}"/>
    <cellStyle name="Total 2 2 8 3 21 4" xfId="17677" xr:uid="{00000000-0005-0000-0000-0000EFD70000}"/>
    <cellStyle name="Total 2 2 8 3 21 5" xfId="25909" xr:uid="{00000000-0005-0000-0000-0000F0D70000}"/>
    <cellStyle name="Total 2 2 8 3 21 6" xfId="56332" xr:uid="{00000000-0005-0000-0000-0000F1D70000}"/>
    <cellStyle name="Total 2 2 8 3 22" xfId="5119" xr:uid="{00000000-0005-0000-0000-0000F2D70000}"/>
    <cellStyle name="Total 2 2 8 3 22 2" xfId="9371" xr:uid="{00000000-0005-0000-0000-0000F3D70000}"/>
    <cellStyle name="Total 2 2 8 3 22 3" xfId="13620" xr:uid="{00000000-0005-0000-0000-0000F4D70000}"/>
    <cellStyle name="Total 2 2 8 3 22 4" xfId="17869" xr:uid="{00000000-0005-0000-0000-0000F5D70000}"/>
    <cellStyle name="Total 2 2 8 3 22 5" xfId="26255" xr:uid="{00000000-0005-0000-0000-0000F6D70000}"/>
    <cellStyle name="Total 2 2 8 3 22 6" xfId="56488" xr:uid="{00000000-0005-0000-0000-0000F7D70000}"/>
    <cellStyle name="Total 2 2 8 3 23" xfId="5229" xr:uid="{00000000-0005-0000-0000-0000F8D70000}"/>
    <cellStyle name="Total 2 2 8 3 23 2" xfId="9481" xr:uid="{00000000-0005-0000-0000-0000F9D70000}"/>
    <cellStyle name="Total 2 2 8 3 23 3" xfId="13730" xr:uid="{00000000-0005-0000-0000-0000FAD70000}"/>
    <cellStyle name="Total 2 2 8 3 23 4" xfId="17979" xr:uid="{00000000-0005-0000-0000-0000FBD70000}"/>
    <cellStyle name="Total 2 2 8 3 23 5" xfId="26600" xr:uid="{00000000-0005-0000-0000-0000FCD70000}"/>
    <cellStyle name="Total 2 2 8 3 23 6" xfId="56739" xr:uid="{00000000-0005-0000-0000-0000FDD70000}"/>
    <cellStyle name="Total 2 2 8 3 24" xfId="5341" xr:uid="{00000000-0005-0000-0000-0000FED70000}"/>
    <cellStyle name="Total 2 2 8 3 24 2" xfId="9593" xr:uid="{00000000-0005-0000-0000-0000FFD70000}"/>
    <cellStyle name="Total 2 2 8 3 24 3" xfId="13842" xr:uid="{00000000-0005-0000-0000-000000D80000}"/>
    <cellStyle name="Total 2 2 8 3 24 4" xfId="18091" xr:uid="{00000000-0005-0000-0000-000001D80000}"/>
    <cellStyle name="Total 2 2 8 3 24 5" xfId="25425" xr:uid="{00000000-0005-0000-0000-000002D80000}"/>
    <cellStyle name="Total 2 2 8 3 24 6" xfId="56898" xr:uid="{00000000-0005-0000-0000-000003D80000}"/>
    <cellStyle name="Total 2 2 8 3 25" xfId="5492" xr:uid="{00000000-0005-0000-0000-000004D80000}"/>
    <cellStyle name="Total 2 2 8 3 25 2" xfId="9744" xr:uid="{00000000-0005-0000-0000-000005D80000}"/>
    <cellStyle name="Total 2 2 8 3 25 3" xfId="13993" xr:uid="{00000000-0005-0000-0000-000006D80000}"/>
    <cellStyle name="Total 2 2 8 3 25 4" xfId="18242" xr:uid="{00000000-0005-0000-0000-000007D80000}"/>
    <cellStyle name="Total 2 2 8 3 25 5" xfId="27089" xr:uid="{00000000-0005-0000-0000-000008D80000}"/>
    <cellStyle name="Total 2 2 8 3 25 6" xfId="57048" xr:uid="{00000000-0005-0000-0000-000009D80000}"/>
    <cellStyle name="Total 2 2 8 3 26" xfId="5647" xr:uid="{00000000-0005-0000-0000-00000AD80000}"/>
    <cellStyle name="Total 2 2 8 3 26 2" xfId="9899" xr:uid="{00000000-0005-0000-0000-00000BD80000}"/>
    <cellStyle name="Total 2 2 8 3 26 3" xfId="14148" xr:uid="{00000000-0005-0000-0000-00000CD80000}"/>
    <cellStyle name="Total 2 2 8 3 26 4" xfId="18397" xr:uid="{00000000-0005-0000-0000-00000DD80000}"/>
    <cellStyle name="Total 2 2 8 3 26 5" xfId="27308" xr:uid="{00000000-0005-0000-0000-00000ED80000}"/>
    <cellStyle name="Total 2 2 8 3 26 6" xfId="57166" xr:uid="{00000000-0005-0000-0000-00000FD80000}"/>
    <cellStyle name="Total 2 2 8 3 27" xfId="5899" xr:uid="{00000000-0005-0000-0000-000010D80000}"/>
    <cellStyle name="Total 2 2 8 3 27 2" xfId="27651" xr:uid="{00000000-0005-0000-0000-000011D80000}"/>
    <cellStyle name="Total 2 2 8 3 27 3" xfId="57316" xr:uid="{00000000-0005-0000-0000-000012D80000}"/>
    <cellStyle name="Total 2 2 8 3 28" xfId="10148" xr:uid="{00000000-0005-0000-0000-000013D80000}"/>
    <cellStyle name="Total 2 2 8 3 28 2" xfId="27992" xr:uid="{00000000-0005-0000-0000-000014D80000}"/>
    <cellStyle name="Total 2 2 8 3 28 3" xfId="57465" xr:uid="{00000000-0005-0000-0000-000015D80000}"/>
    <cellStyle name="Total 2 2 8 3 29" xfId="14398" xr:uid="{00000000-0005-0000-0000-000016D80000}"/>
    <cellStyle name="Total 2 2 8 3 29 2" xfId="28333" xr:uid="{00000000-0005-0000-0000-000017D80000}"/>
    <cellStyle name="Total 2 2 8 3 29 3" xfId="57615" xr:uid="{00000000-0005-0000-0000-000018D80000}"/>
    <cellStyle name="Total 2 2 8 3 3" xfId="2254" xr:uid="{00000000-0005-0000-0000-000019D80000}"/>
    <cellStyle name="Total 2 2 8 3 3 2" xfId="6506" xr:uid="{00000000-0005-0000-0000-00001AD80000}"/>
    <cellStyle name="Total 2 2 8 3 3 3" xfId="10755" xr:uid="{00000000-0005-0000-0000-00001BD80000}"/>
    <cellStyle name="Total 2 2 8 3 3 4" xfId="15004" xr:uid="{00000000-0005-0000-0000-00001CD80000}"/>
    <cellStyle name="Total 2 2 8 3 3 5" xfId="19508" xr:uid="{00000000-0005-0000-0000-00001DD80000}"/>
    <cellStyle name="Total 2 2 8 3 3 6" xfId="53700" xr:uid="{00000000-0005-0000-0000-00001ED80000}"/>
    <cellStyle name="Total 2 2 8 3 30" xfId="18657" xr:uid="{00000000-0005-0000-0000-00001FD80000}"/>
    <cellStyle name="Total 2 2 8 3 30 2" xfId="28674" xr:uid="{00000000-0005-0000-0000-000020D80000}"/>
    <cellStyle name="Total 2 2 8 3 31" xfId="29015" xr:uid="{00000000-0005-0000-0000-000021D80000}"/>
    <cellStyle name="Total 2 2 8 3 32" xfId="29544" xr:uid="{00000000-0005-0000-0000-000022D80000}"/>
    <cellStyle name="Total 2 2 8 3 33" xfId="31164" xr:uid="{00000000-0005-0000-0000-000023D80000}"/>
    <cellStyle name="Total 2 2 8 3 34" xfId="31513" xr:uid="{00000000-0005-0000-0000-000024D80000}"/>
    <cellStyle name="Total 2 2 8 3 35" xfId="31853" xr:uid="{00000000-0005-0000-0000-000025D80000}"/>
    <cellStyle name="Total 2 2 8 3 36" xfId="32075" xr:uid="{00000000-0005-0000-0000-000026D80000}"/>
    <cellStyle name="Total 2 2 8 3 37" xfId="32416" xr:uid="{00000000-0005-0000-0000-000027D80000}"/>
    <cellStyle name="Total 2 2 8 3 38" xfId="32757" xr:uid="{00000000-0005-0000-0000-000028D80000}"/>
    <cellStyle name="Total 2 2 8 3 39" xfId="33202" xr:uid="{00000000-0005-0000-0000-000029D80000}"/>
    <cellStyle name="Total 2 2 8 3 4" xfId="2404" xr:uid="{00000000-0005-0000-0000-00002AD80000}"/>
    <cellStyle name="Total 2 2 8 3 4 2" xfId="6656" xr:uid="{00000000-0005-0000-0000-00002BD80000}"/>
    <cellStyle name="Total 2 2 8 3 4 3" xfId="10905" xr:uid="{00000000-0005-0000-0000-00002CD80000}"/>
    <cellStyle name="Total 2 2 8 3 4 4" xfId="15154" xr:uid="{00000000-0005-0000-0000-00002DD80000}"/>
    <cellStyle name="Total 2 2 8 3 4 5" xfId="20071" xr:uid="{00000000-0005-0000-0000-00002ED80000}"/>
    <cellStyle name="Total 2 2 8 3 4 6" xfId="53822" xr:uid="{00000000-0005-0000-0000-00002FD80000}"/>
    <cellStyle name="Total 2 2 8 3 40" xfId="33667" xr:uid="{00000000-0005-0000-0000-000030D80000}"/>
    <cellStyle name="Total 2 2 8 3 41" xfId="33945" xr:uid="{00000000-0005-0000-0000-000031D80000}"/>
    <cellStyle name="Total 2 2 8 3 42" xfId="34460" xr:uid="{00000000-0005-0000-0000-000032D80000}"/>
    <cellStyle name="Total 2 2 8 3 43" xfId="34806" xr:uid="{00000000-0005-0000-0000-000033D80000}"/>
    <cellStyle name="Total 2 2 8 3 44" xfId="35152" xr:uid="{00000000-0005-0000-0000-000034D80000}"/>
    <cellStyle name="Total 2 2 8 3 45" xfId="35499" xr:uid="{00000000-0005-0000-0000-000035D80000}"/>
    <cellStyle name="Total 2 2 8 3 46" xfId="35846" xr:uid="{00000000-0005-0000-0000-000036D80000}"/>
    <cellStyle name="Total 2 2 8 3 47" xfId="36192" xr:uid="{00000000-0005-0000-0000-000037D80000}"/>
    <cellStyle name="Total 2 2 8 3 48" xfId="36538" xr:uid="{00000000-0005-0000-0000-000038D80000}"/>
    <cellStyle name="Total 2 2 8 3 49" xfId="36884" xr:uid="{00000000-0005-0000-0000-000039D80000}"/>
    <cellStyle name="Total 2 2 8 3 5" xfId="2553" xr:uid="{00000000-0005-0000-0000-00003AD80000}"/>
    <cellStyle name="Total 2 2 8 3 5 2" xfId="6805" xr:uid="{00000000-0005-0000-0000-00003BD80000}"/>
    <cellStyle name="Total 2 2 8 3 5 3" xfId="11054" xr:uid="{00000000-0005-0000-0000-00003CD80000}"/>
    <cellStyle name="Total 2 2 8 3 5 4" xfId="15303" xr:uid="{00000000-0005-0000-0000-00003DD80000}"/>
    <cellStyle name="Total 2 2 8 3 5 5" xfId="20417" xr:uid="{00000000-0005-0000-0000-00003ED80000}"/>
    <cellStyle name="Total 2 2 8 3 5 6" xfId="53928" xr:uid="{00000000-0005-0000-0000-00003FD80000}"/>
    <cellStyle name="Total 2 2 8 3 50" xfId="37230" xr:uid="{00000000-0005-0000-0000-000040D80000}"/>
    <cellStyle name="Total 2 2 8 3 51" xfId="37576" xr:uid="{00000000-0005-0000-0000-000041D80000}"/>
    <cellStyle name="Total 2 2 8 3 52" xfId="37851" xr:uid="{00000000-0005-0000-0000-000042D80000}"/>
    <cellStyle name="Total 2 2 8 3 53" xfId="38198" xr:uid="{00000000-0005-0000-0000-000043D80000}"/>
    <cellStyle name="Total 2 2 8 3 54" xfId="38544" xr:uid="{00000000-0005-0000-0000-000044D80000}"/>
    <cellStyle name="Total 2 2 8 3 55" xfId="38890" xr:uid="{00000000-0005-0000-0000-000045D80000}"/>
    <cellStyle name="Total 2 2 8 3 56" xfId="39236" xr:uid="{00000000-0005-0000-0000-000046D80000}"/>
    <cellStyle name="Total 2 2 8 3 57" xfId="39610" xr:uid="{00000000-0005-0000-0000-000047D80000}"/>
    <cellStyle name="Total 2 2 8 3 58" xfId="39851" xr:uid="{00000000-0005-0000-0000-000048D80000}"/>
    <cellStyle name="Total 2 2 8 3 59" xfId="40064" xr:uid="{00000000-0005-0000-0000-000049D80000}"/>
    <cellStyle name="Total 2 2 8 3 6" xfId="2703" xr:uid="{00000000-0005-0000-0000-00004AD80000}"/>
    <cellStyle name="Total 2 2 8 3 6 2" xfId="6955" xr:uid="{00000000-0005-0000-0000-00004BD80000}"/>
    <cellStyle name="Total 2 2 8 3 6 3" xfId="11204" xr:uid="{00000000-0005-0000-0000-00004CD80000}"/>
    <cellStyle name="Total 2 2 8 3 6 4" xfId="15453" xr:uid="{00000000-0005-0000-0000-00004DD80000}"/>
    <cellStyle name="Total 2 2 8 3 6 5" xfId="20661" xr:uid="{00000000-0005-0000-0000-00004ED80000}"/>
    <cellStyle name="Total 2 2 8 3 6 6" xfId="54078" xr:uid="{00000000-0005-0000-0000-00004FD80000}"/>
    <cellStyle name="Total 2 2 8 3 60" xfId="40405" xr:uid="{00000000-0005-0000-0000-000050D80000}"/>
    <cellStyle name="Total 2 2 8 3 61" xfId="41010" xr:uid="{00000000-0005-0000-0000-000051D80000}"/>
    <cellStyle name="Total 2 2 8 3 62" xfId="40684" xr:uid="{00000000-0005-0000-0000-000052D80000}"/>
    <cellStyle name="Total 2 2 8 3 63" xfId="41598" xr:uid="{00000000-0005-0000-0000-000053D80000}"/>
    <cellStyle name="Total 2 2 8 3 64" xfId="41972" xr:uid="{00000000-0005-0000-0000-000054D80000}"/>
    <cellStyle name="Total 2 2 8 3 65" xfId="42318" xr:uid="{00000000-0005-0000-0000-000055D80000}"/>
    <cellStyle name="Total 2 2 8 3 66" xfId="40815" xr:uid="{00000000-0005-0000-0000-000056D80000}"/>
    <cellStyle name="Total 2 2 8 3 67" xfId="42899" xr:uid="{00000000-0005-0000-0000-000057D80000}"/>
    <cellStyle name="Total 2 2 8 3 68" xfId="43240" xr:uid="{00000000-0005-0000-0000-000058D80000}"/>
    <cellStyle name="Total 2 2 8 3 69" xfId="43581" xr:uid="{00000000-0005-0000-0000-000059D80000}"/>
    <cellStyle name="Total 2 2 8 3 7" xfId="2858" xr:uid="{00000000-0005-0000-0000-00005AD80000}"/>
    <cellStyle name="Total 2 2 8 3 7 2" xfId="7110" xr:uid="{00000000-0005-0000-0000-00005BD80000}"/>
    <cellStyle name="Total 2 2 8 3 7 3" xfId="11359" xr:uid="{00000000-0005-0000-0000-00005CD80000}"/>
    <cellStyle name="Total 2 2 8 3 7 4" xfId="15608" xr:uid="{00000000-0005-0000-0000-00005DD80000}"/>
    <cellStyle name="Total 2 2 8 3 7 5" xfId="21110" xr:uid="{00000000-0005-0000-0000-00005ED80000}"/>
    <cellStyle name="Total 2 2 8 3 7 6" xfId="54196" xr:uid="{00000000-0005-0000-0000-00005FD80000}"/>
    <cellStyle name="Total 2 2 8 3 70" xfId="44112" xr:uid="{00000000-0005-0000-0000-000060D80000}"/>
    <cellStyle name="Total 2 2 8 3 71" xfId="44424" xr:uid="{00000000-0005-0000-0000-000061D80000}"/>
    <cellStyle name="Total 2 2 8 3 72" xfId="44780" xr:uid="{00000000-0005-0000-0000-000062D80000}"/>
    <cellStyle name="Total 2 2 8 3 73" xfId="45232" xr:uid="{00000000-0005-0000-0000-000063D80000}"/>
    <cellStyle name="Total 2 2 8 3 74" xfId="45581" xr:uid="{00000000-0005-0000-0000-000064D80000}"/>
    <cellStyle name="Total 2 2 8 3 75" xfId="46159" xr:uid="{00000000-0005-0000-0000-000065D80000}"/>
    <cellStyle name="Total 2 2 8 3 76" xfId="45533" xr:uid="{00000000-0005-0000-0000-000066D80000}"/>
    <cellStyle name="Total 2 2 8 3 77" xfId="46982" xr:uid="{00000000-0005-0000-0000-000067D80000}"/>
    <cellStyle name="Total 2 2 8 3 78" xfId="47327" xr:uid="{00000000-0005-0000-0000-000068D80000}"/>
    <cellStyle name="Total 2 2 8 3 79" xfId="45648" xr:uid="{00000000-0005-0000-0000-000069D80000}"/>
    <cellStyle name="Total 2 2 8 3 8" xfId="3008" xr:uid="{00000000-0005-0000-0000-00006AD80000}"/>
    <cellStyle name="Total 2 2 8 3 8 2" xfId="7260" xr:uid="{00000000-0005-0000-0000-00006BD80000}"/>
    <cellStyle name="Total 2 2 8 3 8 3" xfId="11509" xr:uid="{00000000-0005-0000-0000-00006CD80000}"/>
    <cellStyle name="Total 2 2 8 3 8 4" xfId="15758" xr:uid="{00000000-0005-0000-0000-00006DD80000}"/>
    <cellStyle name="Total 2 2 8 3 8 5" xfId="21483" xr:uid="{00000000-0005-0000-0000-00006ED80000}"/>
    <cellStyle name="Total 2 2 8 3 8 6" xfId="54299" xr:uid="{00000000-0005-0000-0000-00006FD80000}"/>
    <cellStyle name="Total 2 2 8 3 80" xfId="48088" xr:uid="{00000000-0005-0000-0000-000070D80000}"/>
    <cellStyle name="Total 2 2 8 3 81" xfId="48735" xr:uid="{00000000-0005-0000-0000-000071D80000}"/>
    <cellStyle name="Total 2 2 8 3 82" xfId="48941" xr:uid="{00000000-0005-0000-0000-000072D80000}"/>
    <cellStyle name="Total 2 2 8 3 83" xfId="48685" xr:uid="{00000000-0005-0000-0000-000073D80000}"/>
    <cellStyle name="Total 2 2 8 3 84" xfId="49763" xr:uid="{00000000-0005-0000-0000-000074D80000}"/>
    <cellStyle name="Total 2 2 8 3 85" xfId="49955" xr:uid="{00000000-0005-0000-0000-000075D80000}"/>
    <cellStyle name="Total 2 2 8 3 86" xfId="50105" xr:uid="{00000000-0005-0000-0000-000076D80000}"/>
    <cellStyle name="Total 2 2 8 3 87" xfId="50254" xr:uid="{00000000-0005-0000-0000-000077D80000}"/>
    <cellStyle name="Total 2 2 8 3 88" xfId="50404" xr:uid="{00000000-0005-0000-0000-000078D80000}"/>
    <cellStyle name="Total 2 2 8 3 89" xfId="50553" xr:uid="{00000000-0005-0000-0000-000079D80000}"/>
    <cellStyle name="Total 2 2 8 3 9" xfId="3158" xr:uid="{00000000-0005-0000-0000-00007AD80000}"/>
    <cellStyle name="Total 2 2 8 3 9 2" xfId="7410" xr:uid="{00000000-0005-0000-0000-00007BD80000}"/>
    <cellStyle name="Total 2 2 8 3 9 3" xfId="11659" xr:uid="{00000000-0005-0000-0000-00007CD80000}"/>
    <cellStyle name="Total 2 2 8 3 9 4" xfId="15908" xr:uid="{00000000-0005-0000-0000-00007DD80000}"/>
    <cellStyle name="Total 2 2 8 3 9 5" xfId="21863" xr:uid="{00000000-0005-0000-0000-00007ED80000}"/>
    <cellStyle name="Total 2 2 8 3 9 6" xfId="54449" xr:uid="{00000000-0005-0000-0000-00007FD80000}"/>
    <cellStyle name="Total 2 2 8 3 90" xfId="50702" xr:uid="{00000000-0005-0000-0000-000080D80000}"/>
    <cellStyle name="Total 2 2 8 3 91" xfId="50852" xr:uid="{00000000-0005-0000-0000-000081D80000}"/>
    <cellStyle name="Total 2 2 8 3 92" xfId="51001" xr:uid="{00000000-0005-0000-0000-000082D80000}"/>
    <cellStyle name="Total 2 2 8 3 93" xfId="51166" xr:uid="{00000000-0005-0000-0000-000083D80000}"/>
    <cellStyle name="Total 2 2 8 3 94" xfId="51322" xr:uid="{00000000-0005-0000-0000-000084D80000}"/>
    <cellStyle name="Total 2 2 8 3 95" xfId="51472" xr:uid="{00000000-0005-0000-0000-000085D80000}"/>
    <cellStyle name="Total 2 2 8 3 96" xfId="51622" xr:uid="{00000000-0005-0000-0000-000086D80000}"/>
    <cellStyle name="Total 2 2 8 3 97" xfId="51772" xr:uid="{00000000-0005-0000-0000-000087D80000}"/>
    <cellStyle name="Total 2 2 8 3 98" xfId="51927" xr:uid="{00000000-0005-0000-0000-000088D80000}"/>
    <cellStyle name="Total 2 2 8 3 99" xfId="52082" xr:uid="{00000000-0005-0000-0000-000089D80000}"/>
    <cellStyle name="Total 2 2 8 30" xfId="4825" xr:uid="{00000000-0005-0000-0000-00008AD80000}"/>
    <cellStyle name="Total 2 2 8 30 2" xfId="9077" xr:uid="{00000000-0005-0000-0000-00008BD80000}"/>
    <cellStyle name="Total 2 2 8 30 3" xfId="13326" xr:uid="{00000000-0005-0000-0000-00008CD80000}"/>
    <cellStyle name="Total 2 2 8 30 4" xfId="17575" xr:uid="{00000000-0005-0000-0000-00008DD80000}"/>
    <cellStyle name="Total 2 2 8 30 5" xfId="26466" xr:uid="{00000000-0005-0000-0000-00008ED80000}"/>
    <cellStyle name="Total 2 2 8 30 6" xfId="57097" xr:uid="{00000000-0005-0000-0000-00008FD80000}"/>
    <cellStyle name="Total 2 2 8 31" xfId="5017" xr:uid="{00000000-0005-0000-0000-000090D80000}"/>
    <cellStyle name="Total 2 2 8 31 2" xfId="9269" xr:uid="{00000000-0005-0000-0000-000091D80000}"/>
    <cellStyle name="Total 2 2 8 31 3" xfId="13518" xr:uid="{00000000-0005-0000-0000-000092D80000}"/>
    <cellStyle name="Total 2 2 8 31 4" xfId="17767" xr:uid="{00000000-0005-0000-0000-000093D80000}"/>
    <cellStyle name="Total 2 2 8 31 5" xfId="27211" xr:uid="{00000000-0005-0000-0000-000094D80000}"/>
    <cellStyle name="Total 2 2 8 31 6" xfId="56781" xr:uid="{00000000-0005-0000-0000-000095D80000}"/>
    <cellStyle name="Total 2 2 8 32" xfId="5001" xr:uid="{00000000-0005-0000-0000-000096D80000}"/>
    <cellStyle name="Total 2 2 8 32 2" xfId="9253" xr:uid="{00000000-0005-0000-0000-000097D80000}"/>
    <cellStyle name="Total 2 2 8 32 3" xfId="13502" xr:uid="{00000000-0005-0000-0000-000098D80000}"/>
    <cellStyle name="Total 2 2 8 32 4" xfId="17751" xr:uid="{00000000-0005-0000-0000-000099D80000}"/>
    <cellStyle name="Total 2 2 8 32 5" xfId="27554" xr:uid="{00000000-0005-0000-0000-00009AD80000}"/>
    <cellStyle name="Total 2 2 8 32 6" xfId="57214" xr:uid="{00000000-0005-0000-0000-00009BD80000}"/>
    <cellStyle name="Total 2 2 8 33" xfId="5390" xr:uid="{00000000-0005-0000-0000-00009CD80000}"/>
    <cellStyle name="Total 2 2 8 33 2" xfId="9642" xr:uid="{00000000-0005-0000-0000-00009DD80000}"/>
    <cellStyle name="Total 2 2 8 33 3" xfId="13891" xr:uid="{00000000-0005-0000-0000-00009ED80000}"/>
    <cellStyle name="Total 2 2 8 33 4" xfId="18140" xr:uid="{00000000-0005-0000-0000-00009FD80000}"/>
    <cellStyle name="Total 2 2 8 33 5" xfId="27895" xr:uid="{00000000-0005-0000-0000-0000A0D80000}"/>
    <cellStyle name="Total 2 2 8 33 6" xfId="57363" xr:uid="{00000000-0005-0000-0000-0000A1D80000}"/>
    <cellStyle name="Total 2 2 8 34" xfId="5545" xr:uid="{00000000-0005-0000-0000-0000A2D80000}"/>
    <cellStyle name="Total 2 2 8 34 2" xfId="9797" xr:uid="{00000000-0005-0000-0000-0000A3D80000}"/>
    <cellStyle name="Total 2 2 8 34 3" xfId="14046" xr:uid="{00000000-0005-0000-0000-0000A4D80000}"/>
    <cellStyle name="Total 2 2 8 34 4" xfId="18295" xr:uid="{00000000-0005-0000-0000-0000A5D80000}"/>
    <cellStyle name="Total 2 2 8 34 5" xfId="28236" xr:uid="{00000000-0005-0000-0000-0000A6D80000}"/>
    <cellStyle name="Total 2 2 8 34 6" xfId="57513" xr:uid="{00000000-0005-0000-0000-0000A7D80000}"/>
    <cellStyle name="Total 2 2 8 35" xfId="1445" xr:uid="{00000000-0005-0000-0000-0000A8D80000}"/>
    <cellStyle name="Total 2 2 8 35 2" xfId="28577" xr:uid="{00000000-0005-0000-0000-0000A9D80000}"/>
    <cellStyle name="Total 2 2 8 36" xfId="5697" xr:uid="{00000000-0005-0000-0000-0000AAD80000}"/>
    <cellStyle name="Total 2 2 8 36 2" xfId="28918" xr:uid="{00000000-0005-0000-0000-0000ABD80000}"/>
    <cellStyle name="Total 2 2 8 37" xfId="9946" xr:uid="{00000000-0005-0000-0000-0000ACD80000}"/>
    <cellStyle name="Total 2 2 8 37 2" xfId="29409" xr:uid="{00000000-0005-0000-0000-0000ADD80000}"/>
    <cellStyle name="Total 2 2 8 38" xfId="14196" xr:uid="{00000000-0005-0000-0000-0000AED80000}"/>
    <cellStyle name="Total 2 2 8 38 2" xfId="31321" xr:uid="{00000000-0005-0000-0000-0000AFD80000}"/>
    <cellStyle name="Total 2 2 8 39" xfId="18452" xr:uid="{00000000-0005-0000-0000-0000B0D80000}"/>
    <cellStyle name="Total 2 2 8 39 2" xfId="31416" xr:uid="{00000000-0005-0000-0000-0000B1D80000}"/>
    <cellStyle name="Total 2 2 8 4" xfId="1694" xr:uid="{00000000-0005-0000-0000-0000B2D80000}"/>
    <cellStyle name="Total 2 2 8 4 10" xfId="22298" xr:uid="{00000000-0005-0000-0000-0000B3D80000}"/>
    <cellStyle name="Total 2 2 8 4 11" xfId="22644" xr:uid="{00000000-0005-0000-0000-0000B4D80000}"/>
    <cellStyle name="Total 2 2 8 4 12" xfId="22990" xr:uid="{00000000-0005-0000-0000-0000B5D80000}"/>
    <cellStyle name="Total 2 2 8 4 13" xfId="23337" xr:uid="{00000000-0005-0000-0000-0000B6D80000}"/>
    <cellStyle name="Total 2 2 8 4 14" xfId="23612" xr:uid="{00000000-0005-0000-0000-0000B7D80000}"/>
    <cellStyle name="Total 2 2 8 4 15" xfId="23958" xr:uid="{00000000-0005-0000-0000-0000B8D80000}"/>
    <cellStyle name="Total 2 2 8 4 16" xfId="24308" xr:uid="{00000000-0005-0000-0000-0000B9D80000}"/>
    <cellStyle name="Total 2 2 8 4 17" xfId="24654" xr:uid="{00000000-0005-0000-0000-0000BAD80000}"/>
    <cellStyle name="Total 2 2 8 4 18" xfId="24929" xr:uid="{00000000-0005-0000-0000-0000BBD80000}"/>
    <cellStyle name="Total 2 2 8 4 19" xfId="24762" xr:uid="{00000000-0005-0000-0000-0000BCD80000}"/>
    <cellStyle name="Total 2 2 8 4 2" xfId="5946" xr:uid="{00000000-0005-0000-0000-0000BDD80000}"/>
    <cellStyle name="Total 2 2 8 4 2 2" xfId="19335" xr:uid="{00000000-0005-0000-0000-0000BED80000}"/>
    <cellStyle name="Total 2 2 8 4 20" xfId="25615" xr:uid="{00000000-0005-0000-0000-0000BFD80000}"/>
    <cellStyle name="Total 2 2 8 4 21" xfId="25961" xr:uid="{00000000-0005-0000-0000-0000C0D80000}"/>
    <cellStyle name="Total 2 2 8 4 22" xfId="26307" xr:uid="{00000000-0005-0000-0000-0000C1D80000}"/>
    <cellStyle name="Total 2 2 8 4 23" xfId="26652" xr:uid="{00000000-0005-0000-0000-0000C2D80000}"/>
    <cellStyle name="Total 2 2 8 4 24" xfId="26852" xr:uid="{00000000-0005-0000-0000-0000C3D80000}"/>
    <cellStyle name="Total 2 2 8 4 25" xfId="26758" xr:uid="{00000000-0005-0000-0000-0000C4D80000}"/>
    <cellStyle name="Total 2 2 8 4 26" xfId="27360" xr:uid="{00000000-0005-0000-0000-0000C5D80000}"/>
    <cellStyle name="Total 2 2 8 4 27" xfId="27703" xr:uid="{00000000-0005-0000-0000-0000C6D80000}"/>
    <cellStyle name="Total 2 2 8 4 28" xfId="28044" xr:uid="{00000000-0005-0000-0000-0000C7D80000}"/>
    <cellStyle name="Total 2 2 8 4 29" xfId="28385" xr:uid="{00000000-0005-0000-0000-0000C8D80000}"/>
    <cellStyle name="Total 2 2 8 4 3" xfId="10195" xr:uid="{00000000-0005-0000-0000-0000C9D80000}"/>
    <cellStyle name="Total 2 2 8 4 3 2" xfId="18838" xr:uid="{00000000-0005-0000-0000-0000CAD80000}"/>
    <cellStyle name="Total 2 2 8 4 30" xfId="28726" xr:uid="{00000000-0005-0000-0000-0000CBD80000}"/>
    <cellStyle name="Total 2 2 8 4 31" xfId="29067" xr:uid="{00000000-0005-0000-0000-0000CCD80000}"/>
    <cellStyle name="Total 2 2 8 4 32" xfId="29652" xr:uid="{00000000-0005-0000-0000-0000CDD80000}"/>
    <cellStyle name="Total 2 2 8 4 33" xfId="31150" xr:uid="{00000000-0005-0000-0000-0000CED80000}"/>
    <cellStyle name="Total 2 2 8 4 34" xfId="31565" xr:uid="{00000000-0005-0000-0000-0000CFD80000}"/>
    <cellStyle name="Total 2 2 8 4 35" xfId="31905" xr:uid="{00000000-0005-0000-0000-0000D0D80000}"/>
    <cellStyle name="Total 2 2 8 4 36" xfId="32127" xr:uid="{00000000-0005-0000-0000-0000D1D80000}"/>
    <cellStyle name="Total 2 2 8 4 37" xfId="32468" xr:uid="{00000000-0005-0000-0000-0000D2D80000}"/>
    <cellStyle name="Total 2 2 8 4 38" xfId="32809" xr:uid="{00000000-0005-0000-0000-0000D3D80000}"/>
    <cellStyle name="Total 2 2 8 4 39" xfId="32981" xr:uid="{00000000-0005-0000-0000-0000D4D80000}"/>
    <cellStyle name="Total 2 2 8 4 4" xfId="14445" xr:uid="{00000000-0005-0000-0000-0000D5D80000}"/>
    <cellStyle name="Total 2 2 8 4 4 2" xfId="20123" xr:uid="{00000000-0005-0000-0000-0000D6D80000}"/>
    <cellStyle name="Total 2 2 8 4 40" xfId="33719" xr:uid="{00000000-0005-0000-0000-0000D7D80000}"/>
    <cellStyle name="Total 2 2 8 4 41" xfId="34116" xr:uid="{00000000-0005-0000-0000-0000D8D80000}"/>
    <cellStyle name="Total 2 2 8 4 42" xfId="34512" xr:uid="{00000000-0005-0000-0000-0000D9D80000}"/>
    <cellStyle name="Total 2 2 8 4 43" xfId="34858" xr:uid="{00000000-0005-0000-0000-0000DAD80000}"/>
    <cellStyle name="Total 2 2 8 4 44" xfId="35204" xr:uid="{00000000-0005-0000-0000-0000DBD80000}"/>
    <cellStyle name="Total 2 2 8 4 45" xfId="35551" xr:uid="{00000000-0005-0000-0000-0000DCD80000}"/>
    <cellStyle name="Total 2 2 8 4 46" xfId="35898" xr:uid="{00000000-0005-0000-0000-0000DDD80000}"/>
    <cellStyle name="Total 2 2 8 4 47" xfId="36244" xr:uid="{00000000-0005-0000-0000-0000DED80000}"/>
    <cellStyle name="Total 2 2 8 4 48" xfId="36590" xr:uid="{00000000-0005-0000-0000-0000DFD80000}"/>
    <cellStyle name="Total 2 2 8 4 49" xfId="36936" xr:uid="{00000000-0005-0000-0000-0000E0D80000}"/>
    <cellStyle name="Total 2 2 8 4 5" xfId="18555" xr:uid="{00000000-0005-0000-0000-0000E1D80000}"/>
    <cellStyle name="Total 2 2 8 4 5 2" xfId="20469" xr:uid="{00000000-0005-0000-0000-0000E2D80000}"/>
    <cellStyle name="Total 2 2 8 4 50" xfId="37282" xr:uid="{00000000-0005-0000-0000-0000E3D80000}"/>
    <cellStyle name="Total 2 2 8 4 51" xfId="37628" xr:uid="{00000000-0005-0000-0000-0000E4D80000}"/>
    <cellStyle name="Total 2 2 8 4 52" xfId="37903" xr:uid="{00000000-0005-0000-0000-0000E5D80000}"/>
    <cellStyle name="Total 2 2 8 4 53" xfId="38250" xr:uid="{00000000-0005-0000-0000-0000E6D80000}"/>
    <cellStyle name="Total 2 2 8 4 54" xfId="38596" xr:uid="{00000000-0005-0000-0000-0000E7D80000}"/>
    <cellStyle name="Total 2 2 8 4 55" xfId="38942" xr:uid="{00000000-0005-0000-0000-0000E8D80000}"/>
    <cellStyle name="Total 2 2 8 4 56" xfId="39288" xr:uid="{00000000-0005-0000-0000-0000E9D80000}"/>
    <cellStyle name="Total 2 2 8 4 57" xfId="34292" xr:uid="{00000000-0005-0000-0000-0000EAD80000}"/>
    <cellStyle name="Total 2 2 8 4 58" xfId="39494" xr:uid="{00000000-0005-0000-0000-0000EBD80000}"/>
    <cellStyle name="Total 2 2 8 4 59" xfId="40116" xr:uid="{00000000-0005-0000-0000-0000ECD80000}"/>
    <cellStyle name="Total 2 2 8 4 6" xfId="20936" xr:uid="{00000000-0005-0000-0000-0000EDD80000}"/>
    <cellStyle name="Total 2 2 8 4 60" xfId="40457" xr:uid="{00000000-0005-0000-0000-0000EED80000}"/>
    <cellStyle name="Total 2 2 8 4 61" xfId="41127" xr:uid="{00000000-0005-0000-0000-0000EFD80000}"/>
    <cellStyle name="Total 2 2 8 4 62" xfId="41369" xr:uid="{00000000-0005-0000-0000-0000F0D80000}"/>
    <cellStyle name="Total 2 2 8 4 63" xfId="41178" xr:uid="{00000000-0005-0000-0000-0000F1D80000}"/>
    <cellStyle name="Total 2 2 8 4 64" xfId="42024" xr:uid="{00000000-0005-0000-0000-0000F2D80000}"/>
    <cellStyle name="Total 2 2 8 4 65" xfId="42370" xr:uid="{00000000-0005-0000-0000-0000F3D80000}"/>
    <cellStyle name="Total 2 2 8 4 66" xfId="42572" xr:uid="{00000000-0005-0000-0000-0000F4D80000}"/>
    <cellStyle name="Total 2 2 8 4 67" xfId="42951" xr:uid="{00000000-0005-0000-0000-0000F5D80000}"/>
    <cellStyle name="Total 2 2 8 4 68" xfId="43292" xr:uid="{00000000-0005-0000-0000-0000F6D80000}"/>
    <cellStyle name="Total 2 2 8 4 69" xfId="43633" xr:uid="{00000000-0005-0000-0000-0000F7D80000}"/>
    <cellStyle name="Total 2 2 8 4 7" xfId="21162" xr:uid="{00000000-0005-0000-0000-0000F8D80000}"/>
    <cellStyle name="Total 2 2 8 4 70" xfId="44164" xr:uid="{00000000-0005-0000-0000-0000F9D80000}"/>
    <cellStyle name="Total 2 2 8 4 71" xfId="43919" xr:uid="{00000000-0005-0000-0000-0000FAD80000}"/>
    <cellStyle name="Total 2 2 8 4 72" xfId="44832" xr:uid="{00000000-0005-0000-0000-0000FBD80000}"/>
    <cellStyle name="Total 2 2 8 4 73" xfId="44390" xr:uid="{00000000-0005-0000-0000-0000FCD80000}"/>
    <cellStyle name="Total 2 2 8 4 74" xfId="45689" xr:uid="{00000000-0005-0000-0000-0000FDD80000}"/>
    <cellStyle name="Total 2 2 8 4 75" xfId="46211" xr:uid="{00000000-0005-0000-0000-0000FED80000}"/>
    <cellStyle name="Total 2 2 8 4 76" xfId="46689" xr:uid="{00000000-0005-0000-0000-0000FFD80000}"/>
    <cellStyle name="Total 2 2 8 4 77" xfId="47034" xr:uid="{00000000-0005-0000-0000-000000D90000}"/>
    <cellStyle name="Total 2 2 8 4 78" xfId="47379" xr:uid="{00000000-0005-0000-0000-000001D90000}"/>
    <cellStyle name="Total 2 2 8 4 79" xfId="47803" xr:uid="{00000000-0005-0000-0000-000002D90000}"/>
    <cellStyle name="Total 2 2 8 4 8" xfId="18801" xr:uid="{00000000-0005-0000-0000-000003D90000}"/>
    <cellStyle name="Total 2 2 8 4 80" xfId="48140" xr:uid="{00000000-0005-0000-0000-000004D90000}"/>
    <cellStyle name="Total 2 2 8 4 81" xfId="48351" xr:uid="{00000000-0005-0000-0000-000005D90000}"/>
    <cellStyle name="Total 2 2 8 4 82" xfId="48993" xr:uid="{00000000-0005-0000-0000-000006D90000}"/>
    <cellStyle name="Total 2 2 8 4 83" xfId="49241" xr:uid="{00000000-0005-0000-0000-000007D90000}"/>
    <cellStyle name="Total 2 2 8 4 84" xfId="49482" xr:uid="{00000000-0005-0000-0000-000008D90000}"/>
    <cellStyle name="Total 2 2 8 4 85" xfId="53294" xr:uid="{00000000-0005-0000-0000-000009D90000}"/>
    <cellStyle name="Total 2 2 8 4 9" xfId="21323" xr:uid="{00000000-0005-0000-0000-00000AD90000}"/>
    <cellStyle name="Total 2 2 8 40" xfId="31756" xr:uid="{00000000-0005-0000-0000-00000BD90000}"/>
    <cellStyle name="Total 2 2 8 41" xfId="31089" xr:uid="{00000000-0005-0000-0000-00000CD90000}"/>
    <cellStyle name="Total 2 2 8 42" xfId="32319" xr:uid="{00000000-0005-0000-0000-00000DD90000}"/>
    <cellStyle name="Total 2 2 8 43" xfId="32660" xr:uid="{00000000-0005-0000-0000-00000ED90000}"/>
    <cellStyle name="Total 2 2 8 44" xfId="33099" xr:uid="{00000000-0005-0000-0000-00000FD90000}"/>
    <cellStyle name="Total 2 2 8 45" xfId="33570" xr:uid="{00000000-0005-0000-0000-000010D90000}"/>
    <cellStyle name="Total 2 2 8 46" xfId="33520" xr:uid="{00000000-0005-0000-0000-000011D90000}"/>
    <cellStyle name="Total 2 2 8 47" xfId="34363" xr:uid="{00000000-0005-0000-0000-000012D90000}"/>
    <cellStyle name="Total 2 2 8 48" xfId="34709" xr:uid="{00000000-0005-0000-0000-000013D90000}"/>
    <cellStyle name="Total 2 2 8 49" xfId="35055" xr:uid="{00000000-0005-0000-0000-000014D90000}"/>
    <cellStyle name="Total 2 2 8 5" xfId="1741" xr:uid="{00000000-0005-0000-0000-000015D90000}"/>
    <cellStyle name="Total 2 2 8 5 10" xfId="22351" xr:uid="{00000000-0005-0000-0000-000016D90000}"/>
    <cellStyle name="Total 2 2 8 5 11" xfId="22697" xr:uid="{00000000-0005-0000-0000-000017D90000}"/>
    <cellStyle name="Total 2 2 8 5 12" xfId="23043" xr:uid="{00000000-0005-0000-0000-000018D90000}"/>
    <cellStyle name="Total 2 2 8 5 13" xfId="23390" xr:uid="{00000000-0005-0000-0000-000019D90000}"/>
    <cellStyle name="Total 2 2 8 5 14" xfId="23665" xr:uid="{00000000-0005-0000-0000-00001AD90000}"/>
    <cellStyle name="Total 2 2 8 5 15" xfId="24011" xr:uid="{00000000-0005-0000-0000-00001BD90000}"/>
    <cellStyle name="Total 2 2 8 5 16" xfId="24361" xr:uid="{00000000-0005-0000-0000-00001CD90000}"/>
    <cellStyle name="Total 2 2 8 5 17" xfId="24707" xr:uid="{00000000-0005-0000-0000-00001DD90000}"/>
    <cellStyle name="Total 2 2 8 5 18" xfId="24982" xr:uid="{00000000-0005-0000-0000-00001ED90000}"/>
    <cellStyle name="Total 2 2 8 5 19" xfId="25137" xr:uid="{00000000-0005-0000-0000-00001FD90000}"/>
    <cellStyle name="Total 2 2 8 5 2" xfId="5993" xr:uid="{00000000-0005-0000-0000-000020D90000}"/>
    <cellStyle name="Total 2 2 8 5 2 2" xfId="19388" xr:uid="{00000000-0005-0000-0000-000021D90000}"/>
    <cellStyle name="Total 2 2 8 5 20" xfId="25668" xr:uid="{00000000-0005-0000-0000-000022D90000}"/>
    <cellStyle name="Total 2 2 8 5 21" xfId="26014" xr:uid="{00000000-0005-0000-0000-000023D90000}"/>
    <cellStyle name="Total 2 2 8 5 22" xfId="26360" xr:uid="{00000000-0005-0000-0000-000024D90000}"/>
    <cellStyle name="Total 2 2 8 5 23" xfId="26704" xr:uid="{00000000-0005-0000-0000-000025D90000}"/>
    <cellStyle name="Total 2 2 8 5 24" xfId="26905" xr:uid="{00000000-0005-0000-0000-000026D90000}"/>
    <cellStyle name="Total 2 2 8 5 25" xfId="27038" xr:uid="{00000000-0005-0000-0000-000027D90000}"/>
    <cellStyle name="Total 2 2 8 5 26" xfId="27413" xr:uid="{00000000-0005-0000-0000-000028D90000}"/>
    <cellStyle name="Total 2 2 8 5 27" xfId="27756" xr:uid="{00000000-0005-0000-0000-000029D90000}"/>
    <cellStyle name="Total 2 2 8 5 28" xfId="28097" xr:uid="{00000000-0005-0000-0000-00002AD90000}"/>
    <cellStyle name="Total 2 2 8 5 29" xfId="28438" xr:uid="{00000000-0005-0000-0000-00002BD90000}"/>
    <cellStyle name="Total 2 2 8 5 3" xfId="10242" xr:uid="{00000000-0005-0000-0000-00002CD90000}"/>
    <cellStyle name="Total 2 2 8 5 3 2" xfId="18940" xr:uid="{00000000-0005-0000-0000-00002DD90000}"/>
    <cellStyle name="Total 2 2 8 5 30" xfId="28779" xr:uid="{00000000-0005-0000-0000-00002ED90000}"/>
    <cellStyle name="Total 2 2 8 5 31" xfId="29120" xr:uid="{00000000-0005-0000-0000-00002FD90000}"/>
    <cellStyle name="Total 2 2 8 5 32" xfId="29266" xr:uid="{00000000-0005-0000-0000-000030D90000}"/>
    <cellStyle name="Total 2 2 8 5 33" xfId="31060" xr:uid="{00000000-0005-0000-0000-000031D90000}"/>
    <cellStyle name="Total 2 2 8 5 34" xfId="31618" xr:uid="{00000000-0005-0000-0000-000032D90000}"/>
    <cellStyle name="Total 2 2 8 5 35" xfId="31958" xr:uid="{00000000-0005-0000-0000-000033D90000}"/>
    <cellStyle name="Total 2 2 8 5 36" xfId="32180" xr:uid="{00000000-0005-0000-0000-000034D90000}"/>
    <cellStyle name="Total 2 2 8 5 37" xfId="32521" xr:uid="{00000000-0005-0000-0000-000035D90000}"/>
    <cellStyle name="Total 2 2 8 5 38" xfId="32862" xr:uid="{00000000-0005-0000-0000-000036D90000}"/>
    <cellStyle name="Total 2 2 8 5 39" xfId="33093" xr:uid="{00000000-0005-0000-0000-000037D90000}"/>
    <cellStyle name="Total 2 2 8 5 4" xfId="14492" xr:uid="{00000000-0005-0000-0000-000038D90000}"/>
    <cellStyle name="Total 2 2 8 5 4 2" xfId="20176" xr:uid="{00000000-0005-0000-0000-000039D90000}"/>
    <cellStyle name="Total 2 2 8 5 40" xfId="33772" xr:uid="{00000000-0005-0000-0000-00003AD90000}"/>
    <cellStyle name="Total 2 2 8 5 41" xfId="34218" xr:uid="{00000000-0005-0000-0000-00003BD90000}"/>
    <cellStyle name="Total 2 2 8 5 42" xfId="34565" xr:uid="{00000000-0005-0000-0000-00003CD90000}"/>
    <cellStyle name="Total 2 2 8 5 43" xfId="34911" xr:uid="{00000000-0005-0000-0000-00003DD90000}"/>
    <cellStyle name="Total 2 2 8 5 44" xfId="35257" xr:uid="{00000000-0005-0000-0000-00003ED90000}"/>
    <cellStyle name="Total 2 2 8 5 45" xfId="35604" xr:uid="{00000000-0005-0000-0000-00003FD90000}"/>
    <cellStyle name="Total 2 2 8 5 46" xfId="35951" xr:uid="{00000000-0005-0000-0000-000040D90000}"/>
    <cellStyle name="Total 2 2 8 5 47" xfId="36297" xr:uid="{00000000-0005-0000-0000-000041D90000}"/>
    <cellStyle name="Total 2 2 8 5 48" xfId="36643" xr:uid="{00000000-0005-0000-0000-000042D90000}"/>
    <cellStyle name="Total 2 2 8 5 49" xfId="36989" xr:uid="{00000000-0005-0000-0000-000043D90000}"/>
    <cellStyle name="Total 2 2 8 5 5" xfId="20522" xr:uid="{00000000-0005-0000-0000-000044D90000}"/>
    <cellStyle name="Total 2 2 8 5 50" xfId="37335" xr:uid="{00000000-0005-0000-0000-000045D90000}"/>
    <cellStyle name="Total 2 2 8 5 51" xfId="37681" xr:uid="{00000000-0005-0000-0000-000046D90000}"/>
    <cellStyle name="Total 2 2 8 5 52" xfId="37956" xr:uid="{00000000-0005-0000-0000-000047D90000}"/>
    <cellStyle name="Total 2 2 8 5 53" xfId="38303" xr:uid="{00000000-0005-0000-0000-000048D90000}"/>
    <cellStyle name="Total 2 2 8 5 54" xfId="38649" xr:uid="{00000000-0005-0000-0000-000049D90000}"/>
    <cellStyle name="Total 2 2 8 5 55" xfId="38995" xr:uid="{00000000-0005-0000-0000-00004AD90000}"/>
    <cellStyle name="Total 2 2 8 5 56" xfId="39341" xr:uid="{00000000-0005-0000-0000-00004BD90000}"/>
    <cellStyle name="Total 2 2 8 5 57" xfId="39498" xr:uid="{00000000-0005-0000-0000-00004CD90000}"/>
    <cellStyle name="Total 2 2 8 5 58" xfId="39807" xr:uid="{00000000-0005-0000-0000-00004DD90000}"/>
    <cellStyle name="Total 2 2 8 5 59" xfId="40169" xr:uid="{00000000-0005-0000-0000-00004ED90000}"/>
    <cellStyle name="Total 2 2 8 5 6" xfId="19514" xr:uid="{00000000-0005-0000-0000-00004FD90000}"/>
    <cellStyle name="Total 2 2 8 5 60" xfId="40510" xr:uid="{00000000-0005-0000-0000-000050D90000}"/>
    <cellStyle name="Total 2 2 8 5 61" xfId="40670" xr:uid="{00000000-0005-0000-0000-000051D90000}"/>
    <cellStyle name="Total 2 2 8 5 62" xfId="41013" xr:uid="{00000000-0005-0000-0000-000052D90000}"/>
    <cellStyle name="Total 2 2 8 5 63" xfId="41281" xr:uid="{00000000-0005-0000-0000-000053D90000}"/>
    <cellStyle name="Total 2 2 8 5 64" xfId="42077" xr:uid="{00000000-0005-0000-0000-000054D90000}"/>
    <cellStyle name="Total 2 2 8 5 65" xfId="42423" xr:uid="{00000000-0005-0000-0000-000055D90000}"/>
    <cellStyle name="Total 2 2 8 5 66" xfId="41615" xr:uid="{00000000-0005-0000-0000-000056D90000}"/>
    <cellStyle name="Total 2 2 8 5 67" xfId="43004" xr:uid="{00000000-0005-0000-0000-000057D90000}"/>
    <cellStyle name="Total 2 2 8 5 68" xfId="43345" xr:uid="{00000000-0005-0000-0000-000058D90000}"/>
    <cellStyle name="Total 2 2 8 5 69" xfId="43686" xr:uid="{00000000-0005-0000-0000-000059D90000}"/>
    <cellStyle name="Total 2 2 8 5 7" xfId="21215" xr:uid="{00000000-0005-0000-0000-00005AD90000}"/>
    <cellStyle name="Total 2 2 8 5 70" xfId="44217" xr:uid="{00000000-0005-0000-0000-00005BD90000}"/>
    <cellStyle name="Total 2 2 8 5 71" xfId="44297" xr:uid="{00000000-0005-0000-0000-00005CD90000}"/>
    <cellStyle name="Total 2 2 8 5 72" xfId="44885" xr:uid="{00000000-0005-0000-0000-00005DD90000}"/>
    <cellStyle name="Total 2 2 8 5 73" xfId="45306" xr:uid="{00000000-0005-0000-0000-00005ED90000}"/>
    <cellStyle name="Total 2 2 8 5 74" xfId="45752" xr:uid="{00000000-0005-0000-0000-00005FD90000}"/>
    <cellStyle name="Total 2 2 8 5 75" xfId="46264" xr:uid="{00000000-0005-0000-0000-000060D90000}"/>
    <cellStyle name="Total 2 2 8 5 76" xfId="46742" xr:uid="{00000000-0005-0000-0000-000061D90000}"/>
    <cellStyle name="Total 2 2 8 5 77" xfId="47087" xr:uid="{00000000-0005-0000-0000-000062D90000}"/>
    <cellStyle name="Total 2 2 8 5 78" xfId="47432" xr:uid="{00000000-0005-0000-0000-000063D90000}"/>
    <cellStyle name="Total 2 2 8 5 79" xfId="47856" xr:uid="{00000000-0005-0000-0000-000064D90000}"/>
    <cellStyle name="Total 2 2 8 5 8" xfId="21372" xr:uid="{00000000-0005-0000-0000-000065D90000}"/>
    <cellStyle name="Total 2 2 8 5 80" xfId="48193" xr:uid="{00000000-0005-0000-0000-000066D90000}"/>
    <cellStyle name="Total 2 2 8 5 81" xfId="48638" xr:uid="{00000000-0005-0000-0000-000067D90000}"/>
    <cellStyle name="Total 2 2 8 5 82" xfId="49046" xr:uid="{00000000-0005-0000-0000-000068D90000}"/>
    <cellStyle name="Total 2 2 8 5 83" xfId="49313" xr:uid="{00000000-0005-0000-0000-000069D90000}"/>
    <cellStyle name="Total 2 2 8 5 84" xfId="49721" xr:uid="{00000000-0005-0000-0000-00006AD90000}"/>
    <cellStyle name="Total 2 2 8 5 85" xfId="19033" xr:uid="{00000000-0005-0000-0000-00006BD90000}"/>
    <cellStyle name="Total 2 2 8 5 86" xfId="53449" xr:uid="{00000000-0005-0000-0000-00006CD90000}"/>
    <cellStyle name="Total 2 2 8 5 9" xfId="21454" xr:uid="{00000000-0005-0000-0000-00006DD90000}"/>
    <cellStyle name="Total 2 2 8 50" xfId="35402" xr:uid="{00000000-0005-0000-0000-00006ED90000}"/>
    <cellStyle name="Total 2 2 8 51" xfId="35749" xr:uid="{00000000-0005-0000-0000-00006FD90000}"/>
    <cellStyle name="Total 2 2 8 52" xfId="36095" xr:uid="{00000000-0005-0000-0000-000070D90000}"/>
    <cellStyle name="Total 2 2 8 53" xfId="36441" xr:uid="{00000000-0005-0000-0000-000071D90000}"/>
    <cellStyle name="Total 2 2 8 54" xfId="36787" xr:uid="{00000000-0005-0000-0000-000072D90000}"/>
    <cellStyle name="Total 2 2 8 55" xfId="37133" xr:uid="{00000000-0005-0000-0000-000073D90000}"/>
    <cellStyle name="Total 2 2 8 56" xfId="37479" xr:uid="{00000000-0005-0000-0000-000074D90000}"/>
    <cellStyle name="Total 2 2 8 57" xfId="34298" xr:uid="{00000000-0005-0000-0000-000075D90000}"/>
    <cellStyle name="Total 2 2 8 58" xfId="38101" xr:uid="{00000000-0005-0000-0000-000076D90000}"/>
    <cellStyle name="Total 2 2 8 59" xfId="38447" xr:uid="{00000000-0005-0000-0000-000077D90000}"/>
    <cellStyle name="Total 2 2 8 6" xfId="1789" xr:uid="{00000000-0005-0000-0000-000078D90000}"/>
    <cellStyle name="Total 2 2 8 6 2" xfId="6041" xr:uid="{00000000-0005-0000-0000-000079D90000}"/>
    <cellStyle name="Total 2 2 8 6 3" xfId="10290" xr:uid="{00000000-0005-0000-0000-00007AD90000}"/>
    <cellStyle name="Total 2 2 8 6 4" xfId="14540" xr:uid="{00000000-0005-0000-0000-00007BD90000}"/>
    <cellStyle name="Total 2 2 8 6 5" xfId="18976" xr:uid="{00000000-0005-0000-0000-00007CD90000}"/>
    <cellStyle name="Total 2 2 8 6 6" xfId="53598" xr:uid="{00000000-0005-0000-0000-00007DD90000}"/>
    <cellStyle name="Total 2 2 8 60" xfId="38793" xr:uid="{00000000-0005-0000-0000-00007ED90000}"/>
    <cellStyle name="Total 2 2 8 61" xfId="39139" xr:uid="{00000000-0005-0000-0000-00007FD90000}"/>
    <cellStyle name="Total 2 2 8 62" xfId="34085" xr:uid="{00000000-0005-0000-0000-000080D90000}"/>
    <cellStyle name="Total 2 2 8 63" xfId="39597" xr:uid="{00000000-0005-0000-0000-000081D90000}"/>
    <cellStyle name="Total 2 2 8 64" xfId="39967" xr:uid="{00000000-0005-0000-0000-000082D90000}"/>
    <cellStyle name="Total 2 2 8 65" xfId="40308" xr:uid="{00000000-0005-0000-0000-000083D90000}"/>
    <cellStyle name="Total 2 2 8 66" xfId="40864" xr:uid="{00000000-0005-0000-0000-000084D90000}"/>
    <cellStyle name="Total 2 2 8 67" xfId="40630" xr:uid="{00000000-0005-0000-0000-000085D90000}"/>
    <cellStyle name="Total 2 2 8 68" xfId="41568" xr:uid="{00000000-0005-0000-0000-000086D90000}"/>
    <cellStyle name="Total 2 2 8 69" xfId="41875" xr:uid="{00000000-0005-0000-0000-000087D90000}"/>
    <cellStyle name="Total 2 2 8 7" xfId="1836" xr:uid="{00000000-0005-0000-0000-000088D90000}"/>
    <cellStyle name="Total 2 2 8 7 2" xfId="6088" xr:uid="{00000000-0005-0000-0000-000089D90000}"/>
    <cellStyle name="Total 2 2 8 7 3" xfId="10337" xr:uid="{00000000-0005-0000-0000-00008AD90000}"/>
    <cellStyle name="Total 2 2 8 7 4" xfId="14587" xr:uid="{00000000-0005-0000-0000-00008BD90000}"/>
    <cellStyle name="Total 2 2 8 7 5" xfId="19186" xr:uid="{00000000-0005-0000-0000-00008CD90000}"/>
    <cellStyle name="Total 2 2 8 7 6" xfId="53178" xr:uid="{00000000-0005-0000-0000-00008DD90000}"/>
    <cellStyle name="Total 2 2 8 70" xfId="42221" xr:uid="{00000000-0005-0000-0000-00008ED90000}"/>
    <cellStyle name="Total 2 2 8 71" xfId="41667" xr:uid="{00000000-0005-0000-0000-00008FD90000}"/>
    <cellStyle name="Total 2 2 8 72" xfId="42802" xr:uid="{00000000-0005-0000-0000-000090D90000}"/>
    <cellStyle name="Total 2 2 8 73" xfId="43143" xr:uid="{00000000-0005-0000-0000-000091D90000}"/>
    <cellStyle name="Total 2 2 8 74" xfId="43484" xr:uid="{00000000-0005-0000-0000-000092D90000}"/>
    <cellStyle name="Total 2 2 8 75" xfId="44015" xr:uid="{00000000-0005-0000-0000-000093D90000}"/>
    <cellStyle name="Total 2 2 8 76" xfId="44397" xr:uid="{00000000-0005-0000-0000-000094D90000}"/>
    <cellStyle name="Total 2 2 8 77" xfId="44683" xr:uid="{00000000-0005-0000-0000-000095D90000}"/>
    <cellStyle name="Total 2 2 8 78" xfId="44995" xr:uid="{00000000-0005-0000-0000-000096D90000}"/>
    <cellStyle name="Total 2 2 8 79" xfId="45433" xr:uid="{00000000-0005-0000-0000-000097D90000}"/>
    <cellStyle name="Total 2 2 8 8" xfId="1883" xr:uid="{00000000-0005-0000-0000-000098D90000}"/>
    <cellStyle name="Total 2 2 8 8 2" xfId="6135" xr:uid="{00000000-0005-0000-0000-000099D90000}"/>
    <cellStyle name="Total 2 2 8 8 3" xfId="10384" xr:uid="{00000000-0005-0000-0000-00009AD90000}"/>
    <cellStyle name="Total 2 2 8 8 4" xfId="14634" xr:uid="{00000000-0005-0000-0000-00009BD90000}"/>
    <cellStyle name="Total 2 2 8 8 5" xfId="19676" xr:uid="{00000000-0005-0000-0000-00009CD90000}"/>
    <cellStyle name="Total 2 2 8 8 6" xfId="53976" xr:uid="{00000000-0005-0000-0000-00009DD90000}"/>
    <cellStyle name="Total 2 2 8 80" xfId="46062" xr:uid="{00000000-0005-0000-0000-00009ED90000}"/>
    <cellStyle name="Total 2 2 8 81" xfId="45692" xr:uid="{00000000-0005-0000-0000-00009FD90000}"/>
    <cellStyle name="Total 2 2 8 82" xfId="46885" xr:uid="{00000000-0005-0000-0000-0000A0D90000}"/>
    <cellStyle name="Total 2 2 8 83" xfId="47230" xr:uid="{00000000-0005-0000-0000-0000A1D90000}"/>
    <cellStyle name="Total 2 2 8 84" xfId="45590" xr:uid="{00000000-0005-0000-0000-0000A2D90000}"/>
    <cellStyle name="Total 2 2 8 85" xfId="47991" xr:uid="{00000000-0005-0000-0000-0000A3D90000}"/>
    <cellStyle name="Total 2 2 8 86" xfId="48434" xr:uid="{00000000-0005-0000-0000-0000A4D90000}"/>
    <cellStyle name="Total 2 2 8 87" xfId="48844" xr:uid="{00000000-0005-0000-0000-0000A5D90000}"/>
    <cellStyle name="Total 2 2 8 88" xfId="49439" xr:uid="{00000000-0005-0000-0000-0000A6D90000}"/>
    <cellStyle name="Total 2 2 8 89" xfId="48703" xr:uid="{00000000-0005-0000-0000-0000A7D90000}"/>
    <cellStyle name="Total 2 2 8 9" xfId="1582" xr:uid="{00000000-0005-0000-0000-0000A8D90000}"/>
    <cellStyle name="Total 2 2 8 9 2" xfId="5834" xr:uid="{00000000-0005-0000-0000-0000A9D90000}"/>
    <cellStyle name="Total 2 2 8 9 3" xfId="10083" xr:uid="{00000000-0005-0000-0000-0000AAD90000}"/>
    <cellStyle name="Total 2 2 8 9 4" xfId="14333" xr:uid="{00000000-0005-0000-0000-0000ABD90000}"/>
    <cellStyle name="Total 2 2 8 9 5" xfId="19974" xr:uid="{00000000-0005-0000-0000-0000ACD90000}"/>
    <cellStyle name="Total 2 2 8 9 6" xfId="54125" xr:uid="{00000000-0005-0000-0000-0000ADD90000}"/>
    <cellStyle name="Total 2 2 8 90" xfId="49853" xr:uid="{00000000-0005-0000-0000-0000AED90000}"/>
    <cellStyle name="Total 2 2 8 91" xfId="50003" xr:uid="{00000000-0005-0000-0000-0000AFD90000}"/>
    <cellStyle name="Total 2 2 8 92" xfId="50152" xr:uid="{00000000-0005-0000-0000-0000B0D90000}"/>
    <cellStyle name="Total 2 2 8 93" xfId="50302" xr:uid="{00000000-0005-0000-0000-0000B1D90000}"/>
    <cellStyle name="Total 2 2 8 94" xfId="50451" xr:uid="{00000000-0005-0000-0000-0000B2D90000}"/>
    <cellStyle name="Total 2 2 8 95" xfId="50600" xr:uid="{00000000-0005-0000-0000-0000B3D90000}"/>
    <cellStyle name="Total 2 2 8 96" xfId="50750" xr:uid="{00000000-0005-0000-0000-0000B4D90000}"/>
    <cellStyle name="Total 2 2 8 97" xfId="50899" xr:uid="{00000000-0005-0000-0000-0000B5D90000}"/>
    <cellStyle name="Total 2 2 8 98" xfId="51064" xr:uid="{00000000-0005-0000-0000-0000B6D90000}"/>
    <cellStyle name="Total 2 2 8 99" xfId="51220" xr:uid="{00000000-0005-0000-0000-0000B7D90000}"/>
    <cellStyle name="Total 2 2 80" xfId="30731" xr:uid="{00000000-0005-0000-0000-0000B8D90000}"/>
    <cellStyle name="Total 2 2 81" xfId="30738" xr:uid="{00000000-0005-0000-0000-0000B9D90000}"/>
    <cellStyle name="Total 2 2 82" xfId="30743" xr:uid="{00000000-0005-0000-0000-0000BAD90000}"/>
    <cellStyle name="Total 2 2 83" xfId="30749" xr:uid="{00000000-0005-0000-0000-0000BBD90000}"/>
    <cellStyle name="Total 2 2 84" xfId="30754" xr:uid="{00000000-0005-0000-0000-0000BCD90000}"/>
    <cellStyle name="Total 2 2 85" xfId="30759" xr:uid="{00000000-0005-0000-0000-0000BDD90000}"/>
    <cellStyle name="Total 2 2 86" xfId="30764" xr:uid="{00000000-0005-0000-0000-0000BED90000}"/>
    <cellStyle name="Total 2 2 87" xfId="30770" xr:uid="{00000000-0005-0000-0000-0000BFD90000}"/>
    <cellStyle name="Total 2 2 88" xfId="30776" xr:uid="{00000000-0005-0000-0000-0000C0D90000}"/>
    <cellStyle name="Total 2 2 89" xfId="30782" xr:uid="{00000000-0005-0000-0000-0000C1D90000}"/>
    <cellStyle name="Total 2 2 9" xfId="1221" xr:uid="{00000000-0005-0000-0000-0000C2D90000}"/>
    <cellStyle name="Total 2 2 9 10" xfId="3248" xr:uid="{00000000-0005-0000-0000-0000C3D90000}"/>
    <cellStyle name="Total 2 2 9 10 2" xfId="7500" xr:uid="{00000000-0005-0000-0000-0000C4D90000}"/>
    <cellStyle name="Total 2 2 9 10 3" xfId="11749" xr:uid="{00000000-0005-0000-0000-0000C5D90000}"/>
    <cellStyle name="Total 2 2 9 10 4" xfId="15998" xr:uid="{00000000-0005-0000-0000-0000C6D90000}"/>
    <cellStyle name="Total 2 2 9 10 5" xfId="22138" xr:uid="{00000000-0005-0000-0000-0000C7D90000}"/>
    <cellStyle name="Total 2 2 9 10 6" xfId="54540" xr:uid="{00000000-0005-0000-0000-0000C8D90000}"/>
    <cellStyle name="Total 2 2 9 100" xfId="52173" xr:uid="{00000000-0005-0000-0000-0000C9D90000}"/>
    <cellStyle name="Total 2 2 9 101" xfId="52426" xr:uid="{00000000-0005-0000-0000-0000CAD90000}"/>
    <cellStyle name="Total 2 2 9 102" xfId="52576" xr:uid="{00000000-0005-0000-0000-0000CBD90000}"/>
    <cellStyle name="Total 2 2 9 103" xfId="52725" xr:uid="{00000000-0005-0000-0000-0000CCD90000}"/>
    <cellStyle name="Total 2 2 9 104" xfId="52875" xr:uid="{00000000-0005-0000-0000-0000CDD90000}"/>
    <cellStyle name="Total 2 2 9 105" xfId="53337" xr:uid="{00000000-0005-0000-0000-0000CED90000}"/>
    <cellStyle name="Total 2 2 9 11" xfId="3397" xr:uid="{00000000-0005-0000-0000-0000CFD90000}"/>
    <cellStyle name="Total 2 2 9 11 2" xfId="7649" xr:uid="{00000000-0005-0000-0000-0000D0D90000}"/>
    <cellStyle name="Total 2 2 9 11 3" xfId="11898" xr:uid="{00000000-0005-0000-0000-0000D1D90000}"/>
    <cellStyle name="Total 2 2 9 11 4" xfId="16147" xr:uid="{00000000-0005-0000-0000-0000D2D90000}"/>
    <cellStyle name="Total 2 2 9 11 5" xfId="22484" xr:uid="{00000000-0005-0000-0000-0000D3D90000}"/>
    <cellStyle name="Total 2 2 9 11 6" xfId="54689" xr:uid="{00000000-0005-0000-0000-0000D4D90000}"/>
    <cellStyle name="Total 2 2 9 12" xfId="3547" xr:uid="{00000000-0005-0000-0000-0000D5D90000}"/>
    <cellStyle name="Total 2 2 9 12 2" xfId="7799" xr:uid="{00000000-0005-0000-0000-0000D6D90000}"/>
    <cellStyle name="Total 2 2 9 12 3" xfId="12048" xr:uid="{00000000-0005-0000-0000-0000D7D90000}"/>
    <cellStyle name="Total 2 2 9 12 4" xfId="16297" xr:uid="{00000000-0005-0000-0000-0000D8D90000}"/>
    <cellStyle name="Total 2 2 9 12 5" xfId="22830" xr:uid="{00000000-0005-0000-0000-0000D9D90000}"/>
    <cellStyle name="Total 2 2 9 12 6" xfId="54844" xr:uid="{00000000-0005-0000-0000-0000DAD90000}"/>
    <cellStyle name="Total 2 2 9 13" xfId="3697" xr:uid="{00000000-0005-0000-0000-0000DBD90000}"/>
    <cellStyle name="Total 2 2 9 13 2" xfId="7949" xr:uid="{00000000-0005-0000-0000-0000DCD90000}"/>
    <cellStyle name="Total 2 2 9 13 3" xfId="12198" xr:uid="{00000000-0005-0000-0000-0000DDD90000}"/>
    <cellStyle name="Total 2 2 9 13 4" xfId="16447" xr:uid="{00000000-0005-0000-0000-0000DED90000}"/>
    <cellStyle name="Total 2 2 9 13 5" xfId="23177" xr:uid="{00000000-0005-0000-0000-0000DFD90000}"/>
    <cellStyle name="Total 2 2 9 13 6" xfId="54999" xr:uid="{00000000-0005-0000-0000-0000E0D90000}"/>
    <cellStyle name="Total 2 2 9 14" xfId="3846" xr:uid="{00000000-0005-0000-0000-0000E1D90000}"/>
    <cellStyle name="Total 2 2 9 14 2" xfId="8098" xr:uid="{00000000-0005-0000-0000-0000E2D90000}"/>
    <cellStyle name="Total 2 2 9 14 3" xfId="12347" xr:uid="{00000000-0005-0000-0000-0000E3D90000}"/>
    <cellStyle name="Total 2 2 9 14 4" xfId="16596" xr:uid="{00000000-0005-0000-0000-0000E4D90000}"/>
    <cellStyle name="Total 2 2 9 14 5" xfId="21524" xr:uid="{00000000-0005-0000-0000-0000E5D90000}"/>
    <cellStyle name="Total 2 2 9 14 6" xfId="55150" xr:uid="{00000000-0005-0000-0000-0000E6D90000}"/>
    <cellStyle name="Total 2 2 9 15" xfId="3995" xr:uid="{00000000-0005-0000-0000-0000E7D90000}"/>
    <cellStyle name="Total 2 2 9 15 2" xfId="8247" xr:uid="{00000000-0005-0000-0000-0000E8D90000}"/>
    <cellStyle name="Total 2 2 9 15 3" xfId="12496" xr:uid="{00000000-0005-0000-0000-0000E9D90000}"/>
    <cellStyle name="Total 2 2 9 15 4" xfId="16745" xr:uid="{00000000-0005-0000-0000-0000EAD90000}"/>
    <cellStyle name="Total 2 2 9 15 5" xfId="23798" xr:uid="{00000000-0005-0000-0000-0000EBD90000}"/>
    <cellStyle name="Total 2 2 9 15 6" xfId="55299" xr:uid="{00000000-0005-0000-0000-0000ECD90000}"/>
    <cellStyle name="Total 2 2 9 16" xfId="4195" xr:uid="{00000000-0005-0000-0000-0000EDD90000}"/>
    <cellStyle name="Total 2 2 9 16 2" xfId="8447" xr:uid="{00000000-0005-0000-0000-0000EED90000}"/>
    <cellStyle name="Total 2 2 9 16 3" xfId="12696" xr:uid="{00000000-0005-0000-0000-0000EFD90000}"/>
    <cellStyle name="Total 2 2 9 16 4" xfId="16945" xr:uid="{00000000-0005-0000-0000-0000F0D90000}"/>
    <cellStyle name="Total 2 2 9 16 5" xfId="24148" xr:uid="{00000000-0005-0000-0000-0000F1D90000}"/>
    <cellStyle name="Total 2 2 9 16 6" xfId="55449" xr:uid="{00000000-0005-0000-0000-0000F2D90000}"/>
    <cellStyle name="Total 2 2 9 17" xfId="4346" xr:uid="{00000000-0005-0000-0000-0000F3D90000}"/>
    <cellStyle name="Total 2 2 9 17 2" xfId="8598" xr:uid="{00000000-0005-0000-0000-0000F4D90000}"/>
    <cellStyle name="Total 2 2 9 17 3" xfId="12847" xr:uid="{00000000-0005-0000-0000-0000F5D90000}"/>
    <cellStyle name="Total 2 2 9 17 4" xfId="17096" xr:uid="{00000000-0005-0000-0000-0000F6D90000}"/>
    <cellStyle name="Total 2 2 9 17 5" xfId="24494" xr:uid="{00000000-0005-0000-0000-0000F7D90000}"/>
    <cellStyle name="Total 2 2 9 17 6" xfId="55598" xr:uid="{00000000-0005-0000-0000-0000F8D90000}"/>
    <cellStyle name="Total 2 2 9 18" xfId="4449" xr:uid="{00000000-0005-0000-0000-0000F9D90000}"/>
    <cellStyle name="Total 2 2 9 18 2" xfId="8701" xr:uid="{00000000-0005-0000-0000-0000FAD90000}"/>
    <cellStyle name="Total 2 2 9 18 3" xfId="12950" xr:uid="{00000000-0005-0000-0000-0000FBD90000}"/>
    <cellStyle name="Total 2 2 9 18 4" xfId="17199" xr:uid="{00000000-0005-0000-0000-0000FCD90000}"/>
    <cellStyle name="Total 2 2 9 18 5" xfId="21828" xr:uid="{00000000-0005-0000-0000-0000FDD90000}"/>
    <cellStyle name="Total 2 2 9 18 6" xfId="55820" xr:uid="{00000000-0005-0000-0000-0000FED90000}"/>
    <cellStyle name="Total 2 2 9 19" xfId="4563" xr:uid="{00000000-0005-0000-0000-0000FFD90000}"/>
    <cellStyle name="Total 2 2 9 19 2" xfId="8815" xr:uid="{00000000-0005-0000-0000-000000DA0000}"/>
    <cellStyle name="Total 2 2 9 19 3" xfId="13064" xr:uid="{00000000-0005-0000-0000-000001DA0000}"/>
    <cellStyle name="Total 2 2 9 19 4" xfId="17313" xr:uid="{00000000-0005-0000-0000-000002DA0000}"/>
    <cellStyle name="Total 2 2 9 19 5" xfId="21349" xr:uid="{00000000-0005-0000-0000-000003DA0000}"/>
    <cellStyle name="Total 2 2 9 19 6" xfId="55972" xr:uid="{00000000-0005-0000-0000-000004DA0000}"/>
    <cellStyle name="Total 2 2 9 2" xfId="1222" xr:uid="{00000000-0005-0000-0000-000005DA0000}"/>
    <cellStyle name="Total 2 2 9 2 2" xfId="2043" xr:uid="{00000000-0005-0000-0000-000006DA0000}"/>
    <cellStyle name="Total 2 2 9 2 2 2" xfId="30028" xr:uid="{00000000-0005-0000-0000-000007DA0000}"/>
    <cellStyle name="Total 2 2 9 2 3" xfId="6295" xr:uid="{00000000-0005-0000-0000-000008DA0000}"/>
    <cellStyle name="Total 2 2 9 2 4" xfId="10544" xr:uid="{00000000-0005-0000-0000-000009DA0000}"/>
    <cellStyle name="Total 2 2 9 2 5" xfId="14793" xr:uid="{00000000-0005-0000-0000-00000ADA0000}"/>
    <cellStyle name="Total 2 2 9 2 6" xfId="19175" xr:uid="{00000000-0005-0000-0000-00000BDA0000}"/>
    <cellStyle name="Total 2 2 9 2 7" xfId="53492" xr:uid="{00000000-0005-0000-0000-00000CDA0000}"/>
    <cellStyle name="Total 2 2 9 20" xfId="4718" xr:uid="{00000000-0005-0000-0000-00000DDA0000}"/>
    <cellStyle name="Total 2 2 9 20 2" xfId="8970" xr:uid="{00000000-0005-0000-0000-00000EDA0000}"/>
    <cellStyle name="Total 2 2 9 20 3" xfId="13219" xr:uid="{00000000-0005-0000-0000-00000FDA0000}"/>
    <cellStyle name="Total 2 2 9 20 4" xfId="17468" xr:uid="{00000000-0005-0000-0000-000010DA0000}"/>
    <cellStyle name="Total 2 2 9 20 5" xfId="25455" xr:uid="{00000000-0005-0000-0000-000011DA0000}"/>
    <cellStyle name="Total 2 2 9 20 6" xfId="56124" xr:uid="{00000000-0005-0000-0000-000012DA0000}"/>
    <cellStyle name="Total 2 2 9 21" xfId="4868" xr:uid="{00000000-0005-0000-0000-000013DA0000}"/>
    <cellStyle name="Total 2 2 9 21 2" xfId="9120" xr:uid="{00000000-0005-0000-0000-000014DA0000}"/>
    <cellStyle name="Total 2 2 9 21 3" xfId="13369" xr:uid="{00000000-0005-0000-0000-000015DA0000}"/>
    <cellStyle name="Total 2 2 9 21 4" xfId="17618" xr:uid="{00000000-0005-0000-0000-000016DA0000}"/>
    <cellStyle name="Total 2 2 9 21 5" xfId="25801" xr:uid="{00000000-0005-0000-0000-000017DA0000}"/>
    <cellStyle name="Total 2 2 9 21 6" xfId="56273" xr:uid="{00000000-0005-0000-0000-000018DA0000}"/>
    <cellStyle name="Total 2 2 9 22" xfId="5060" xr:uid="{00000000-0005-0000-0000-000019DA0000}"/>
    <cellStyle name="Total 2 2 9 22 2" xfId="9312" xr:uid="{00000000-0005-0000-0000-00001ADA0000}"/>
    <cellStyle name="Total 2 2 9 22 3" xfId="13561" xr:uid="{00000000-0005-0000-0000-00001BDA0000}"/>
    <cellStyle name="Total 2 2 9 22 4" xfId="17810" xr:uid="{00000000-0005-0000-0000-00001CDA0000}"/>
    <cellStyle name="Total 2 2 9 22 5" xfId="26147" xr:uid="{00000000-0005-0000-0000-00001DDA0000}"/>
    <cellStyle name="Total 2 2 9 22 6" xfId="56429" xr:uid="{00000000-0005-0000-0000-00001EDA0000}"/>
    <cellStyle name="Total 2 2 9 23" xfId="5170" xr:uid="{00000000-0005-0000-0000-00001FDA0000}"/>
    <cellStyle name="Total 2 2 9 23 2" xfId="9422" xr:uid="{00000000-0005-0000-0000-000020DA0000}"/>
    <cellStyle name="Total 2 2 9 23 3" xfId="13671" xr:uid="{00000000-0005-0000-0000-000021DA0000}"/>
    <cellStyle name="Total 2 2 9 23 4" xfId="17920" xr:uid="{00000000-0005-0000-0000-000022DA0000}"/>
    <cellStyle name="Total 2 2 9 23 5" xfId="26493" xr:uid="{00000000-0005-0000-0000-000023DA0000}"/>
    <cellStyle name="Total 2 2 9 23 6" xfId="56680" xr:uid="{00000000-0005-0000-0000-000024DA0000}"/>
    <cellStyle name="Total 2 2 9 24" xfId="5282" xr:uid="{00000000-0005-0000-0000-000025DA0000}"/>
    <cellStyle name="Total 2 2 9 24 2" xfId="9534" xr:uid="{00000000-0005-0000-0000-000026DA0000}"/>
    <cellStyle name="Total 2 2 9 24 3" xfId="13783" xr:uid="{00000000-0005-0000-0000-000027DA0000}"/>
    <cellStyle name="Total 2 2 9 24 4" xfId="18032" xr:uid="{00000000-0005-0000-0000-000028DA0000}"/>
    <cellStyle name="Total 2 2 9 24 5" xfId="25187" xr:uid="{00000000-0005-0000-0000-000029DA0000}"/>
    <cellStyle name="Total 2 2 9 24 6" xfId="56839" xr:uid="{00000000-0005-0000-0000-00002ADA0000}"/>
    <cellStyle name="Total 2 2 9 25" xfId="5433" xr:uid="{00000000-0005-0000-0000-00002BDA0000}"/>
    <cellStyle name="Total 2 2 9 25 2" xfId="9685" xr:uid="{00000000-0005-0000-0000-00002CDA0000}"/>
    <cellStyle name="Total 2 2 9 25 3" xfId="13934" xr:uid="{00000000-0005-0000-0000-00002DDA0000}"/>
    <cellStyle name="Total 2 2 9 25 4" xfId="18183" xr:uid="{00000000-0005-0000-0000-00002EDA0000}"/>
    <cellStyle name="Total 2 2 9 25 5" xfId="26691" xr:uid="{00000000-0005-0000-0000-00002FDA0000}"/>
    <cellStyle name="Total 2 2 9 25 6" xfId="56989" xr:uid="{00000000-0005-0000-0000-000030DA0000}"/>
    <cellStyle name="Total 2 2 9 26" xfId="5588" xr:uid="{00000000-0005-0000-0000-000031DA0000}"/>
    <cellStyle name="Total 2 2 9 26 2" xfId="9840" xr:uid="{00000000-0005-0000-0000-000032DA0000}"/>
    <cellStyle name="Total 2 2 9 26 3" xfId="14089" xr:uid="{00000000-0005-0000-0000-000033DA0000}"/>
    <cellStyle name="Total 2 2 9 26 4" xfId="18338" xr:uid="{00000000-0005-0000-0000-000034DA0000}"/>
    <cellStyle name="Total 2 2 9 26 5" xfId="27200" xr:uid="{00000000-0005-0000-0000-000035DA0000}"/>
    <cellStyle name="Total 2 2 9 26 6" xfId="56944" xr:uid="{00000000-0005-0000-0000-000036DA0000}"/>
    <cellStyle name="Total 2 2 9 27" xfId="1488" xr:uid="{00000000-0005-0000-0000-000037DA0000}"/>
    <cellStyle name="Total 2 2 9 27 2" xfId="27543" xr:uid="{00000000-0005-0000-0000-000038DA0000}"/>
    <cellStyle name="Total 2 2 9 27 3" xfId="57257" xr:uid="{00000000-0005-0000-0000-000039DA0000}"/>
    <cellStyle name="Total 2 2 9 28" xfId="5740" xr:uid="{00000000-0005-0000-0000-00003ADA0000}"/>
    <cellStyle name="Total 2 2 9 28 2" xfId="27884" xr:uid="{00000000-0005-0000-0000-00003BDA0000}"/>
    <cellStyle name="Total 2 2 9 28 3" xfId="57406" xr:uid="{00000000-0005-0000-0000-00003CDA0000}"/>
    <cellStyle name="Total 2 2 9 29" xfId="9989" xr:uid="{00000000-0005-0000-0000-00003DDA0000}"/>
    <cellStyle name="Total 2 2 9 29 2" xfId="28225" xr:uid="{00000000-0005-0000-0000-00003EDA0000}"/>
    <cellStyle name="Total 2 2 9 29 3" xfId="57556" xr:uid="{00000000-0005-0000-0000-00003FDA0000}"/>
    <cellStyle name="Total 2 2 9 3" xfId="2195" xr:uid="{00000000-0005-0000-0000-000040DA0000}"/>
    <cellStyle name="Total 2 2 9 3 2" xfId="6447" xr:uid="{00000000-0005-0000-0000-000041DA0000}"/>
    <cellStyle name="Total 2 2 9 3 3" xfId="10696" xr:uid="{00000000-0005-0000-0000-000042DA0000}"/>
    <cellStyle name="Total 2 2 9 3 4" xfId="14945" xr:uid="{00000000-0005-0000-0000-000043DA0000}"/>
    <cellStyle name="Total 2 2 9 3 5" xfId="18875" xr:uid="{00000000-0005-0000-0000-000044DA0000}"/>
    <cellStyle name="Total 2 2 9 3 6" xfId="53641" xr:uid="{00000000-0005-0000-0000-000045DA0000}"/>
    <cellStyle name="Total 2 2 9 30" xfId="14239" xr:uid="{00000000-0005-0000-0000-000046DA0000}"/>
    <cellStyle name="Total 2 2 9 30 2" xfId="28566" xr:uid="{00000000-0005-0000-0000-000047DA0000}"/>
    <cellStyle name="Total 2 2 9 31" xfId="18598" xr:uid="{00000000-0005-0000-0000-000048DA0000}"/>
    <cellStyle name="Total 2 2 9 31 2" xfId="28907" xr:uid="{00000000-0005-0000-0000-000049DA0000}"/>
    <cellStyle name="Total 2 2 9 32" xfId="29504" xr:uid="{00000000-0005-0000-0000-00004ADA0000}"/>
    <cellStyle name="Total 2 2 9 33" xfId="31223" xr:uid="{00000000-0005-0000-0000-00004BDA0000}"/>
    <cellStyle name="Total 2 2 9 34" xfId="31405" xr:uid="{00000000-0005-0000-0000-00004CDA0000}"/>
    <cellStyle name="Total 2 2 9 35" xfId="31745" xr:uid="{00000000-0005-0000-0000-00004DDA0000}"/>
    <cellStyle name="Total 2 2 9 36" xfId="31109" xr:uid="{00000000-0005-0000-0000-00004EDA0000}"/>
    <cellStyle name="Total 2 2 9 37" xfId="32308" xr:uid="{00000000-0005-0000-0000-00004FDA0000}"/>
    <cellStyle name="Total 2 2 9 38" xfId="32649" xr:uid="{00000000-0005-0000-0000-000050DA0000}"/>
    <cellStyle name="Total 2 2 9 39" xfId="33281" xr:uid="{00000000-0005-0000-0000-000051DA0000}"/>
    <cellStyle name="Total 2 2 9 4" xfId="2345" xr:uid="{00000000-0005-0000-0000-000052DA0000}"/>
    <cellStyle name="Total 2 2 9 4 2" xfId="6597" xr:uid="{00000000-0005-0000-0000-000053DA0000}"/>
    <cellStyle name="Total 2 2 9 4 3" xfId="10846" xr:uid="{00000000-0005-0000-0000-000054DA0000}"/>
    <cellStyle name="Total 2 2 9 4 4" xfId="15095" xr:uid="{00000000-0005-0000-0000-000055DA0000}"/>
    <cellStyle name="Total 2 2 9 4 5" xfId="19963" xr:uid="{00000000-0005-0000-0000-000056DA0000}"/>
    <cellStyle name="Total 2 2 9 4 6" xfId="53763" xr:uid="{00000000-0005-0000-0000-000057DA0000}"/>
    <cellStyle name="Total 2 2 9 40" xfId="33559" xr:uid="{00000000-0005-0000-0000-000058DA0000}"/>
    <cellStyle name="Total 2 2 9 41" xfId="33260" xr:uid="{00000000-0005-0000-0000-000059DA0000}"/>
    <cellStyle name="Total 2 2 9 42" xfId="34352" xr:uid="{00000000-0005-0000-0000-00005ADA0000}"/>
    <cellStyle name="Total 2 2 9 43" xfId="34698" xr:uid="{00000000-0005-0000-0000-00005BDA0000}"/>
    <cellStyle name="Total 2 2 9 44" xfId="35044" xr:uid="{00000000-0005-0000-0000-00005CDA0000}"/>
    <cellStyle name="Total 2 2 9 45" xfId="35391" xr:uid="{00000000-0005-0000-0000-00005DDA0000}"/>
    <cellStyle name="Total 2 2 9 46" xfId="35738" xr:uid="{00000000-0005-0000-0000-00005EDA0000}"/>
    <cellStyle name="Total 2 2 9 47" xfId="36084" xr:uid="{00000000-0005-0000-0000-00005FDA0000}"/>
    <cellStyle name="Total 2 2 9 48" xfId="36430" xr:uid="{00000000-0005-0000-0000-000060DA0000}"/>
    <cellStyle name="Total 2 2 9 49" xfId="36776" xr:uid="{00000000-0005-0000-0000-000061DA0000}"/>
    <cellStyle name="Total 2 2 9 5" xfId="2494" xr:uid="{00000000-0005-0000-0000-000062DA0000}"/>
    <cellStyle name="Total 2 2 9 5 2" xfId="6746" xr:uid="{00000000-0005-0000-0000-000063DA0000}"/>
    <cellStyle name="Total 2 2 9 5 3" xfId="10995" xr:uid="{00000000-0005-0000-0000-000064DA0000}"/>
    <cellStyle name="Total 2 2 9 5 4" xfId="15244" xr:uid="{00000000-0005-0000-0000-000065DA0000}"/>
    <cellStyle name="Total 2 2 9 5 5" xfId="20309" xr:uid="{00000000-0005-0000-0000-000066DA0000}"/>
    <cellStyle name="Total 2 2 9 5 6" xfId="53869" xr:uid="{00000000-0005-0000-0000-000067DA0000}"/>
    <cellStyle name="Total 2 2 9 50" xfId="37122" xr:uid="{00000000-0005-0000-0000-000068DA0000}"/>
    <cellStyle name="Total 2 2 9 51" xfId="37468" xr:uid="{00000000-0005-0000-0000-000069DA0000}"/>
    <cellStyle name="Total 2 2 9 52" xfId="34001" xr:uid="{00000000-0005-0000-0000-00006ADA0000}"/>
    <cellStyle name="Total 2 2 9 53" xfId="38090" xr:uid="{00000000-0005-0000-0000-00006BDA0000}"/>
    <cellStyle name="Total 2 2 9 54" xfId="38436" xr:uid="{00000000-0005-0000-0000-00006CDA0000}"/>
    <cellStyle name="Total 2 2 9 55" xfId="38782" xr:uid="{00000000-0005-0000-0000-00006DDA0000}"/>
    <cellStyle name="Total 2 2 9 56" xfId="39128" xr:uid="{00000000-0005-0000-0000-00006EDA0000}"/>
    <cellStyle name="Total 2 2 9 57" xfId="33217" xr:uid="{00000000-0005-0000-0000-00006FDA0000}"/>
    <cellStyle name="Total 2 2 9 58" xfId="39528" xr:uid="{00000000-0005-0000-0000-000070DA0000}"/>
    <cellStyle name="Total 2 2 9 59" xfId="39956" xr:uid="{00000000-0005-0000-0000-000071DA0000}"/>
    <cellStyle name="Total 2 2 9 6" xfId="2644" xr:uid="{00000000-0005-0000-0000-000072DA0000}"/>
    <cellStyle name="Total 2 2 9 6 2" xfId="6896" xr:uid="{00000000-0005-0000-0000-000073DA0000}"/>
    <cellStyle name="Total 2 2 9 6 3" xfId="11145" xr:uid="{00000000-0005-0000-0000-000074DA0000}"/>
    <cellStyle name="Total 2 2 9 6 4" xfId="15394" xr:uid="{00000000-0005-0000-0000-000075DA0000}"/>
    <cellStyle name="Total 2 2 9 6 5" xfId="20770" xr:uid="{00000000-0005-0000-0000-000076DA0000}"/>
    <cellStyle name="Total 2 2 9 6 6" xfId="54019" xr:uid="{00000000-0005-0000-0000-000077DA0000}"/>
    <cellStyle name="Total 2 2 9 60" xfId="40297" xr:uid="{00000000-0005-0000-0000-000078DA0000}"/>
    <cellStyle name="Total 2 2 9 61" xfId="40965" xr:uid="{00000000-0005-0000-0000-000079DA0000}"/>
    <cellStyle name="Total 2 2 9 62" xfId="41209" xr:uid="{00000000-0005-0000-0000-00007ADA0000}"/>
    <cellStyle name="Total 2 2 9 63" xfId="41623" xr:uid="{00000000-0005-0000-0000-00007BDA0000}"/>
    <cellStyle name="Total 2 2 9 64" xfId="41864" xr:uid="{00000000-0005-0000-0000-00007CDA0000}"/>
    <cellStyle name="Total 2 2 9 65" xfId="42210" xr:uid="{00000000-0005-0000-0000-00007DDA0000}"/>
    <cellStyle name="Total 2 2 9 66" xfId="41057" xr:uid="{00000000-0005-0000-0000-00007EDA0000}"/>
    <cellStyle name="Total 2 2 9 67" xfId="42791" xr:uid="{00000000-0005-0000-0000-00007FDA0000}"/>
    <cellStyle name="Total 2 2 9 68" xfId="43132" xr:uid="{00000000-0005-0000-0000-000080DA0000}"/>
    <cellStyle name="Total 2 2 9 69" xfId="43473" xr:uid="{00000000-0005-0000-0000-000081DA0000}"/>
    <cellStyle name="Total 2 2 9 7" xfId="2799" xr:uid="{00000000-0005-0000-0000-000082DA0000}"/>
    <cellStyle name="Total 2 2 9 7 2" xfId="7051" xr:uid="{00000000-0005-0000-0000-000083DA0000}"/>
    <cellStyle name="Total 2 2 9 7 3" xfId="11300" xr:uid="{00000000-0005-0000-0000-000084DA0000}"/>
    <cellStyle name="Total 2 2 9 7 4" xfId="15549" xr:uid="{00000000-0005-0000-0000-000085DA0000}"/>
    <cellStyle name="Total 2 2 9 7 5" xfId="21002" xr:uid="{00000000-0005-0000-0000-000086DA0000}"/>
    <cellStyle name="Total 2 2 9 7 6" xfId="53207" xr:uid="{00000000-0005-0000-0000-000087DA0000}"/>
    <cellStyle name="Total 2 2 9 70" xfId="44004" xr:uid="{00000000-0005-0000-0000-000088DA0000}"/>
    <cellStyle name="Total 2 2 9 71" xfId="44449" xr:uid="{00000000-0005-0000-0000-000089DA0000}"/>
    <cellStyle name="Total 2 2 9 72" xfId="44672" xr:uid="{00000000-0005-0000-0000-00008ADA0000}"/>
    <cellStyle name="Total 2 2 9 73" xfId="43888" xr:uid="{00000000-0005-0000-0000-00008BDA0000}"/>
    <cellStyle name="Total 2 2 9 74" xfId="45635" xr:uid="{00000000-0005-0000-0000-00008CDA0000}"/>
    <cellStyle name="Total 2 2 9 75" xfId="46051" xr:uid="{00000000-0005-0000-0000-00008DDA0000}"/>
    <cellStyle name="Total 2 2 9 76" xfId="45838" xr:uid="{00000000-0005-0000-0000-00008EDA0000}"/>
    <cellStyle name="Total 2 2 9 77" xfId="46874" xr:uid="{00000000-0005-0000-0000-00008FDA0000}"/>
    <cellStyle name="Total 2 2 9 78" xfId="47219" xr:uid="{00000000-0005-0000-0000-000090DA0000}"/>
    <cellStyle name="Total 2 2 9 79" xfId="46453" xr:uid="{00000000-0005-0000-0000-000091DA0000}"/>
    <cellStyle name="Total 2 2 9 8" xfId="2949" xr:uid="{00000000-0005-0000-0000-000092DA0000}"/>
    <cellStyle name="Total 2 2 9 8 2" xfId="7201" xr:uid="{00000000-0005-0000-0000-000093DA0000}"/>
    <cellStyle name="Total 2 2 9 8 3" xfId="11450" xr:uid="{00000000-0005-0000-0000-000094DA0000}"/>
    <cellStyle name="Total 2 2 9 8 4" xfId="15699" xr:uid="{00000000-0005-0000-0000-000095DA0000}"/>
    <cellStyle name="Total 2 2 9 8 5" xfId="19495" xr:uid="{00000000-0005-0000-0000-000096DA0000}"/>
    <cellStyle name="Total 2 2 9 8 6" xfId="54240" xr:uid="{00000000-0005-0000-0000-000097DA0000}"/>
    <cellStyle name="Total 2 2 9 80" xfId="47980" xr:uid="{00000000-0005-0000-0000-000098DA0000}"/>
    <cellStyle name="Total 2 2 9 81" xfId="48406" xr:uid="{00000000-0005-0000-0000-000099DA0000}"/>
    <cellStyle name="Total 2 2 9 82" xfId="48833" xr:uid="{00000000-0005-0000-0000-00009ADA0000}"/>
    <cellStyle name="Total 2 2 9 83" xfId="48577" xr:uid="{00000000-0005-0000-0000-00009BDA0000}"/>
    <cellStyle name="Total 2 2 9 84" xfId="49221" xr:uid="{00000000-0005-0000-0000-00009CDA0000}"/>
    <cellStyle name="Total 2 2 9 85" xfId="49896" xr:uid="{00000000-0005-0000-0000-00009DDA0000}"/>
    <cellStyle name="Total 2 2 9 86" xfId="50046" xr:uid="{00000000-0005-0000-0000-00009EDA0000}"/>
    <cellStyle name="Total 2 2 9 87" xfId="50195" xr:uid="{00000000-0005-0000-0000-00009FDA0000}"/>
    <cellStyle name="Total 2 2 9 88" xfId="50345" xr:uid="{00000000-0005-0000-0000-0000A0DA0000}"/>
    <cellStyle name="Total 2 2 9 89" xfId="50494" xr:uid="{00000000-0005-0000-0000-0000A1DA0000}"/>
    <cellStyle name="Total 2 2 9 9" xfId="3099" xr:uid="{00000000-0005-0000-0000-0000A2DA0000}"/>
    <cellStyle name="Total 2 2 9 9 2" xfId="7351" xr:uid="{00000000-0005-0000-0000-0000A3DA0000}"/>
    <cellStyle name="Total 2 2 9 9 3" xfId="11600" xr:uid="{00000000-0005-0000-0000-0000A4DA0000}"/>
    <cellStyle name="Total 2 2 9 9 4" xfId="15849" xr:uid="{00000000-0005-0000-0000-0000A5DA0000}"/>
    <cellStyle name="Total 2 2 9 9 5" xfId="21890" xr:uid="{00000000-0005-0000-0000-0000A6DA0000}"/>
    <cellStyle name="Total 2 2 9 9 6" xfId="54390" xr:uid="{00000000-0005-0000-0000-0000A7DA0000}"/>
    <cellStyle name="Total 2 2 9 90" xfId="50643" xr:uid="{00000000-0005-0000-0000-0000A8DA0000}"/>
    <cellStyle name="Total 2 2 9 91" xfId="50793" xr:uid="{00000000-0005-0000-0000-0000A9DA0000}"/>
    <cellStyle name="Total 2 2 9 92" xfId="50942" xr:uid="{00000000-0005-0000-0000-0000AADA0000}"/>
    <cellStyle name="Total 2 2 9 93" xfId="51107" xr:uid="{00000000-0005-0000-0000-0000ABDA0000}"/>
    <cellStyle name="Total 2 2 9 94" xfId="51263" xr:uid="{00000000-0005-0000-0000-0000ACDA0000}"/>
    <cellStyle name="Total 2 2 9 95" xfId="51413" xr:uid="{00000000-0005-0000-0000-0000ADDA0000}"/>
    <cellStyle name="Total 2 2 9 96" xfId="51563" xr:uid="{00000000-0005-0000-0000-0000AEDA0000}"/>
    <cellStyle name="Total 2 2 9 97" xfId="51713" xr:uid="{00000000-0005-0000-0000-0000AFDA0000}"/>
    <cellStyle name="Total 2 2 9 98" xfId="51868" xr:uid="{00000000-0005-0000-0000-0000B0DA0000}"/>
    <cellStyle name="Total 2 2 9 99" xfId="52023" xr:uid="{00000000-0005-0000-0000-0000B1DA0000}"/>
    <cellStyle name="Total 2 2 90" xfId="30769" xr:uid="{00000000-0005-0000-0000-0000B2DA0000}"/>
    <cellStyle name="Total 2 2 91" xfId="30706" xr:uid="{00000000-0005-0000-0000-0000B3DA0000}"/>
    <cellStyle name="Total 2 2 92" xfId="30871" xr:uid="{00000000-0005-0000-0000-0000B4DA0000}"/>
    <cellStyle name="Total 2 2 93" xfId="30877" xr:uid="{00000000-0005-0000-0000-0000B5DA0000}"/>
    <cellStyle name="Total 2 2 94" xfId="30884" xr:uid="{00000000-0005-0000-0000-0000B6DA0000}"/>
    <cellStyle name="Total 2 2 95" xfId="30867" xr:uid="{00000000-0005-0000-0000-0000B7DA0000}"/>
    <cellStyle name="Total 2 2 96" xfId="30895" xr:uid="{00000000-0005-0000-0000-0000B8DA0000}"/>
    <cellStyle name="Total 2 2 97" xfId="30838" xr:uid="{00000000-0005-0000-0000-0000B9DA0000}"/>
    <cellStyle name="Total 2 2 98" xfId="30903" xr:uid="{00000000-0005-0000-0000-0000BADA0000}"/>
    <cellStyle name="Total 2 2 99" xfId="30893" xr:uid="{00000000-0005-0000-0000-0000BBDA0000}"/>
    <cellStyle name="Total 2 20" xfId="1223" xr:uid="{00000000-0005-0000-0000-0000BCDA0000}"/>
    <cellStyle name="Total 2 20 2" xfId="1224" xr:uid="{00000000-0005-0000-0000-0000BDDA0000}"/>
    <cellStyle name="Total 2 20 2 2" xfId="30151" xr:uid="{00000000-0005-0000-0000-0000BEDA0000}"/>
    <cellStyle name="Total 2 20 3" xfId="29721" xr:uid="{00000000-0005-0000-0000-0000BFDA0000}"/>
    <cellStyle name="Total 2 20 4" xfId="21490" xr:uid="{00000000-0005-0000-0000-0000C0DA0000}"/>
    <cellStyle name="Total 2 21" xfId="1225" xr:uid="{00000000-0005-0000-0000-0000C1DA0000}"/>
    <cellStyle name="Total 2 21 2" xfId="1226" xr:uid="{00000000-0005-0000-0000-0000C2DA0000}"/>
    <cellStyle name="Total 2 21 2 2" xfId="30099" xr:uid="{00000000-0005-0000-0000-0000C3DA0000}"/>
    <cellStyle name="Total 2 21 3" xfId="29456" xr:uid="{00000000-0005-0000-0000-0000C4DA0000}"/>
    <cellStyle name="Total 2 21 4" xfId="21876" xr:uid="{00000000-0005-0000-0000-0000C5DA0000}"/>
    <cellStyle name="Total 2 22" xfId="1227" xr:uid="{00000000-0005-0000-0000-0000C6DA0000}"/>
    <cellStyle name="Total 2 22 2" xfId="1228" xr:uid="{00000000-0005-0000-0000-0000C7DA0000}"/>
    <cellStyle name="Total 2 22 2 2" xfId="30139" xr:uid="{00000000-0005-0000-0000-0000C8DA0000}"/>
    <cellStyle name="Total 2 22 3" xfId="29693" xr:uid="{00000000-0005-0000-0000-0000C9DA0000}"/>
    <cellStyle name="Total 2 22 4" xfId="21470" xr:uid="{00000000-0005-0000-0000-0000CADA0000}"/>
    <cellStyle name="Total 2 23" xfId="1229" xr:uid="{00000000-0005-0000-0000-0000CBDA0000}"/>
    <cellStyle name="Total 2 23 2" xfId="1230" xr:uid="{00000000-0005-0000-0000-0000CCDA0000}"/>
    <cellStyle name="Total 2 23 2 2" xfId="30088" xr:uid="{00000000-0005-0000-0000-0000CDDA0000}"/>
    <cellStyle name="Total 2 23 3" xfId="29364" xr:uid="{00000000-0005-0000-0000-0000CEDA0000}"/>
    <cellStyle name="Total 2 23 4" xfId="21749" xr:uid="{00000000-0005-0000-0000-0000CFDA0000}"/>
    <cellStyle name="Total 2 24" xfId="1231" xr:uid="{00000000-0005-0000-0000-0000D0DA0000}"/>
    <cellStyle name="Total 2 24 2" xfId="1232" xr:uid="{00000000-0005-0000-0000-0000D1DA0000}"/>
    <cellStyle name="Total 2 24 2 2" xfId="30061" xr:uid="{00000000-0005-0000-0000-0000D2DA0000}"/>
    <cellStyle name="Total 2 24 3" xfId="29737" xr:uid="{00000000-0005-0000-0000-0000D3DA0000}"/>
    <cellStyle name="Total 2 24 4" xfId="21836" xr:uid="{00000000-0005-0000-0000-0000D4DA0000}"/>
    <cellStyle name="Total 2 25" xfId="1233" xr:uid="{00000000-0005-0000-0000-0000D5DA0000}"/>
    <cellStyle name="Total 2 25 2" xfId="1234" xr:uid="{00000000-0005-0000-0000-0000D6DA0000}"/>
    <cellStyle name="Total 2 25 2 2" xfId="30191" xr:uid="{00000000-0005-0000-0000-0000D7DA0000}"/>
    <cellStyle name="Total 2 25 3" xfId="29333" xr:uid="{00000000-0005-0000-0000-0000D8DA0000}"/>
    <cellStyle name="Total 2 25 4" xfId="23480" xr:uid="{00000000-0005-0000-0000-0000D9DA0000}"/>
    <cellStyle name="Total 2 26" xfId="1235" xr:uid="{00000000-0005-0000-0000-0000DADA0000}"/>
    <cellStyle name="Total 2 26 2" xfId="1236" xr:uid="{00000000-0005-0000-0000-0000DBDA0000}"/>
    <cellStyle name="Total 2 26 2 2" xfId="30108" xr:uid="{00000000-0005-0000-0000-0000DCDA0000}"/>
    <cellStyle name="Total 2 26 3" xfId="29360" xr:uid="{00000000-0005-0000-0000-0000DDDA0000}"/>
    <cellStyle name="Total 2 26 4" xfId="21981" xr:uid="{00000000-0005-0000-0000-0000DEDA0000}"/>
    <cellStyle name="Total 2 27" xfId="1237" xr:uid="{00000000-0005-0000-0000-0000DFDA0000}"/>
    <cellStyle name="Total 2 27 2" xfId="1238" xr:uid="{00000000-0005-0000-0000-0000E0DA0000}"/>
    <cellStyle name="Total 2 27 2 2" xfId="30196" xr:uid="{00000000-0005-0000-0000-0000E1DA0000}"/>
    <cellStyle name="Total 2 27 3" xfId="29345" xr:uid="{00000000-0005-0000-0000-0000E2DA0000}"/>
    <cellStyle name="Total 2 27 4" xfId="21691" xr:uid="{00000000-0005-0000-0000-0000E3DA0000}"/>
    <cellStyle name="Total 2 28" xfId="1239" xr:uid="{00000000-0005-0000-0000-0000E4DA0000}"/>
    <cellStyle name="Total 2 28 2" xfId="1240" xr:uid="{00000000-0005-0000-0000-0000E5DA0000}"/>
    <cellStyle name="Total 2 28 2 2" xfId="30186" xr:uid="{00000000-0005-0000-0000-0000E6DA0000}"/>
    <cellStyle name="Total 2 28 3" xfId="29428" xr:uid="{00000000-0005-0000-0000-0000E7DA0000}"/>
    <cellStyle name="Total 2 28 4" xfId="25185" xr:uid="{00000000-0005-0000-0000-0000E8DA0000}"/>
    <cellStyle name="Total 2 29" xfId="1241" xr:uid="{00000000-0005-0000-0000-0000E9DA0000}"/>
    <cellStyle name="Total 2 29 2" xfId="1242" xr:uid="{00000000-0005-0000-0000-0000EADA0000}"/>
    <cellStyle name="Total 2 29 2 2" xfId="30115" xr:uid="{00000000-0005-0000-0000-0000EBDA0000}"/>
    <cellStyle name="Total 2 29 3" xfId="29486" xr:uid="{00000000-0005-0000-0000-0000ECDA0000}"/>
    <cellStyle name="Total 2 29 4" xfId="25296" xr:uid="{00000000-0005-0000-0000-0000EDDA0000}"/>
    <cellStyle name="Total 2 3" xfId="1243" xr:uid="{00000000-0005-0000-0000-0000EEDA0000}"/>
    <cellStyle name="Total 2 3 10" xfId="1929" xr:uid="{00000000-0005-0000-0000-0000EFDA0000}"/>
    <cellStyle name="Total 2 3 10 2" xfId="6181" xr:uid="{00000000-0005-0000-0000-0000F0DA0000}"/>
    <cellStyle name="Total 2 3 10 3" xfId="10430" xr:uid="{00000000-0005-0000-0000-0000F1DA0000}"/>
    <cellStyle name="Total 2 3 10 4" xfId="14680" xr:uid="{00000000-0005-0000-0000-0000F2DA0000}"/>
    <cellStyle name="Total 2 3 10 5" xfId="20318" xr:uid="{00000000-0005-0000-0000-0000F3DA0000}"/>
    <cellStyle name="Total 2 3 10 6" xfId="54175" xr:uid="{00000000-0005-0000-0000-0000F4DA0000}"/>
    <cellStyle name="Total 2 3 100" xfId="51368" xr:uid="{00000000-0005-0000-0000-0000F5DA0000}"/>
    <cellStyle name="Total 2 3 101" xfId="51518" xr:uid="{00000000-0005-0000-0000-0000F6DA0000}"/>
    <cellStyle name="Total 2 3 102" xfId="51668" xr:uid="{00000000-0005-0000-0000-0000F7DA0000}"/>
    <cellStyle name="Total 2 3 103" xfId="51823" xr:uid="{00000000-0005-0000-0000-0000F8DA0000}"/>
    <cellStyle name="Total 2 3 104" xfId="51978" xr:uid="{00000000-0005-0000-0000-0000F9DA0000}"/>
    <cellStyle name="Total 2 3 105" xfId="52128" xr:uid="{00000000-0005-0000-0000-0000FADA0000}"/>
    <cellStyle name="Total 2 3 106" xfId="52278" xr:uid="{00000000-0005-0000-0000-0000FBDA0000}"/>
    <cellStyle name="Total 2 3 107" xfId="52326" xr:uid="{00000000-0005-0000-0000-0000FCDA0000}"/>
    <cellStyle name="Total 2 3 108" xfId="52381" xr:uid="{00000000-0005-0000-0000-0000FDDA0000}"/>
    <cellStyle name="Total 2 3 109" xfId="52531" xr:uid="{00000000-0005-0000-0000-0000FEDA0000}"/>
    <cellStyle name="Total 2 3 11" xfId="1497" xr:uid="{00000000-0005-0000-0000-0000FFDA0000}"/>
    <cellStyle name="Total 2 3 11 2" xfId="5749" xr:uid="{00000000-0005-0000-0000-000000DB0000}"/>
    <cellStyle name="Total 2 3 11 3" xfId="9998" xr:uid="{00000000-0005-0000-0000-000001DB0000}"/>
    <cellStyle name="Total 2 3 11 4" xfId="14248" xr:uid="{00000000-0005-0000-0000-000002DB0000}"/>
    <cellStyle name="Total 2 3 11 5" xfId="20820" xr:uid="{00000000-0005-0000-0000-000003DB0000}"/>
    <cellStyle name="Total 2 3 11 6" xfId="54344" xr:uid="{00000000-0005-0000-0000-000004DB0000}"/>
    <cellStyle name="Total 2 3 110" xfId="52680" xr:uid="{00000000-0005-0000-0000-000005DB0000}"/>
    <cellStyle name="Total 2 3 111" xfId="52830" xr:uid="{00000000-0005-0000-0000-000006DB0000}"/>
    <cellStyle name="Total 2 3 112" xfId="18703" xr:uid="{00000000-0005-0000-0000-000007DB0000}"/>
    <cellStyle name="Total 2 3 113" xfId="53122" xr:uid="{00000000-0005-0000-0000-000008DB0000}"/>
    <cellStyle name="Total 2 3 12" xfId="1998" xr:uid="{00000000-0005-0000-0000-000009DB0000}"/>
    <cellStyle name="Total 2 3 12 2" xfId="6250" xr:uid="{00000000-0005-0000-0000-00000ADB0000}"/>
    <cellStyle name="Total 2 3 12 3" xfId="10499" xr:uid="{00000000-0005-0000-0000-00000BDB0000}"/>
    <cellStyle name="Total 2 3 12 4" xfId="14748" xr:uid="{00000000-0005-0000-0000-00000CDB0000}"/>
    <cellStyle name="Total 2 3 12 5" xfId="21011" xr:uid="{00000000-0005-0000-0000-00000DDB0000}"/>
    <cellStyle name="Total 2 3 12 6" xfId="54495" xr:uid="{00000000-0005-0000-0000-00000EDB0000}"/>
    <cellStyle name="Total 2 3 13" xfId="2150" xr:uid="{00000000-0005-0000-0000-00000FDB0000}"/>
    <cellStyle name="Total 2 3 13 2" xfId="6402" xr:uid="{00000000-0005-0000-0000-000010DB0000}"/>
    <cellStyle name="Total 2 3 13 3" xfId="10651" xr:uid="{00000000-0005-0000-0000-000011DB0000}"/>
    <cellStyle name="Total 2 3 13 4" xfId="14900" xr:uid="{00000000-0005-0000-0000-000012DB0000}"/>
    <cellStyle name="Total 2 3 13 5" xfId="19551" xr:uid="{00000000-0005-0000-0000-000013DB0000}"/>
    <cellStyle name="Total 2 3 13 6" xfId="54644" xr:uid="{00000000-0005-0000-0000-000014DB0000}"/>
    <cellStyle name="Total 2 3 14" xfId="2299" xr:uid="{00000000-0005-0000-0000-000015DB0000}"/>
    <cellStyle name="Total 2 3 14 2" xfId="6551" xr:uid="{00000000-0005-0000-0000-000016DB0000}"/>
    <cellStyle name="Total 2 3 14 3" xfId="10800" xr:uid="{00000000-0005-0000-0000-000017DB0000}"/>
    <cellStyle name="Total 2 3 14 4" xfId="15049" xr:uid="{00000000-0005-0000-0000-000018DB0000}"/>
    <cellStyle name="Total 2 3 14 5" xfId="21937" xr:uid="{00000000-0005-0000-0000-000019DB0000}"/>
    <cellStyle name="Total 2 3 14 6" xfId="54799" xr:uid="{00000000-0005-0000-0000-00001ADB0000}"/>
    <cellStyle name="Total 2 3 15" xfId="2449" xr:uid="{00000000-0005-0000-0000-00001BDB0000}"/>
    <cellStyle name="Total 2 3 15 2" xfId="6701" xr:uid="{00000000-0005-0000-0000-00001CDB0000}"/>
    <cellStyle name="Total 2 3 15 3" xfId="10950" xr:uid="{00000000-0005-0000-0000-00001DDB0000}"/>
    <cellStyle name="Total 2 3 15 4" xfId="15199" xr:uid="{00000000-0005-0000-0000-00001EDB0000}"/>
    <cellStyle name="Total 2 3 15 5" xfId="22147" xr:uid="{00000000-0005-0000-0000-00001FDB0000}"/>
    <cellStyle name="Total 2 3 15 6" xfId="54954" xr:uid="{00000000-0005-0000-0000-000020DB0000}"/>
    <cellStyle name="Total 2 3 16" xfId="2599" xr:uid="{00000000-0005-0000-0000-000021DB0000}"/>
    <cellStyle name="Total 2 3 16 2" xfId="6851" xr:uid="{00000000-0005-0000-0000-000022DB0000}"/>
    <cellStyle name="Total 2 3 16 3" xfId="11100" xr:uid="{00000000-0005-0000-0000-000023DB0000}"/>
    <cellStyle name="Total 2 3 16 4" xfId="15349" xr:uid="{00000000-0005-0000-0000-000024DB0000}"/>
    <cellStyle name="Total 2 3 16 5" xfId="22493" xr:uid="{00000000-0005-0000-0000-000025DB0000}"/>
    <cellStyle name="Total 2 3 16 6" xfId="55105" xr:uid="{00000000-0005-0000-0000-000026DB0000}"/>
    <cellStyle name="Total 2 3 17" xfId="2754" xr:uid="{00000000-0005-0000-0000-000027DB0000}"/>
    <cellStyle name="Total 2 3 17 2" xfId="7006" xr:uid="{00000000-0005-0000-0000-000028DB0000}"/>
    <cellStyle name="Total 2 3 17 3" xfId="11255" xr:uid="{00000000-0005-0000-0000-000029DB0000}"/>
    <cellStyle name="Total 2 3 17 4" xfId="15504" xr:uid="{00000000-0005-0000-0000-00002ADB0000}"/>
    <cellStyle name="Total 2 3 17 5" xfId="22839" xr:uid="{00000000-0005-0000-0000-00002BDB0000}"/>
    <cellStyle name="Total 2 3 17 6" xfId="55254" xr:uid="{00000000-0005-0000-0000-00002CDB0000}"/>
    <cellStyle name="Total 2 3 18" xfId="2904" xr:uid="{00000000-0005-0000-0000-00002DDB0000}"/>
    <cellStyle name="Total 2 3 18 2" xfId="7156" xr:uid="{00000000-0005-0000-0000-00002EDB0000}"/>
    <cellStyle name="Total 2 3 18 3" xfId="11405" xr:uid="{00000000-0005-0000-0000-00002FDB0000}"/>
    <cellStyle name="Total 2 3 18 4" xfId="15654" xr:uid="{00000000-0005-0000-0000-000030DB0000}"/>
    <cellStyle name="Total 2 3 18 5" xfId="23186" xr:uid="{00000000-0005-0000-0000-000031DB0000}"/>
    <cellStyle name="Total 2 3 18 6" xfId="55404" xr:uid="{00000000-0005-0000-0000-000032DB0000}"/>
    <cellStyle name="Total 2 3 19" xfId="3053" xr:uid="{00000000-0005-0000-0000-000033DB0000}"/>
    <cellStyle name="Total 2 3 19 2" xfId="7305" xr:uid="{00000000-0005-0000-0000-000034DB0000}"/>
    <cellStyle name="Total 2 3 19 3" xfId="11554" xr:uid="{00000000-0005-0000-0000-000035DB0000}"/>
    <cellStyle name="Total 2 3 19 4" xfId="15803" xr:uid="{00000000-0005-0000-0000-000036DB0000}"/>
    <cellStyle name="Total 2 3 19 5" xfId="21768" xr:uid="{00000000-0005-0000-0000-000037DB0000}"/>
    <cellStyle name="Total 2 3 19 6" xfId="55553" xr:uid="{00000000-0005-0000-0000-000038DB0000}"/>
    <cellStyle name="Total 2 3 2" xfId="1244" xr:uid="{00000000-0005-0000-0000-000039DB0000}"/>
    <cellStyle name="Total 2 3 2 10" xfId="3257" xr:uid="{00000000-0005-0000-0000-00003ADB0000}"/>
    <cellStyle name="Total 2 3 2 10 2" xfId="7509" xr:uid="{00000000-0005-0000-0000-00003BDB0000}"/>
    <cellStyle name="Total 2 3 2 10 3" xfId="11758" xr:uid="{00000000-0005-0000-0000-00003CDB0000}"/>
    <cellStyle name="Total 2 3 2 10 4" xfId="16007" xr:uid="{00000000-0005-0000-0000-00003DDB0000}"/>
    <cellStyle name="Total 2 3 2 10 5" xfId="22197" xr:uid="{00000000-0005-0000-0000-00003EDB0000}"/>
    <cellStyle name="Total 2 3 2 10 6" xfId="54549" xr:uid="{00000000-0005-0000-0000-00003FDB0000}"/>
    <cellStyle name="Total 2 3 2 100" xfId="52182" xr:uid="{00000000-0005-0000-0000-000040DB0000}"/>
    <cellStyle name="Total 2 3 2 101" xfId="52435" xr:uid="{00000000-0005-0000-0000-000041DB0000}"/>
    <cellStyle name="Total 2 3 2 102" xfId="52585" xr:uid="{00000000-0005-0000-0000-000042DB0000}"/>
    <cellStyle name="Total 2 3 2 103" xfId="52734" xr:uid="{00000000-0005-0000-0000-000043DB0000}"/>
    <cellStyle name="Total 2 3 2 104" xfId="52884" xr:uid="{00000000-0005-0000-0000-000044DB0000}"/>
    <cellStyle name="Total 2 3 2 105" xfId="53346" xr:uid="{00000000-0005-0000-0000-000045DB0000}"/>
    <cellStyle name="Total 2 3 2 11" xfId="3406" xr:uid="{00000000-0005-0000-0000-000046DB0000}"/>
    <cellStyle name="Total 2 3 2 11 2" xfId="7658" xr:uid="{00000000-0005-0000-0000-000047DB0000}"/>
    <cellStyle name="Total 2 3 2 11 3" xfId="11907" xr:uid="{00000000-0005-0000-0000-000048DB0000}"/>
    <cellStyle name="Total 2 3 2 11 4" xfId="16156" xr:uid="{00000000-0005-0000-0000-000049DB0000}"/>
    <cellStyle name="Total 2 3 2 11 5" xfId="22543" xr:uid="{00000000-0005-0000-0000-00004ADB0000}"/>
    <cellStyle name="Total 2 3 2 11 6" xfId="54698" xr:uid="{00000000-0005-0000-0000-00004BDB0000}"/>
    <cellStyle name="Total 2 3 2 12" xfId="3556" xr:uid="{00000000-0005-0000-0000-00004CDB0000}"/>
    <cellStyle name="Total 2 3 2 12 2" xfId="7808" xr:uid="{00000000-0005-0000-0000-00004DDB0000}"/>
    <cellStyle name="Total 2 3 2 12 3" xfId="12057" xr:uid="{00000000-0005-0000-0000-00004EDB0000}"/>
    <cellStyle name="Total 2 3 2 12 4" xfId="16306" xr:uid="{00000000-0005-0000-0000-00004FDB0000}"/>
    <cellStyle name="Total 2 3 2 12 5" xfId="22889" xr:uid="{00000000-0005-0000-0000-000050DB0000}"/>
    <cellStyle name="Total 2 3 2 12 6" xfId="54853" xr:uid="{00000000-0005-0000-0000-000051DB0000}"/>
    <cellStyle name="Total 2 3 2 13" xfId="3706" xr:uid="{00000000-0005-0000-0000-000052DB0000}"/>
    <cellStyle name="Total 2 3 2 13 2" xfId="7958" xr:uid="{00000000-0005-0000-0000-000053DB0000}"/>
    <cellStyle name="Total 2 3 2 13 3" xfId="12207" xr:uid="{00000000-0005-0000-0000-000054DB0000}"/>
    <cellStyle name="Total 2 3 2 13 4" xfId="16456" xr:uid="{00000000-0005-0000-0000-000055DB0000}"/>
    <cellStyle name="Total 2 3 2 13 5" xfId="23236" xr:uid="{00000000-0005-0000-0000-000056DB0000}"/>
    <cellStyle name="Total 2 3 2 13 6" xfId="55008" xr:uid="{00000000-0005-0000-0000-000057DB0000}"/>
    <cellStyle name="Total 2 3 2 14" xfId="3855" xr:uid="{00000000-0005-0000-0000-000058DB0000}"/>
    <cellStyle name="Total 2 3 2 14 2" xfId="8107" xr:uid="{00000000-0005-0000-0000-000059DB0000}"/>
    <cellStyle name="Total 2 3 2 14 3" xfId="12356" xr:uid="{00000000-0005-0000-0000-00005ADB0000}"/>
    <cellStyle name="Total 2 3 2 14 4" xfId="16605" xr:uid="{00000000-0005-0000-0000-00005BDB0000}"/>
    <cellStyle name="Total 2 3 2 14 5" xfId="23511" xr:uid="{00000000-0005-0000-0000-00005CDB0000}"/>
    <cellStyle name="Total 2 3 2 14 6" xfId="55159" xr:uid="{00000000-0005-0000-0000-00005DDB0000}"/>
    <cellStyle name="Total 2 3 2 15" xfId="4004" xr:uid="{00000000-0005-0000-0000-00005EDB0000}"/>
    <cellStyle name="Total 2 3 2 15 2" xfId="8256" xr:uid="{00000000-0005-0000-0000-00005FDB0000}"/>
    <cellStyle name="Total 2 3 2 15 3" xfId="12505" xr:uid="{00000000-0005-0000-0000-000060DB0000}"/>
    <cellStyle name="Total 2 3 2 15 4" xfId="16754" xr:uid="{00000000-0005-0000-0000-000061DB0000}"/>
    <cellStyle name="Total 2 3 2 15 5" xfId="23857" xr:uid="{00000000-0005-0000-0000-000062DB0000}"/>
    <cellStyle name="Total 2 3 2 15 6" xfId="55308" xr:uid="{00000000-0005-0000-0000-000063DB0000}"/>
    <cellStyle name="Total 2 3 2 16" xfId="4204" xr:uid="{00000000-0005-0000-0000-000064DB0000}"/>
    <cellStyle name="Total 2 3 2 16 2" xfId="8456" xr:uid="{00000000-0005-0000-0000-000065DB0000}"/>
    <cellStyle name="Total 2 3 2 16 3" xfId="12705" xr:uid="{00000000-0005-0000-0000-000066DB0000}"/>
    <cellStyle name="Total 2 3 2 16 4" xfId="16954" xr:uid="{00000000-0005-0000-0000-000067DB0000}"/>
    <cellStyle name="Total 2 3 2 16 5" xfId="24207" xr:uid="{00000000-0005-0000-0000-000068DB0000}"/>
    <cellStyle name="Total 2 3 2 16 6" xfId="55458" xr:uid="{00000000-0005-0000-0000-000069DB0000}"/>
    <cellStyle name="Total 2 3 2 17" xfId="4355" xr:uid="{00000000-0005-0000-0000-00006ADB0000}"/>
    <cellStyle name="Total 2 3 2 17 2" xfId="8607" xr:uid="{00000000-0005-0000-0000-00006BDB0000}"/>
    <cellStyle name="Total 2 3 2 17 3" xfId="12856" xr:uid="{00000000-0005-0000-0000-00006CDB0000}"/>
    <cellStyle name="Total 2 3 2 17 4" xfId="17105" xr:uid="{00000000-0005-0000-0000-00006DDB0000}"/>
    <cellStyle name="Total 2 3 2 17 5" xfId="24553" xr:uid="{00000000-0005-0000-0000-00006EDB0000}"/>
    <cellStyle name="Total 2 3 2 17 6" xfId="55607" xr:uid="{00000000-0005-0000-0000-00006FDB0000}"/>
    <cellStyle name="Total 2 3 2 18" xfId="4458" xr:uid="{00000000-0005-0000-0000-000070DB0000}"/>
    <cellStyle name="Total 2 3 2 18 2" xfId="8710" xr:uid="{00000000-0005-0000-0000-000071DB0000}"/>
    <cellStyle name="Total 2 3 2 18 3" xfId="12959" xr:uid="{00000000-0005-0000-0000-000072DB0000}"/>
    <cellStyle name="Total 2 3 2 18 4" xfId="17208" xr:uid="{00000000-0005-0000-0000-000073DB0000}"/>
    <cellStyle name="Total 2 3 2 18 5" xfId="24828" xr:uid="{00000000-0005-0000-0000-000074DB0000}"/>
    <cellStyle name="Total 2 3 2 18 6" xfId="55829" xr:uid="{00000000-0005-0000-0000-000075DB0000}"/>
    <cellStyle name="Total 2 3 2 19" xfId="4572" xr:uid="{00000000-0005-0000-0000-000076DB0000}"/>
    <cellStyle name="Total 2 3 2 19 2" xfId="8824" xr:uid="{00000000-0005-0000-0000-000077DB0000}"/>
    <cellStyle name="Total 2 3 2 19 3" xfId="13073" xr:uid="{00000000-0005-0000-0000-000078DB0000}"/>
    <cellStyle name="Total 2 3 2 19 4" xfId="17322" xr:uid="{00000000-0005-0000-0000-000079DB0000}"/>
    <cellStyle name="Total 2 3 2 19 5" xfId="24120" xr:uid="{00000000-0005-0000-0000-00007ADB0000}"/>
    <cellStyle name="Total 2 3 2 19 6" xfId="55981" xr:uid="{00000000-0005-0000-0000-00007BDB0000}"/>
    <cellStyle name="Total 2 3 2 2" xfId="2052" xr:uid="{00000000-0005-0000-0000-00007CDB0000}"/>
    <cellStyle name="Total 2 3 2 2 2" xfId="6304" xr:uid="{00000000-0005-0000-0000-00007DDB0000}"/>
    <cellStyle name="Total 2 3 2 2 3" xfId="10553" xr:uid="{00000000-0005-0000-0000-00007EDB0000}"/>
    <cellStyle name="Total 2 3 2 2 4" xfId="14802" xr:uid="{00000000-0005-0000-0000-00007FDB0000}"/>
    <cellStyle name="Total 2 3 2 2 5" xfId="18607" xr:uid="{00000000-0005-0000-0000-000080DB0000}"/>
    <cellStyle name="Total 2 3 2 2 6" xfId="19234" xr:uid="{00000000-0005-0000-0000-000081DB0000}"/>
    <cellStyle name="Total 2 3 2 2 7" xfId="53501" xr:uid="{00000000-0005-0000-0000-000082DB0000}"/>
    <cellStyle name="Total 2 3 2 20" xfId="4727" xr:uid="{00000000-0005-0000-0000-000083DB0000}"/>
    <cellStyle name="Total 2 3 2 20 2" xfId="8979" xr:uid="{00000000-0005-0000-0000-000084DB0000}"/>
    <cellStyle name="Total 2 3 2 20 3" xfId="13228" xr:uid="{00000000-0005-0000-0000-000085DB0000}"/>
    <cellStyle name="Total 2 3 2 20 4" xfId="17477" xr:uid="{00000000-0005-0000-0000-000086DB0000}"/>
    <cellStyle name="Total 2 3 2 20 5" xfId="25514" xr:uid="{00000000-0005-0000-0000-000087DB0000}"/>
    <cellStyle name="Total 2 3 2 20 6" xfId="56133" xr:uid="{00000000-0005-0000-0000-000088DB0000}"/>
    <cellStyle name="Total 2 3 2 21" xfId="4877" xr:uid="{00000000-0005-0000-0000-000089DB0000}"/>
    <cellStyle name="Total 2 3 2 21 2" xfId="9129" xr:uid="{00000000-0005-0000-0000-00008ADB0000}"/>
    <cellStyle name="Total 2 3 2 21 3" xfId="13378" xr:uid="{00000000-0005-0000-0000-00008BDB0000}"/>
    <cellStyle name="Total 2 3 2 21 4" xfId="17627" xr:uid="{00000000-0005-0000-0000-00008CDB0000}"/>
    <cellStyle name="Total 2 3 2 21 5" xfId="25860" xr:uid="{00000000-0005-0000-0000-00008DDB0000}"/>
    <cellStyle name="Total 2 3 2 21 6" xfId="56282" xr:uid="{00000000-0005-0000-0000-00008EDB0000}"/>
    <cellStyle name="Total 2 3 2 22" xfId="5069" xr:uid="{00000000-0005-0000-0000-00008FDB0000}"/>
    <cellStyle name="Total 2 3 2 22 2" xfId="9321" xr:uid="{00000000-0005-0000-0000-000090DB0000}"/>
    <cellStyle name="Total 2 3 2 22 3" xfId="13570" xr:uid="{00000000-0005-0000-0000-000091DB0000}"/>
    <cellStyle name="Total 2 3 2 22 4" xfId="17819" xr:uid="{00000000-0005-0000-0000-000092DB0000}"/>
    <cellStyle name="Total 2 3 2 22 5" xfId="26206" xr:uid="{00000000-0005-0000-0000-000093DB0000}"/>
    <cellStyle name="Total 2 3 2 22 6" xfId="56438" xr:uid="{00000000-0005-0000-0000-000094DB0000}"/>
    <cellStyle name="Total 2 3 2 23" xfId="5179" xr:uid="{00000000-0005-0000-0000-000095DB0000}"/>
    <cellStyle name="Total 2 3 2 23 2" xfId="9431" xr:uid="{00000000-0005-0000-0000-000096DB0000}"/>
    <cellStyle name="Total 2 3 2 23 3" xfId="13680" xr:uid="{00000000-0005-0000-0000-000097DB0000}"/>
    <cellStyle name="Total 2 3 2 23 4" xfId="17929" xr:uid="{00000000-0005-0000-0000-000098DB0000}"/>
    <cellStyle name="Total 2 3 2 23 5" xfId="26551" xr:uid="{00000000-0005-0000-0000-000099DB0000}"/>
    <cellStyle name="Total 2 3 2 23 6" xfId="56689" xr:uid="{00000000-0005-0000-0000-00009ADB0000}"/>
    <cellStyle name="Total 2 3 2 24" xfId="5291" xr:uid="{00000000-0005-0000-0000-00009BDB0000}"/>
    <cellStyle name="Total 2 3 2 24 2" xfId="9543" xr:uid="{00000000-0005-0000-0000-00009CDB0000}"/>
    <cellStyle name="Total 2 3 2 24 3" xfId="13792" xr:uid="{00000000-0005-0000-0000-00009DDB0000}"/>
    <cellStyle name="Total 2 3 2 24 4" xfId="18041" xr:uid="{00000000-0005-0000-0000-00009EDB0000}"/>
    <cellStyle name="Total 2 3 2 24 5" xfId="25138" xr:uid="{00000000-0005-0000-0000-00009FDB0000}"/>
    <cellStyle name="Total 2 3 2 24 6" xfId="56848" xr:uid="{00000000-0005-0000-0000-0000A0DB0000}"/>
    <cellStyle name="Total 2 3 2 25" xfId="5442" xr:uid="{00000000-0005-0000-0000-0000A1DB0000}"/>
    <cellStyle name="Total 2 3 2 25 2" xfId="9694" xr:uid="{00000000-0005-0000-0000-0000A2DB0000}"/>
    <cellStyle name="Total 2 3 2 25 3" xfId="13943" xr:uid="{00000000-0005-0000-0000-0000A3DB0000}"/>
    <cellStyle name="Total 2 3 2 25 4" xfId="18192" xr:uid="{00000000-0005-0000-0000-0000A4DB0000}"/>
    <cellStyle name="Total 2 3 2 25 5" xfId="26716" xr:uid="{00000000-0005-0000-0000-0000A5DB0000}"/>
    <cellStyle name="Total 2 3 2 25 6" xfId="56998" xr:uid="{00000000-0005-0000-0000-0000A6DB0000}"/>
    <cellStyle name="Total 2 3 2 26" xfId="5597" xr:uid="{00000000-0005-0000-0000-0000A7DB0000}"/>
    <cellStyle name="Total 2 3 2 26 2" xfId="9849" xr:uid="{00000000-0005-0000-0000-0000A8DB0000}"/>
    <cellStyle name="Total 2 3 2 26 3" xfId="14098" xr:uid="{00000000-0005-0000-0000-0000A9DB0000}"/>
    <cellStyle name="Total 2 3 2 26 4" xfId="18347" xr:uid="{00000000-0005-0000-0000-0000AADB0000}"/>
    <cellStyle name="Total 2 3 2 26 5" xfId="27259" xr:uid="{00000000-0005-0000-0000-0000ABDB0000}"/>
    <cellStyle name="Total 2 3 2 26 6" xfId="55760" xr:uid="{00000000-0005-0000-0000-0000ACDB0000}"/>
    <cellStyle name="Total 2 3 2 27" xfId="1597" xr:uid="{00000000-0005-0000-0000-0000ADDB0000}"/>
    <cellStyle name="Total 2 3 2 27 2" xfId="27602" xr:uid="{00000000-0005-0000-0000-0000AEDB0000}"/>
    <cellStyle name="Total 2 3 2 27 3" xfId="57266" xr:uid="{00000000-0005-0000-0000-0000AFDB0000}"/>
    <cellStyle name="Total 2 3 2 28" xfId="5849" xr:uid="{00000000-0005-0000-0000-0000B0DB0000}"/>
    <cellStyle name="Total 2 3 2 28 2" xfId="27943" xr:uid="{00000000-0005-0000-0000-0000B1DB0000}"/>
    <cellStyle name="Total 2 3 2 28 3" xfId="57415" xr:uid="{00000000-0005-0000-0000-0000B2DB0000}"/>
    <cellStyle name="Total 2 3 2 29" xfId="10098" xr:uid="{00000000-0005-0000-0000-0000B3DB0000}"/>
    <cellStyle name="Total 2 3 2 29 2" xfId="28284" xr:uid="{00000000-0005-0000-0000-0000B4DB0000}"/>
    <cellStyle name="Total 2 3 2 29 3" xfId="57565" xr:uid="{00000000-0005-0000-0000-0000B5DB0000}"/>
    <cellStyle name="Total 2 3 2 3" xfId="2204" xr:uid="{00000000-0005-0000-0000-0000B6DB0000}"/>
    <cellStyle name="Total 2 3 2 3 2" xfId="6456" xr:uid="{00000000-0005-0000-0000-0000B7DB0000}"/>
    <cellStyle name="Total 2 3 2 3 3" xfId="10705" xr:uid="{00000000-0005-0000-0000-0000B8DB0000}"/>
    <cellStyle name="Total 2 3 2 3 4" xfId="14954" xr:uid="{00000000-0005-0000-0000-0000B9DB0000}"/>
    <cellStyle name="Total 2 3 2 3 5" xfId="18894" xr:uid="{00000000-0005-0000-0000-0000BADB0000}"/>
    <cellStyle name="Total 2 3 2 3 6" xfId="53650" xr:uid="{00000000-0005-0000-0000-0000BBDB0000}"/>
    <cellStyle name="Total 2 3 2 30" xfId="14348" xr:uid="{00000000-0005-0000-0000-0000BCDB0000}"/>
    <cellStyle name="Total 2 3 2 30 2" xfId="28625" xr:uid="{00000000-0005-0000-0000-0000BDDB0000}"/>
    <cellStyle name="Total 2 3 2 31" xfId="18499" xr:uid="{00000000-0005-0000-0000-0000BEDB0000}"/>
    <cellStyle name="Total 2 3 2 31 2" xfId="28966" xr:uid="{00000000-0005-0000-0000-0000BFDB0000}"/>
    <cellStyle name="Total 2 3 2 32" xfId="29673" xr:uid="{00000000-0005-0000-0000-0000C0DB0000}"/>
    <cellStyle name="Total 2 3 2 33" xfId="31295" xr:uid="{00000000-0005-0000-0000-0000C1DB0000}"/>
    <cellStyle name="Total 2 3 2 34" xfId="31464" xr:uid="{00000000-0005-0000-0000-0000C2DB0000}"/>
    <cellStyle name="Total 2 3 2 35" xfId="31804" xr:uid="{00000000-0005-0000-0000-0000C3DB0000}"/>
    <cellStyle name="Total 2 3 2 36" xfId="32026" xr:uid="{00000000-0005-0000-0000-0000C4DB0000}"/>
    <cellStyle name="Total 2 3 2 37" xfId="32367" xr:uid="{00000000-0005-0000-0000-0000C5DB0000}"/>
    <cellStyle name="Total 2 3 2 38" xfId="32708" xr:uid="{00000000-0005-0000-0000-0000C6DB0000}"/>
    <cellStyle name="Total 2 3 2 39" xfId="33335" xr:uid="{00000000-0005-0000-0000-0000C7DB0000}"/>
    <cellStyle name="Total 2 3 2 4" xfId="2354" xr:uid="{00000000-0005-0000-0000-0000C8DB0000}"/>
    <cellStyle name="Total 2 3 2 4 2" xfId="6606" xr:uid="{00000000-0005-0000-0000-0000C9DB0000}"/>
    <cellStyle name="Total 2 3 2 4 3" xfId="10855" xr:uid="{00000000-0005-0000-0000-0000CADB0000}"/>
    <cellStyle name="Total 2 3 2 4 4" xfId="15104" xr:uid="{00000000-0005-0000-0000-0000CBDB0000}"/>
    <cellStyle name="Total 2 3 2 4 5" xfId="20022" xr:uid="{00000000-0005-0000-0000-0000CCDB0000}"/>
    <cellStyle name="Total 2 3 2 4 6" xfId="53772" xr:uid="{00000000-0005-0000-0000-0000CDDB0000}"/>
    <cellStyle name="Total 2 3 2 40" xfId="33618" xr:uid="{00000000-0005-0000-0000-0000CEDB0000}"/>
    <cellStyle name="Total 2 3 2 41" xfId="33521" xr:uid="{00000000-0005-0000-0000-0000CFDB0000}"/>
    <cellStyle name="Total 2 3 2 42" xfId="34411" xr:uid="{00000000-0005-0000-0000-0000D0DB0000}"/>
    <cellStyle name="Total 2 3 2 43" xfId="34757" xr:uid="{00000000-0005-0000-0000-0000D1DB0000}"/>
    <cellStyle name="Total 2 3 2 44" xfId="35103" xr:uid="{00000000-0005-0000-0000-0000D2DB0000}"/>
    <cellStyle name="Total 2 3 2 45" xfId="35450" xr:uid="{00000000-0005-0000-0000-0000D3DB0000}"/>
    <cellStyle name="Total 2 3 2 46" xfId="35797" xr:uid="{00000000-0005-0000-0000-0000D4DB0000}"/>
    <cellStyle name="Total 2 3 2 47" xfId="36143" xr:uid="{00000000-0005-0000-0000-0000D5DB0000}"/>
    <cellStyle name="Total 2 3 2 48" xfId="36489" xr:uid="{00000000-0005-0000-0000-0000D6DB0000}"/>
    <cellStyle name="Total 2 3 2 49" xfId="36835" xr:uid="{00000000-0005-0000-0000-0000D7DB0000}"/>
    <cellStyle name="Total 2 3 2 5" xfId="2503" xr:uid="{00000000-0005-0000-0000-0000D8DB0000}"/>
    <cellStyle name="Total 2 3 2 5 2" xfId="6755" xr:uid="{00000000-0005-0000-0000-0000D9DB0000}"/>
    <cellStyle name="Total 2 3 2 5 3" xfId="11004" xr:uid="{00000000-0005-0000-0000-0000DADB0000}"/>
    <cellStyle name="Total 2 3 2 5 4" xfId="15253" xr:uid="{00000000-0005-0000-0000-0000DBDB0000}"/>
    <cellStyle name="Total 2 3 2 5 5" xfId="20368" xr:uid="{00000000-0005-0000-0000-0000DCDB0000}"/>
    <cellStyle name="Total 2 3 2 5 6" xfId="53878" xr:uid="{00000000-0005-0000-0000-0000DDDB0000}"/>
    <cellStyle name="Total 2 3 2 50" xfId="37181" xr:uid="{00000000-0005-0000-0000-0000DEDB0000}"/>
    <cellStyle name="Total 2 3 2 51" xfId="37527" xr:uid="{00000000-0005-0000-0000-0000DFDB0000}"/>
    <cellStyle name="Total 2 3 2 52" xfId="37802" xr:uid="{00000000-0005-0000-0000-0000E0DB0000}"/>
    <cellStyle name="Total 2 3 2 53" xfId="38149" xr:uid="{00000000-0005-0000-0000-0000E1DB0000}"/>
    <cellStyle name="Total 2 3 2 54" xfId="38495" xr:uid="{00000000-0005-0000-0000-0000E2DB0000}"/>
    <cellStyle name="Total 2 3 2 55" xfId="38841" xr:uid="{00000000-0005-0000-0000-0000E3DB0000}"/>
    <cellStyle name="Total 2 3 2 56" xfId="39187" xr:uid="{00000000-0005-0000-0000-0000E4DB0000}"/>
    <cellStyle name="Total 2 3 2 57" xfId="37764" xr:uid="{00000000-0005-0000-0000-0000E5DB0000}"/>
    <cellStyle name="Total 2 3 2 58" xfId="39723" xr:uid="{00000000-0005-0000-0000-0000E6DB0000}"/>
    <cellStyle name="Total 2 3 2 59" xfId="40015" xr:uid="{00000000-0005-0000-0000-0000E7DB0000}"/>
    <cellStyle name="Total 2 3 2 6" xfId="2653" xr:uid="{00000000-0005-0000-0000-0000E8DB0000}"/>
    <cellStyle name="Total 2 3 2 6 2" xfId="6905" xr:uid="{00000000-0005-0000-0000-0000E9DB0000}"/>
    <cellStyle name="Total 2 3 2 6 3" xfId="11154" xr:uid="{00000000-0005-0000-0000-0000EADB0000}"/>
    <cellStyle name="Total 2 3 2 6 4" xfId="15403" xr:uid="{00000000-0005-0000-0000-0000EBDB0000}"/>
    <cellStyle name="Total 2 3 2 6 5" xfId="20963" xr:uid="{00000000-0005-0000-0000-0000ECDB0000}"/>
    <cellStyle name="Total 2 3 2 6 6" xfId="54028" xr:uid="{00000000-0005-0000-0000-0000EDDB0000}"/>
    <cellStyle name="Total 2 3 2 60" xfId="40356" xr:uid="{00000000-0005-0000-0000-0000EEDB0000}"/>
    <cellStyle name="Total 2 3 2 61" xfId="41154" xr:uid="{00000000-0005-0000-0000-0000EFDB0000}"/>
    <cellStyle name="Total 2 3 2 62" xfId="41396" xr:uid="{00000000-0005-0000-0000-0000F0DB0000}"/>
    <cellStyle name="Total 2 3 2 63" xfId="41011" xr:uid="{00000000-0005-0000-0000-0000F1DB0000}"/>
    <cellStyle name="Total 2 3 2 64" xfId="41923" xr:uid="{00000000-0005-0000-0000-0000F2DB0000}"/>
    <cellStyle name="Total 2 3 2 65" xfId="42269" xr:uid="{00000000-0005-0000-0000-0000F3DB0000}"/>
    <cellStyle name="Total 2 3 2 66" xfId="42569" xr:uid="{00000000-0005-0000-0000-0000F4DB0000}"/>
    <cellStyle name="Total 2 3 2 67" xfId="42850" xr:uid="{00000000-0005-0000-0000-0000F5DB0000}"/>
    <cellStyle name="Total 2 3 2 68" xfId="43191" xr:uid="{00000000-0005-0000-0000-0000F6DB0000}"/>
    <cellStyle name="Total 2 3 2 69" xfId="43532" xr:uid="{00000000-0005-0000-0000-0000F7DB0000}"/>
    <cellStyle name="Total 2 3 2 7" xfId="2808" xr:uid="{00000000-0005-0000-0000-0000F8DB0000}"/>
    <cellStyle name="Total 2 3 2 7 2" xfId="7060" xr:uid="{00000000-0005-0000-0000-0000F9DB0000}"/>
    <cellStyle name="Total 2 3 2 7 3" xfId="11309" xr:uid="{00000000-0005-0000-0000-0000FADB0000}"/>
    <cellStyle name="Total 2 3 2 7 4" xfId="15558" xr:uid="{00000000-0005-0000-0000-0000FBDB0000}"/>
    <cellStyle name="Total 2 3 2 7 5" xfId="21061" xr:uid="{00000000-0005-0000-0000-0000FCDB0000}"/>
    <cellStyle name="Total 2 3 2 7 6" xfId="53272" xr:uid="{00000000-0005-0000-0000-0000FDDB0000}"/>
    <cellStyle name="Total 2 3 2 70" xfId="44063" xr:uid="{00000000-0005-0000-0000-0000FEDB0000}"/>
    <cellStyle name="Total 2 3 2 71" xfId="44280" xr:uid="{00000000-0005-0000-0000-0000FFDB0000}"/>
    <cellStyle name="Total 2 3 2 72" xfId="44731" xr:uid="{00000000-0005-0000-0000-000000DC0000}"/>
    <cellStyle name="Total 2 3 2 73" xfId="44487" xr:uid="{00000000-0005-0000-0000-000001DC0000}"/>
    <cellStyle name="Total 2 3 2 74" xfId="45886" xr:uid="{00000000-0005-0000-0000-000002DC0000}"/>
    <cellStyle name="Total 2 3 2 75" xfId="46110" xr:uid="{00000000-0005-0000-0000-000003DC0000}"/>
    <cellStyle name="Total 2 3 2 76" xfId="46551" xr:uid="{00000000-0005-0000-0000-000004DC0000}"/>
    <cellStyle name="Total 2 3 2 77" xfId="46933" xr:uid="{00000000-0005-0000-0000-000005DC0000}"/>
    <cellStyle name="Total 2 3 2 78" xfId="47278" xr:uid="{00000000-0005-0000-0000-000006DC0000}"/>
    <cellStyle name="Total 2 3 2 79" xfId="47683" xr:uid="{00000000-0005-0000-0000-000007DC0000}"/>
    <cellStyle name="Total 2 3 2 8" xfId="2958" xr:uid="{00000000-0005-0000-0000-000008DC0000}"/>
    <cellStyle name="Total 2 3 2 8 2" xfId="7210" xr:uid="{00000000-0005-0000-0000-000009DC0000}"/>
    <cellStyle name="Total 2 3 2 8 3" xfId="11459" xr:uid="{00000000-0005-0000-0000-00000ADC0000}"/>
    <cellStyle name="Total 2 3 2 8 4" xfId="15708" xr:uid="{00000000-0005-0000-0000-00000BDC0000}"/>
    <cellStyle name="Total 2 3 2 8 5" xfId="19627" xr:uid="{00000000-0005-0000-0000-00000CDC0000}"/>
    <cellStyle name="Total 2 3 2 8 6" xfId="54249" xr:uid="{00000000-0005-0000-0000-00000DDC0000}"/>
    <cellStyle name="Total 2 3 2 80" xfId="48039" xr:uid="{00000000-0005-0000-0000-00000EDC0000}"/>
    <cellStyle name="Total 2 3 2 81" xfId="48369" xr:uid="{00000000-0005-0000-0000-00000FDC0000}"/>
    <cellStyle name="Total 2 3 2 82" xfId="48892" xr:uid="{00000000-0005-0000-0000-000010DC0000}"/>
    <cellStyle name="Total 2 3 2 83" xfId="49455" xr:uid="{00000000-0005-0000-0000-000011DC0000}"/>
    <cellStyle name="Total 2 3 2 84" xfId="49379" xr:uid="{00000000-0005-0000-0000-000012DC0000}"/>
    <cellStyle name="Total 2 3 2 85" xfId="49905" xr:uid="{00000000-0005-0000-0000-000013DC0000}"/>
    <cellStyle name="Total 2 3 2 86" xfId="50055" xr:uid="{00000000-0005-0000-0000-000014DC0000}"/>
    <cellStyle name="Total 2 3 2 87" xfId="50204" xr:uid="{00000000-0005-0000-0000-000015DC0000}"/>
    <cellStyle name="Total 2 3 2 88" xfId="50354" xr:uid="{00000000-0005-0000-0000-000016DC0000}"/>
    <cellStyle name="Total 2 3 2 89" xfId="50503" xr:uid="{00000000-0005-0000-0000-000017DC0000}"/>
    <cellStyle name="Total 2 3 2 9" xfId="3108" xr:uid="{00000000-0005-0000-0000-000018DC0000}"/>
    <cellStyle name="Total 2 3 2 9 2" xfId="7360" xr:uid="{00000000-0005-0000-0000-000019DC0000}"/>
    <cellStyle name="Total 2 3 2 9 3" xfId="11609" xr:uid="{00000000-0005-0000-0000-00001ADC0000}"/>
    <cellStyle name="Total 2 3 2 9 4" xfId="15858" xr:uid="{00000000-0005-0000-0000-00001BDC0000}"/>
    <cellStyle name="Total 2 3 2 9 5" xfId="21467" xr:uid="{00000000-0005-0000-0000-00001CDC0000}"/>
    <cellStyle name="Total 2 3 2 9 6" xfId="54399" xr:uid="{00000000-0005-0000-0000-00001DDC0000}"/>
    <cellStyle name="Total 2 3 2 90" xfId="50652" xr:uid="{00000000-0005-0000-0000-00001EDC0000}"/>
    <cellStyle name="Total 2 3 2 91" xfId="50802" xr:uid="{00000000-0005-0000-0000-00001FDC0000}"/>
    <cellStyle name="Total 2 3 2 92" xfId="50951" xr:uid="{00000000-0005-0000-0000-000020DC0000}"/>
    <cellStyle name="Total 2 3 2 93" xfId="51116" xr:uid="{00000000-0005-0000-0000-000021DC0000}"/>
    <cellStyle name="Total 2 3 2 94" xfId="51272" xr:uid="{00000000-0005-0000-0000-000022DC0000}"/>
    <cellStyle name="Total 2 3 2 95" xfId="51422" xr:uid="{00000000-0005-0000-0000-000023DC0000}"/>
    <cellStyle name="Total 2 3 2 96" xfId="51572" xr:uid="{00000000-0005-0000-0000-000024DC0000}"/>
    <cellStyle name="Total 2 3 2 97" xfId="51722" xr:uid="{00000000-0005-0000-0000-000025DC0000}"/>
    <cellStyle name="Total 2 3 2 98" xfId="51877" xr:uid="{00000000-0005-0000-0000-000026DC0000}"/>
    <cellStyle name="Total 2 3 2 99" xfId="52032" xr:uid="{00000000-0005-0000-0000-000027DC0000}"/>
    <cellStyle name="Total 2 3 20" xfId="3203" xr:uid="{00000000-0005-0000-0000-000028DC0000}"/>
    <cellStyle name="Total 2 3 20 2" xfId="7455" xr:uid="{00000000-0005-0000-0000-000029DC0000}"/>
    <cellStyle name="Total 2 3 20 3" xfId="11704" xr:uid="{00000000-0005-0000-0000-00002ADC0000}"/>
    <cellStyle name="Total 2 3 20 4" xfId="15953" xr:uid="{00000000-0005-0000-0000-00002BDC0000}"/>
    <cellStyle name="Total 2 3 20 5" xfId="23807" xr:uid="{00000000-0005-0000-0000-00002CDC0000}"/>
    <cellStyle name="Total 2 3 20 6" xfId="55774" xr:uid="{00000000-0005-0000-0000-00002DDC0000}"/>
    <cellStyle name="Total 2 3 21" xfId="3352" xr:uid="{00000000-0005-0000-0000-00002EDC0000}"/>
    <cellStyle name="Total 2 3 21 2" xfId="7604" xr:uid="{00000000-0005-0000-0000-00002FDC0000}"/>
    <cellStyle name="Total 2 3 21 3" xfId="11853" xr:uid="{00000000-0005-0000-0000-000030DC0000}"/>
    <cellStyle name="Total 2 3 21 4" xfId="16102" xr:uid="{00000000-0005-0000-0000-000031DC0000}"/>
    <cellStyle name="Total 2 3 21 5" xfId="24157" xr:uid="{00000000-0005-0000-0000-000032DC0000}"/>
    <cellStyle name="Total 2 3 21 6" xfId="55927" xr:uid="{00000000-0005-0000-0000-000033DC0000}"/>
    <cellStyle name="Total 2 3 22" xfId="3502" xr:uid="{00000000-0005-0000-0000-000034DC0000}"/>
    <cellStyle name="Total 2 3 22 2" xfId="7754" xr:uid="{00000000-0005-0000-0000-000035DC0000}"/>
    <cellStyle name="Total 2 3 22 3" xfId="12003" xr:uid="{00000000-0005-0000-0000-000036DC0000}"/>
    <cellStyle name="Total 2 3 22 4" xfId="16252" xr:uid="{00000000-0005-0000-0000-000037DC0000}"/>
    <cellStyle name="Total 2 3 22 5" xfId="24503" xr:uid="{00000000-0005-0000-0000-000038DC0000}"/>
    <cellStyle name="Total 2 3 22 6" xfId="56078" xr:uid="{00000000-0005-0000-0000-000039DC0000}"/>
    <cellStyle name="Total 2 3 23" xfId="3652" xr:uid="{00000000-0005-0000-0000-00003ADC0000}"/>
    <cellStyle name="Total 2 3 23 2" xfId="7904" xr:uid="{00000000-0005-0000-0000-00003BDC0000}"/>
    <cellStyle name="Total 2 3 23 3" xfId="12153" xr:uid="{00000000-0005-0000-0000-00003CDC0000}"/>
    <cellStyle name="Total 2 3 23 4" xfId="16402" xr:uid="{00000000-0005-0000-0000-00003DDC0000}"/>
    <cellStyle name="Total 2 3 23 5" xfId="23152" xr:uid="{00000000-0005-0000-0000-00003EDC0000}"/>
    <cellStyle name="Total 2 3 23 6" xfId="56228" xr:uid="{00000000-0005-0000-0000-00003FDC0000}"/>
    <cellStyle name="Total 2 3 24" xfId="3801" xr:uid="{00000000-0005-0000-0000-000040DC0000}"/>
    <cellStyle name="Total 2 3 24 2" xfId="8053" xr:uid="{00000000-0005-0000-0000-000041DC0000}"/>
    <cellStyle name="Total 2 3 24 3" xfId="12302" xr:uid="{00000000-0005-0000-0000-000042DC0000}"/>
    <cellStyle name="Total 2 3 24 4" xfId="16551" xr:uid="{00000000-0005-0000-0000-000043DC0000}"/>
    <cellStyle name="Total 2 3 24 5" xfId="24782" xr:uid="{00000000-0005-0000-0000-000044DC0000}"/>
    <cellStyle name="Total 2 3 24 6" xfId="56383" xr:uid="{00000000-0005-0000-0000-000045DC0000}"/>
    <cellStyle name="Total 2 3 25" xfId="3950" xr:uid="{00000000-0005-0000-0000-000046DC0000}"/>
    <cellStyle name="Total 2 3 25 2" xfId="8202" xr:uid="{00000000-0005-0000-0000-000047DC0000}"/>
    <cellStyle name="Total 2 3 25 3" xfId="12451" xr:uid="{00000000-0005-0000-0000-000048DC0000}"/>
    <cellStyle name="Total 2 3 25 4" xfId="16700" xr:uid="{00000000-0005-0000-0000-000049DC0000}"/>
    <cellStyle name="Total 2 3 25 5" xfId="25464" xr:uid="{00000000-0005-0000-0000-00004ADC0000}"/>
    <cellStyle name="Total 2 3 25 6" xfId="56534" xr:uid="{00000000-0005-0000-0000-00004BDC0000}"/>
    <cellStyle name="Total 2 3 26" xfId="4150" xr:uid="{00000000-0005-0000-0000-00004CDC0000}"/>
    <cellStyle name="Total 2 3 26 2" xfId="8402" xr:uid="{00000000-0005-0000-0000-00004DDC0000}"/>
    <cellStyle name="Total 2 3 26 3" xfId="12651" xr:uid="{00000000-0005-0000-0000-00004EDC0000}"/>
    <cellStyle name="Total 2 3 26 4" xfId="16900" xr:uid="{00000000-0005-0000-0000-00004FDC0000}"/>
    <cellStyle name="Total 2 3 26 5" xfId="25810" xr:uid="{00000000-0005-0000-0000-000050DC0000}"/>
    <cellStyle name="Total 2 3 26 6" xfId="56581" xr:uid="{00000000-0005-0000-0000-000051DC0000}"/>
    <cellStyle name="Total 2 3 27" xfId="4301" xr:uid="{00000000-0005-0000-0000-000052DC0000}"/>
    <cellStyle name="Total 2 3 27 2" xfId="8553" xr:uid="{00000000-0005-0000-0000-000053DC0000}"/>
    <cellStyle name="Total 2 3 27 3" xfId="12802" xr:uid="{00000000-0005-0000-0000-000054DC0000}"/>
    <cellStyle name="Total 2 3 27 4" xfId="17051" xr:uid="{00000000-0005-0000-0000-000055DC0000}"/>
    <cellStyle name="Total 2 3 27 5" xfId="26156" xr:uid="{00000000-0005-0000-0000-000056DC0000}"/>
    <cellStyle name="Total 2 3 27 6" xfId="56635" xr:uid="{00000000-0005-0000-0000-000057DC0000}"/>
    <cellStyle name="Total 2 3 28" xfId="4098" xr:uid="{00000000-0005-0000-0000-000058DC0000}"/>
    <cellStyle name="Total 2 3 28 2" xfId="8350" xr:uid="{00000000-0005-0000-0000-000059DC0000}"/>
    <cellStyle name="Total 2 3 28 3" xfId="12599" xr:uid="{00000000-0005-0000-0000-00005ADC0000}"/>
    <cellStyle name="Total 2 3 28 4" xfId="16848" xr:uid="{00000000-0005-0000-0000-00005BDC0000}"/>
    <cellStyle name="Total 2 3 28 5" xfId="26501" xr:uid="{00000000-0005-0000-0000-00005CDC0000}"/>
    <cellStyle name="Total 2 3 28 6" xfId="56793" xr:uid="{00000000-0005-0000-0000-00005DDC0000}"/>
    <cellStyle name="Total 2 3 29" xfId="4673" xr:uid="{00000000-0005-0000-0000-00005EDC0000}"/>
    <cellStyle name="Total 2 3 29 2" xfId="8925" xr:uid="{00000000-0005-0000-0000-00005FDC0000}"/>
    <cellStyle name="Total 2 3 29 3" xfId="13174" xr:uid="{00000000-0005-0000-0000-000060DC0000}"/>
    <cellStyle name="Total 2 3 29 4" xfId="17423" xr:uid="{00000000-0005-0000-0000-000061DC0000}"/>
    <cellStyle name="Total 2 3 29 5" xfId="25179" xr:uid="{00000000-0005-0000-0000-000062DC0000}"/>
    <cellStyle name="Total 2 3 29 6" xfId="56943" xr:uid="{00000000-0005-0000-0000-000063DC0000}"/>
    <cellStyle name="Total 2 3 3" xfId="1381" xr:uid="{00000000-0005-0000-0000-000064DC0000}"/>
    <cellStyle name="Total 2 3 3 10" xfId="3305" xr:uid="{00000000-0005-0000-0000-000065DC0000}"/>
    <cellStyle name="Total 2 3 3 10 2" xfId="7557" xr:uid="{00000000-0005-0000-0000-000066DC0000}"/>
    <cellStyle name="Total 2 3 3 10 3" xfId="11806" xr:uid="{00000000-0005-0000-0000-000067DC0000}"/>
    <cellStyle name="Total 2 3 3 10 4" xfId="16055" xr:uid="{00000000-0005-0000-0000-000068DC0000}"/>
    <cellStyle name="Total 2 3 3 10 5" xfId="22244" xr:uid="{00000000-0005-0000-0000-000069DC0000}"/>
    <cellStyle name="Total 2 3 3 10 6" xfId="54597" xr:uid="{00000000-0005-0000-0000-00006ADC0000}"/>
    <cellStyle name="Total 2 3 3 100" xfId="52230" xr:uid="{00000000-0005-0000-0000-00006BDC0000}"/>
    <cellStyle name="Total 2 3 3 101" xfId="52483" xr:uid="{00000000-0005-0000-0000-00006CDC0000}"/>
    <cellStyle name="Total 2 3 3 102" xfId="52633" xr:uid="{00000000-0005-0000-0000-00006DDC0000}"/>
    <cellStyle name="Total 2 3 3 103" xfId="52782" xr:uid="{00000000-0005-0000-0000-00006EDC0000}"/>
    <cellStyle name="Total 2 3 3 104" xfId="52932" xr:uid="{00000000-0005-0000-0000-00006FDC0000}"/>
    <cellStyle name="Total 2 3 3 105" xfId="53394" xr:uid="{00000000-0005-0000-0000-000070DC0000}"/>
    <cellStyle name="Total 2 3 3 11" xfId="3454" xr:uid="{00000000-0005-0000-0000-000071DC0000}"/>
    <cellStyle name="Total 2 3 3 11 2" xfId="7706" xr:uid="{00000000-0005-0000-0000-000072DC0000}"/>
    <cellStyle name="Total 2 3 3 11 3" xfId="11955" xr:uid="{00000000-0005-0000-0000-000073DC0000}"/>
    <cellStyle name="Total 2 3 3 11 4" xfId="16204" xr:uid="{00000000-0005-0000-0000-000074DC0000}"/>
    <cellStyle name="Total 2 3 3 11 5" xfId="22590" xr:uid="{00000000-0005-0000-0000-000075DC0000}"/>
    <cellStyle name="Total 2 3 3 11 6" xfId="54746" xr:uid="{00000000-0005-0000-0000-000076DC0000}"/>
    <cellStyle name="Total 2 3 3 12" xfId="3604" xr:uid="{00000000-0005-0000-0000-000077DC0000}"/>
    <cellStyle name="Total 2 3 3 12 2" xfId="7856" xr:uid="{00000000-0005-0000-0000-000078DC0000}"/>
    <cellStyle name="Total 2 3 3 12 3" xfId="12105" xr:uid="{00000000-0005-0000-0000-000079DC0000}"/>
    <cellStyle name="Total 2 3 3 12 4" xfId="16354" xr:uid="{00000000-0005-0000-0000-00007ADC0000}"/>
    <cellStyle name="Total 2 3 3 12 5" xfId="22936" xr:uid="{00000000-0005-0000-0000-00007BDC0000}"/>
    <cellStyle name="Total 2 3 3 12 6" xfId="54901" xr:uid="{00000000-0005-0000-0000-00007CDC0000}"/>
    <cellStyle name="Total 2 3 3 13" xfId="3754" xr:uid="{00000000-0005-0000-0000-00007DDC0000}"/>
    <cellStyle name="Total 2 3 3 13 2" xfId="8006" xr:uid="{00000000-0005-0000-0000-00007EDC0000}"/>
    <cellStyle name="Total 2 3 3 13 3" xfId="12255" xr:uid="{00000000-0005-0000-0000-00007FDC0000}"/>
    <cellStyle name="Total 2 3 3 13 4" xfId="16504" xr:uid="{00000000-0005-0000-0000-000080DC0000}"/>
    <cellStyle name="Total 2 3 3 13 5" xfId="23283" xr:uid="{00000000-0005-0000-0000-000081DC0000}"/>
    <cellStyle name="Total 2 3 3 13 6" xfId="55056" xr:uid="{00000000-0005-0000-0000-000082DC0000}"/>
    <cellStyle name="Total 2 3 3 14" xfId="3903" xr:uid="{00000000-0005-0000-0000-000083DC0000}"/>
    <cellStyle name="Total 2 3 3 14 2" xfId="8155" xr:uid="{00000000-0005-0000-0000-000084DC0000}"/>
    <cellStyle name="Total 2 3 3 14 3" xfId="12404" xr:uid="{00000000-0005-0000-0000-000085DC0000}"/>
    <cellStyle name="Total 2 3 3 14 4" xfId="16653" xr:uid="{00000000-0005-0000-0000-000086DC0000}"/>
    <cellStyle name="Total 2 3 3 14 5" xfId="23558" xr:uid="{00000000-0005-0000-0000-000087DC0000}"/>
    <cellStyle name="Total 2 3 3 14 6" xfId="55207" xr:uid="{00000000-0005-0000-0000-000088DC0000}"/>
    <cellStyle name="Total 2 3 3 15" xfId="4052" xr:uid="{00000000-0005-0000-0000-000089DC0000}"/>
    <cellStyle name="Total 2 3 3 15 2" xfId="8304" xr:uid="{00000000-0005-0000-0000-00008ADC0000}"/>
    <cellStyle name="Total 2 3 3 15 3" xfId="12553" xr:uid="{00000000-0005-0000-0000-00008BDC0000}"/>
    <cellStyle name="Total 2 3 3 15 4" xfId="16802" xr:uid="{00000000-0005-0000-0000-00008CDC0000}"/>
    <cellStyle name="Total 2 3 3 15 5" xfId="23904" xr:uid="{00000000-0005-0000-0000-00008DDC0000}"/>
    <cellStyle name="Total 2 3 3 15 6" xfId="55356" xr:uid="{00000000-0005-0000-0000-00008EDC0000}"/>
    <cellStyle name="Total 2 3 3 16" xfId="4252" xr:uid="{00000000-0005-0000-0000-00008FDC0000}"/>
    <cellStyle name="Total 2 3 3 16 2" xfId="8504" xr:uid="{00000000-0005-0000-0000-000090DC0000}"/>
    <cellStyle name="Total 2 3 3 16 3" xfId="12753" xr:uid="{00000000-0005-0000-0000-000091DC0000}"/>
    <cellStyle name="Total 2 3 3 16 4" xfId="17002" xr:uid="{00000000-0005-0000-0000-000092DC0000}"/>
    <cellStyle name="Total 2 3 3 16 5" xfId="24254" xr:uid="{00000000-0005-0000-0000-000093DC0000}"/>
    <cellStyle name="Total 2 3 3 16 6" xfId="55506" xr:uid="{00000000-0005-0000-0000-000094DC0000}"/>
    <cellStyle name="Total 2 3 3 17" xfId="4403" xr:uid="{00000000-0005-0000-0000-000095DC0000}"/>
    <cellStyle name="Total 2 3 3 17 2" xfId="8655" xr:uid="{00000000-0005-0000-0000-000096DC0000}"/>
    <cellStyle name="Total 2 3 3 17 3" xfId="12904" xr:uid="{00000000-0005-0000-0000-000097DC0000}"/>
    <cellStyle name="Total 2 3 3 17 4" xfId="17153" xr:uid="{00000000-0005-0000-0000-000098DC0000}"/>
    <cellStyle name="Total 2 3 3 17 5" xfId="24600" xr:uid="{00000000-0005-0000-0000-000099DC0000}"/>
    <cellStyle name="Total 2 3 3 17 6" xfId="55655" xr:uid="{00000000-0005-0000-0000-00009ADC0000}"/>
    <cellStyle name="Total 2 3 3 18" xfId="4506" xr:uid="{00000000-0005-0000-0000-00009BDC0000}"/>
    <cellStyle name="Total 2 3 3 18 2" xfId="8758" xr:uid="{00000000-0005-0000-0000-00009CDC0000}"/>
    <cellStyle name="Total 2 3 3 18 3" xfId="13007" xr:uid="{00000000-0005-0000-0000-00009DDC0000}"/>
    <cellStyle name="Total 2 3 3 18 4" xfId="17256" xr:uid="{00000000-0005-0000-0000-00009EDC0000}"/>
    <cellStyle name="Total 2 3 3 18 5" xfId="24875" xr:uid="{00000000-0005-0000-0000-00009FDC0000}"/>
    <cellStyle name="Total 2 3 3 18 6" xfId="55877" xr:uid="{00000000-0005-0000-0000-0000A0DC0000}"/>
    <cellStyle name="Total 2 3 3 19" xfId="4620" xr:uid="{00000000-0005-0000-0000-0000A1DC0000}"/>
    <cellStyle name="Total 2 3 3 19 2" xfId="8872" xr:uid="{00000000-0005-0000-0000-0000A2DC0000}"/>
    <cellStyle name="Total 2 3 3 19 3" xfId="13121" xr:uid="{00000000-0005-0000-0000-0000A3DC0000}"/>
    <cellStyle name="Total 2 3 3 19 4" xfId="17370" xr:uid="{00000000-0005-0000-0000-0000A4DC0000}"/>
    <cellStyle name="Total 2 3 3 19 5" xfId="25351" xr:uid="{00000000-0005-0000-0000-0000A5DC0000}"/>
    <cellStyle name="Total 2 3 3 19 6" xfId="56029" xr:uid="{00000000-0005-0000-0000-0000A6DC0000}"/>
    <cellStyle name="Total 2 3 3 2" xfId="2100" xr:uid="{00000000-0005-0000-0000-0000A7DC0000}"/>
    <cellStyle name="Total 2 3 3 2 2" xfId="6352" xr:uid="{00000000-0005-0000-0000-0000A8DC0000}"/>
    <cellStyle name="Total 2 3 3 2 3" xfId="10601" xr:uid="{00000000-0005-0000-0000-0000A9DC0000}"/>
    <cellStyle name="Total 2 3 3 2 4" xfId="14850" xr:uid="{00000000-0005-0000-0000-0000AADC0000}"/>
    <cellStyle name="Total 2 3 3 2 5" xfId="19281" xr:uid="{00000000-0005-0000-0000-0000ABDC0000}"/>
    <cellStyle name="Total 2 3 3 2 6" xfId="53549" xr:uid="{00000000-0005-0000-0000-0000ACDC0000}"/>
    <cellStyle name="Total 2 3 3 20" xfId="4775" xr:uid="{00000000-0005-0000-0000-0000ADDC0000}"/>
    <cellStyle name="Total 2 3 3 20 2" xfId="9027" xr:uid="{00000000-0005-0000-0000-0000AEDC0000}"/>
    <cellStyle name="Total 2 3 3 20 3" xfId="13276" xr:uid="{00000000-0005-0000-0000-0000AFDC0000}"/>
    <cellStyle name="Total 2 3 3 20 4" xfId="17525" xr:uid="{00000000-0005-0000-0000-0000B0DC0000}"/>
    <cellStyle name="Total 2 3 3 20 5" xfId="25561" xr:uid="{00000000-0005-0000-0000-0000B1DC0000}"/>
    <cellStyle name="Total 2 3 3 20 6" xfId="56181" xr:uid="{00000000-0005-0000-0000-0000B2DC0000}"/>
    <cellStyle name="Total 2 3 3 21" xfId="4925" xr:uid="{00000000-0005-0000-0000-0000B3DC0000}"/>
    <cellStyle name="Total 2 3 3 21 2" xfId="9177" xr:uid="{00000000-0005-0000-0000-0000B4DC0000}"/>
    <cellStyle name="Total 2 3 3 21 3" xfId="13426" xr:uid="{00000000-0005-0000-0000-0000B5DC0000}"/>
    <cellStyle name="Total 2 3 3 21 4" xfId="17675" xr:uid="{00000000-0005-0000-0000-0000B6DC0000}"/>
    <cellStyle name="Total 2 3 3 21 5" xfId="25907" xr:uid="{00000000-0005-0000-0000-0000B7DC0000}"/>
    <cellStyle name="Total 2 3 3 21 6" xfId="56330" xr:uid="{00000000-0005-0000-0000-0000B8DC0000}"/>
    <cellStyle name="Total 2 3 3 22" xfId="5117" xr:uid="{00000000-0005-0000-0000-0000B9DC0000}"/>
    <cellStyle name="Total 2 3 3 22 2" xfId="9369" xr:uid="{00000000-0005-0000-0000-0000BADC0000}"/>
    <cellStyle name="Total 2 3 3 22 3" xfId="13618" xr:uid="{00000000-0005-0000-0000-0000BBDC0000}"/>
    <cellStyle name="Total 2 3 3 22 4" xfId="17867" xr:uid="{00000000-0005-0000-0000-0000BCDC0000}"/>
    <cellStyle name="Total 2 3 3 22 5" xfId="26253" xr:uid="{00000000-0005-0000-0000-0000BDDC0000}"/>
    <cellStyle name="Total 2 3 3 22 6" xfId="56486" xr:uid="{00000000-0005-0000-0000-0000BEDC0000}"/>
    <cellStyle name="Total 2 3 3 23" xfId="5227" xr:uid="{00000000-0005-0000-0000-0000BFDC0000}"/>
    <cellStyle name="Total 2 3 3 23 2" xfId="9479" xr:uid="{00000000-0005-0000-0000-0000C0DC0000}"/>
    <cellStyle name="Total 2 3 3 23 3" xfId="13728" xr:uid="{00000000-0005-0000-0000-0000C1DC0000}"/>
    <cellStyle name="Total 2 3 3 23 4" xfId="17977" xr:uid="{00000000-0005-0000-0000-0000C2DC0000}"/>
    <cellStyle name="Total 2 3 3 23 5" xfId="26598" xr:uid="{00000000-0005-0000-0000-0000C3DC0000}"/>
    <cellStyle name="Total 2 3 3 23 6" xfId="56737" xr:uid="{00000000-0005-0000-0000-0000C4DC0000}"/>
    <cellStyle name="Total 2 3 3 24" xfId="5339" xr:uid="{00000000-0005-0000-0000-0000C5DC0000}"/>
    <cellStyle name="Total 2 3 3 24 2" xfId="9591" xr:uid="{00000000-0005-0000-0000-0000C6DC0000}"/>
    <cellStyle name="Total 2 3 3 24 3" xfId="13840" xr:uid="{00000000-0005-0000-0000-0000C7DC0000}"/>
    <cellStyle name="Total 2 3 3 24 4" xfId="18089" xr:uid="{00000000-0005-0000-0000-0000C8DC0000}"/>
    <cellStyle name="Total 2 3 3 24 5" xfId="25211" xr:uid="{00000000-0005-0000-0000-0000C9DC0000}"/>
    <cellStyle name="Total 2 3 3 24 6" xfId="56896" xr:uid="{00000000-0005-0000-0000-0000CADC0000}"/>
    <cellStyle name="Total 2 3 3 25" xfId="5490" xr:uid="{00000000-0005-0000-0000-0000CBDC0000}"/>
    <cellStyle name="Total 2 3 3 25 2" xfId="9742" xr:uid="{00000000-0005-0000-0000-0000CCDC0000}"/>
    <cellStyle name="Total 2 3 3 25 3" xfId="13991" xr:uid="{00000000-0005-0000-0000-0000CDDC0000}"/>
    <cellStyle name="Total 2 3 3 25 4" xfId="18240" xr:uid="{00000000-0005-0000-0000-0000CEDC0000}"/>
    <cellStyle name="Total 2 3 3 25 5" xfId="27134" xr:uid="{00000000-0005-0000-0000-0000CFDC0000}"/>
    <cellStyle name="Total 2 3 3 25 6" xfId="57046" xr:uid="{00000000-0005-0000-0000-0000D0DC0000}"/>
    <cellStyle name="Total 2 3 3 26" xfId="5645" xr:uid="{00000000-0005-0000-0000-0000D1DC0000}"/>
    <cellStyle name="Total 2 3 3 26 2" xfId="9897" xr:uid="{00000000-0005-0000-0000-0000D2DC0000}"/>
    <cellStyle name="Total 2 3 3 26 3" xfId="14146" xr:uid="{00000000-0005-0000-0000-0000D3DC0000}"/>
    <cellStyle name="Total 2 3 3 26 4" xfId="18395" xr:uid="{00000000-0005-0000-0000-0000D4DC0000}"/>
    <cellStyle name="Total 2 3 3 26 5" xfId="27306" xr:uid="{00000000-0005-0000-0000-0000D5DC0000}"/>
    <cellStyle name="Total 2 3 3 26 6" xfId="57164" xr:uid="{00000000-0005-0000-0000-0000D6DC0000}"/>
    <cellStyle name="Total 2 3 3 27" xfId="1645" xr:uid="{00000000-0005-0000-0000-0000D7DC0000}"/>
    <cellStyle name="Total 2 3 3 27 2" xfId="27649" xr:uid="{00000000-0005-0000-0000-0000D8DC0000}"/>
    <cellStyle name="Total 2 3 3 27 3" xfId="57314" xr:uid="{00000000-0005-0000-0000-0000D9DC0000}"/>
    <cellStyle name="Total 2 3 3 28" xfId="5897" xr:uid="{00000000-0005-0000-0000-0000DADC0000}"/>
    <cellStyle name="Total 2 3 3 28 2" xfId="27990" xr:uid="{00000000-0005-0000-0000-0000DBDC0000}"/>
    <cellStyle name="Total 2 3 3 28 3" xfId="57463" xr:uid="{00000000-0005-0000-0000-0000DCDC0000}"/>
    <cellStyle name="Total 2 3 3 29" xfId="10146" xr:uid="{00000000-0005-0000-0000-0000DDDC0000}"/>
    <cellStyle name="Total 2 3 3 29 2" xfId="28331" xr:uid="{00000000-0005-0000-0000-0000DEDC0000}"/>
    <cellStyle name="Total 2 3 3 29 3" xfId="57613" xr:uid="{00000000-0005-0000-0000-0000DFDC0000}"/>
    <cellStyle name="Total 2 3 3 3" xfId="2252" xr:uid="{00000000-0005-0000-0000-0000E0DC0000}"/>
    <cellStyle name="Total 2 3 3 3 2" xfId="6504" xr:uid="{00000000-0005-0000-0000-0000E1DC0000}"/>
    <cellStyle name="Total 2 3 3 3 3" xfId="10753" xr:uid="{00000000-0005-0000-0000-0000E2DC0000}"/>
    <cellStyle name="Total 2 3 3 3 4" xfId="15002" xr:uid="{00000000-0005-0000-0000-0000E3DC0000}"/>
    <cellStyle name="Total 2 3 3 3 5" xfId="18799" xr:uid="{00000000-0005-0000-0000-0000E4DC0000}"/>
    <cellStyle name="Total 2 3 3 3 6" xfId="53698" xr:uid="{00000000-0005-0000-0000-0000E5DC0000}"/>
    <cellStyle name="Total 2 3 3 30" xfId="14396" xr:uid="{00000000-0005-0000-0000-0000E6DC0000}"/>
    <cellStyle name="Total 2 3 3 30 2" xfId="28672" xr:uid="{00000000-0005-0000-0000-0000E7DC0000}"/>
    <cellStyle name="Total 2 3 3 31" xfId="18655" xr:uid="{00000000-0005-0000-0000-0000E8DC0000}"/>
    <cellStyle name="Total 2 3 3 31 2" xfId="29013" xr:uid="{00000000-0005-0000-0000-0000E9DC0000}"/>
    <cellStyle name="Total 2 3 3 32" xfId="29245" xr:uid="{00000000-0005-0000-0000-0000EADC0000}"/>
    <cellStyle name="Total 2 3 3 33" xfId="31227" xr:uid="{00000000-0005-0000-0000-0000EBDC0000}"/>
    <cellStyle name="Total 2 3 3 34" xfId="31511" xr:uid="{00000000-0005-0000-0000-0000ECDC0000}"/>
    <cellStyle name="Total 2 3 3 35" xfId="31851" xr:uid="{00000000-0005-0000-0000-0000EDDC0000}"/>
    <cellStyle name="Total 2 3 3 36" xfId="32073" xr:uid="{00000000-0005-0000-0000-0000EEDC0000}"/>
    <cellStyle name="Total 2 3 3 37" xfId="32414" xr:uid="{00000000-0005-0000-0000-0000EFDC0000}"/>
    <cellStyle name="Total 2 3 3 38" xfId="32755" xr:uid="{00000000-0005-0000-0000-0000F0DC0000}"/>
    <cellStyle name="Total 2 3 3 39" xfId="33428" xr:uid="{00000000-0005-0000-0000-0000F1DC0000}"/>
    <cellStyle name="Total 2 3 3 4" xfId="2402" xr:uid="{00000000-0005-0000-0000-0000F2DC0000}"/>
    <cellStyle name="Total 2 3 3 4 2" xfId="6654" xr:uid="{00000000-0005-0000-0000-0000F3DC0000}"/>
    <cellStyle name="Total 2 3 3 4 3" xfId="10903" xr:uid="{00000000-0005-0000-0000-0000F4DC0000}"/>
    <cellStyle name="Total 2 3 3 4 4" xfId="15152" xr:uid="{00000000-0005-0000-0000-0000F5DC0000}"/>
    <cellStyle name="Total 2 3 3 4 5" xfId="20069" xr:uid="{00000000-0005-0000-0000-0000F6DC0000}"/>
    <cellStyle name="Total 2 3 3 4 6" xfId="53820" xr:uid="{00000000-0005-0000-0000-0000F7DC0000}"/>
    <cellStyle name="Total 2 3 3 40" xfId="33665" xr:uid="{00000000-0005-0000-0000-0000F8DC0000}"/>
    <cellStyle name="Total 2 3 3 41" xfId="34247" xr:uid="{00000000-0005-0000-0000-0000F9DC0000}"/>
    <cellStyle name="Total 2 3 3 42" xfId="34458" xr:uid="{00000000-0005-0000-0000-0000FADC0000}"/>
    <cellStyle name="Total 2 3 3 43" xfId="34804" xr:uid="{00000000-0005-0000-0000-0000FBDC0000}"/>
    <cellStyle name="Total 2 3 3 44" xfId="35150" xr:uid="{00000000-0005-0000-0000-0000FCDC0000}"/>
    <cellStyle name="Total 2 3 3 45" xfId="35497" xr:uid="{00000000-0005-0000-0000-0000FDDC0000}"/>
    <cellStyle name="Total 2 3 3 46" xfId="35844" xr:uid="{00000000-0005-0000-0000-0000FEDC0000}"/>
    <cellStyle name="Total 2 3 3 47" xfId="36190" xr:uid="{00000000-0005-0000-0000-0000FFDC0000}"/>
    <cellStyle name="Total 2 3 3 48" xfId="36536" xr:uid="{00000000-0005-0000-0000-000000DD0000}"/>
    <cellStyle name="Total 2 3 3 49" xfId="36882" xr:uid="{00000000-0005-0000-0000-000001DD0000}"/>
    <cellStyle name="Total 2 3 3 5" xfId="2551" xr:uid="{00000000-0005-0000-0000-000002DD0000}"/>
    <cellStyle name="Total 2 3 3 5 2" xfId="6803" xr:uid="{00000000-0005-0000-0000-000003DD0000}"/>
    <cellStyle name="Total 2 3 3 5 3" xfId="11052" xr:uid="{00000000-0005-0000-0000-000004DD0000}"/>
    <cellStyle name="Total 2 3 3 5 4" xfId="15301" xr:uid="{00000000-0005-0000-0000-000005DD0000}"/>
    <cellStyle name="Total 2 3 3 5 5" xfId="20415" xr:uid="{00000000-0005-0000-0000-000006DD0000}"/>
    <cellStyle name="Total 2 3 3 5 6" xfId="53926" xr:uid="{00000000-0005-0000-0000-000007DD0000}"/>
    <cellStyle name="Total 2 3 3 50" xfId="37228" xr:uid="{00000000-0005-0000-0000-000008DD0000}"/>
    <cellStyle name="Total 2 3 3 51" xfId="37574" xr:uid="{00000000-0005-0000-0000-000009DD0000}"/>
    <cellStyle name="Total 2 3 3 52" xfId="37849" xr:uid="{00000000-0005-0000-0000-00000ADD0000}"/>
    <cellStyle name="Total 2 3 3 53" xfId="38196" xr:uid="{00000000-0005-0000-0000-00000BDD0000}"/>
    <cellStyle name="Total 2 3 3 54" xfId="38542" xr:uid="{00000000-0005-0000-0000-00000CDD0000}"/>
    <cellStyle name="Total 2 3 3 55" xfId="38888" xr:uid="{00000000-0005-0000-0000-00000DDD0000}"/>
    <cellStyle name="Total 2 3 3 56" xfId="39234" xr:uid="{00000000-0005-0000-0000-00000EDD0000}"/>
    <cellStyle name="Total 2 3 3 57" xfId="39707" xr:uid="{00000000-0005-0000-0000-00000FDD0000}"/>
    <cellStyle name="Total 2 3 3 58" xfId="39891" xr:uid="{00000000-0005-0000-0000-000010DD0000}"/>
    <cellStyle name="Total 2 3 3 59" xfId="40062" xr:uid="{00000000-0005-0000-0000-000011DD0000}"/>
    <cellStyle name="Total 2 3 3 6" xfId="2701" xr:uid="{00000000-0005-0000-0000-000012DD0000}"/>
    <cellStyle name="Total 2 3 3 6 2" xfId="6953" xr:uid="{00000000-0005-0000-0000-000013DD0000}"/>
    <cellStyle name="Total 2 3 3 6 3" xfId="11202" xr:uid="{00000000-0005-0000-0000-000014DD0000}"/>
    <cellStyle name="Total 2 3 3 6 4" xfId="15451" xr:uid="{00000000-0005-0000-0000-000015DD0000}"/>
    <cellStyle name="Total 2 3 3 6 5" xfId="19541" xr:uid="{00000000-0005-0000-0000-000016DD0000}"/>
    <cellStyle name="Total 2 3 3 6 6" xfId="54076" xr:uid="{00000000-0005-0000-0000-000017DD0000}"/>
    <cellStyle name="Total 2 3 3 60" xfId="40403" xr:uid="{00000000-0005-0000-0000-000018DD0000}"/>
    <cellStyle name="Total 2 3 3 61" xfId="40646" xr:uid="{00000000-0005-0000-0000-000019DD0000}"/>
    <cellStyle name="Total 2 3 3 62" xfId="41058" xr:uid="{00000000-0005-0000-0000-00001ADD0000}"/>
    <cellStyle name="Total 2 3 3 63" xfId="41445" xr:uid="{00000000-0005-0000-0000-00001BDD0000}"/>
    <cellStyle name="Total 2 3 3 64" xfId="41970" xr:uid="{00000000-0005-0000-0000-00001CDD0000}"/>
    <cellStyle name="Total 2 3 3 65" xfId="42316" xr:uid="{00000000-0005-0000-0000-00001DDD0000}"/>
    <cellStyle name="Total 2 3 3 66" xfId="40961" xr:uid="{00000000-0005-0000-0000-00001EDD0000}"/>
    <cellStyle name="Total 2 3 3 67" xfId="42897" xr:uid="{00000000-0005-0000-0000-00001FDD0000}"/>
    <cellStyle name="Total 2 3 3 68" xfId="43238" xr:uid="{00000000-0005-0000-0000-000020DD0000}"/>
    <cellStyle name="Total 2 3 3 69" xfId="43579" xr:uid="{00000000-0005-0000-0000-000021DD0000}"/>
    <cellStyle name="Total 2 3 3 7" xfId="2856" xr:uid="{00000000-0005-0000-0000-000022DD0000}"/>
    <cellStyle name="Total 2 3 3 7 2" xfId="7108" xr:uid="{00000000-0005-0000-0000-000023DD0000}"/>
    <cellStyle name="Total 2 3 3 7 3" xfId="11357" xr:uid="{00000000-0005-0000-0000-000024DD0000}"/>
    <cellStyle name="Total 2 3 3 7 4" xfId="15606" xr:uid="{00000000-0005-0000-0000-000025DD0000}"/>
    <cellStyle name="Total 2 3 3 7 5" xfId="21108" xr:uid="{00000000-0005-0000-0000-000026DD0000}"/>
    <cellStyle name="Total 2 3 3 7 6" xfId="54194" xr:uid="{00000000-0005-0000-0000-000027DD0000}"/>
    <cellStyle name="Total 2 3 3 70" xfId="44110" xr:uid="{00000000-0005-0000-0000-000028DD0000}"/>
    <cellStyle name="Total 2 3 3 71" xfId="43850" xr:uid="{00000000-0005-0000-0000-000029DD0000}"/>
    <cellStyle name="Total 2 3 3 72" xfId="44778" xr:uid="{00000000-0005-0000-0000-00002ADD0000}"/>
    <cellStyle name="Total 2 3 3 73" xfId="43797" xr:uid="{00000000-0005-0000-0000-00002BDD0000}"/>
    <cellStyle name="Total 2 3 3 74" xfId="45575" xr:uid="{00000000-0005-0000-0000-00002CDD0000}"/>
    <cellStyle name="Total 2 3 3 75" xfId="46157" xr:uid="{00000000-0005-0000-0000-00002DDD0000}"/>
    <cellStyle name="Total 2 3 3 76" xfId="45538" xr:uid="{00000000-0005-0000-0000-00002EDD0000}"/>
    <cellStyle name="Total 2 3 3 77" xfId="46980" xr:uid="{00000000-0005-0000-0000-00002FDD0000}"/>
    <cellStyle name="Total 2 3 3 78" xfId="47325" xr:uid="{00000000-0005-0000-0000-000030DD0000}"/>
    <cellStyle name="Total 2 3 3 79" xfId="45684" xr:uid="{00000000-0005-0000-0000-000031DD0000}"/>
    <cellStyle name="Total 2 3 3 8" xfId="3006" xr:uid="{00000000-0005-0000-0000-000032DD0000}"/>
    <cellStyle name="Total 2 3 3 8 2" xfId="7258" xr:uid="{00000000-0005-0000-0000-000033DD0000}"/>
    <cellStyle name="Total 2 3 3 8 3" xfId="11507" xr:uid="{00000000-0005-0000-0000-000034DD0000}"/>
    <cellStyle name="Total 2 3 3 8 4" xfId="15756" xr:uid="{00000000-0005-0000-0000-000035DD0000}"/>
    <cellStyle name="Total 2 3 3 8 5" xfId="21586" xr:uid="{00000000-0005-0000-0000-000036DD0000}"/>
    <cellStyle name="Total 2 3 3 8 6" xfId="54297" xr:uid="{00000000-0005-0000-0000-000037DD0000}"/>
    <cellStyle name="Total 2 3 3 80" xfId="48086" xr:uid="{00000000-0005-0000-0000-000038DD0000}"/>
    <cellStyle name="Total 2 3 3 81" xfId="48578" xr:uid="{00000000-0005-0000-0000-000039DD0000}"/>
    <cellStyle name="Total 2 3 3 82" xfId="48939" xr:uid="{00000000-0005-0000-0000-00003ADD0000}"/>
    <cellStyle name="Total 2 3 3 83" xfId="49369" xr:uid="{00000000-0005-0000-0000-00003BDD0000}"/>
    <cellStyle name="Total 2 3 3 84" xfId="49801" xr:uid="{00000000-0005-0000-0000-00003CDD0000}"/>
    <cellStyle name="Total 2 3 3 85" xfId="49953" xr:uid="{00000000-0005-0000-0000-00003DDD0000}"/>
    <cellStyle name="Total 2 3 3 86" xfId="50103" xr:uid="{00000000-0005-0000-0000-00003EDD0000}"/>
    <cellStyle name="Total 2 3 3 87" xfId="50252" xr:uid="{00000000-0005-0000-0000-00003FDD0000}"/>
    <cellStyle name="Total 2 3 3 88" xfId="50402" xr:uid="{00000000-0005-0000-0000-000040DD0000}"/>
    <cellStyle name="Total 2 3 3 89" xfId="50551" xr:uid="{00000000-0005-0000-0000-000041DD0000}"/>
    <cellStyle name="Total 2 3 3 9" xfId="3156" xr:uid="{00000000-0005-0000-0000-000042DD0000}"/>
    <cellStyle name="Total 2 3 3 9 2" xfId="7408" xr:uid="{00000000-0005-0000-0000-000043DD0000}"/>
    <cellStyle name="Total 2 3 3 9 3" xfId="11657" xr:uid="{00000000-0005-0000-0000-000044DD0000}"/>
    <cellStyle name="Total 2 3 3 9 4" xfId="15906" xr:uid="{00000000-0005-0000-0000-000045DD0000}"/>
    <cellStyle name="Total 2 3 3 9 5" xfId="21705" xr:uid="{00000000-0005-0000-0000-000046DD0000}"/>
    <cellStyle name="Total 2 3 3 9 6" xfId="54447" xr:uid="{00000000-0005-0000-0000-000047DD0000}"/>
    <cellStyle name="Total 2 3 3 90" xfId="50700" xr:uid="{00000000-0005-0000-0000-000048DD0000}"/>
    <cellStyle name="Total 2 3 3 91" xfId="50850" xr:uid="{00000000-0005-0000-0000-000049DD0000}"/>
    <cellStyle name="Total 2 3 3 92" xfId="50999" xr:uid="{00000000-0005-0000-0000-00004ADD0000}"/>
    <cellStyle name="Total 2 3 3 93" xfId="51164" xr:uid="{00000000-0005-0000-0000-00004BDD0000}"/>
    <cellStyle name="Total 2 3 3 94" xfId="51320" xr:uid="{00000000-0005-0000-0000-00004CDD0000}"/>
    <cellStyle name="Total 2 3 3 95" xfId="51470" xr:uid="{00000000-0005-0000-0000-00004DDD0000}"/>
    <cellStyle name="Total 2 3 3 96" xfId="51620" xr:uid="{00000000-0005-0000-0000-00004EDD0000}"/>
    <cellStyle name="Total 2 3 3 97" xfId="51770" xr:uid="{00000000-0005-0000-0000-00004FDD0000}"/>
    <cellStyle name="Total 2 3 3 98" xfId="51925" xr:uid="{00000000-0005-0000-0000-000050DD0000}"/>
    <cellStyle name="Total 2 3 3 99" xfId="52080" xr:uid="{00000000-0005-0000-0000-000051DD0000}"/>
    <cellStyle name="Total 2 3 30" xfId="4823" xr:uid="{00000000-0005-0000-0000-000052DD0000}"/>
    <cellStyle name="Total 2 3 30 2" xfId="9075" xr:uid="{00000000-0005-0000-0000-000053DD0000}"/>
    <cellStyle name="Total 2 3 30 3" xfId="13324" xr:uid="{00000000-0005-0000-0000-000054DD0000}"/>
    <cellStyle name="Total 2 3 30 4" xfId="17573" xr:uid="{00000000-0005-0000-0000-000055DD0000}"/>
    <cellStyle name="Total 2 3 30 5" xfId="26549" xr:uid="{00000000-0005-0000-0000-000056DD0000}"/>
    <cellStyle name="Total 2 3 30 6" xfId="57095" xr:uid="{00000000-0005-0000-0000-000057DD0000}"/>
    <cellStyle name="Total 2 3 31" xfId="5015" xr:uid="{00000000-0005-0000-0000-000058DD0000}"/>
    <cellStyle name="Total 2 3 31 2" xfId="9267" xr:uid="{00000000-0005-0000-0000-000059DD0000}"/>
    <cellStyle name="Total 2 3 31 3" xfId="13516" xr:uid="{00000000-0005-0000-0000-00005ADD0000}"/>
    <cellStyle name="Total 2 3 31 4" xfId="17765" xr:uid="{00000000-0005-0000-0000-00005BDD0000}"/>
    <cellStyle name="Total 2 3 31 5" xfId="27209" xr:uid="{00000000-0005-0000-0000-00005CDD0000}"/>
    <cellStyle name="Total 2 3 31 6" xfId="56786" xr:uid="{00000000-0005-0000-0000-00005DDD0000}"/>
    <cellStyle name="Total 2 3 32" xfId="4978" xr:uid="{00000000-0005-0000-0000-00005EDD0000}"/>
    <cellStyle name="Total 2 3 32 2" xfId="9230" xr:uid="{00000000-0005-0000-0000-00005FDD0000}"/>
    <cellStyle name="Total 2 3 32 3" xfId="13479" xr:uid="{00000000-0005-0000-0000-000060DD0000}"/>
    <cellStyle name="Total 2 3 32 4" xfId="17728" xr:uid="{00000000-0005-0000-0000-000061DD0000}"/>
    <cellStyle name="Total 2 3 32 5" xfId="27552" xr:uid="{00000000-0005-0000-0000-000062DD0000}"/>
    <cellStyle name="Total 2 3 32 6" xfId="57212" xr:uid="{00000000-0005-0000-0000-000063DD0000}"/>
    <cellStyle name="Total 2 3 33" xfId="5388" xr:uid="{00000000-0005-0000-0000-000064DD0000}"/>
    <cellStyle name="Total 2 3 33 2" xfId="9640" xr:uid="{00000000-0005-0000-0000-000065DD0000}"/>
    <cellStyle name="Total 2 3 33 3" xfId="13889" xr:uid="{00000000-0005-0000-0000-000066DD0000}"/>
    <cellStyle name="Total 2 3 33 4" xfId="18138" xr:uid="{00000000-0005-0000-0000-000067DD0000}"/>
    <cellStyle name="Total 2 3 33 5" xfId="27893" xr:uid="{00000000-0005-0000-0000-000068DD0000}"/>
    <cellStyle name="Total 2 3 33 6" xfId="57361" xr:uid="{00000000-0005-0000-0000-000069DD0000}"/>
    <cellStyle name="Total 2 3 34" xfId="5543" xr:uid="{00000000-0005-0000-0000-00006ADD0000}"/>
    <cellStyle name="Total 2 3 34 2" xfId="9795" xr:uid="{00000000-0005-0000-0000-00006BDD0000}"/>
    <cellStyle name="Total 2 3 34 3" xfId="14044" xr:uid="{00000000-0005-0000-0000-00006CDD0000}"/>
    <cellStyle name="Total 2 3 34 4" xfId="18293" xr:uid="{00000000-0005-0000-0000-00006DDD0000}"/>
    <cellStyle name="Total 2 3 34 5" xfId="28234" xr:uid="{00000000-0005-0000-0000-00006EDD0000}"/>
    <cellStyle name="Total 2 3 34 6" xfId="57511" xr:uid="{00000000-0005-0000-0000-00006FDD0000}"/>
    <cellStyle name="Total 2 3 35" xfId="1443" xr:uid="{00000000-0005-0000-0000-000070DD0000}"/>
    <cellStyle name="Total 2 3 35 2" xfId="28575" xr:uid="{00000000-0005-0000-0000-000071DD0000}"/>
    <cellStyle name="Total 2 3 36" xfId="5695" xr:uid="{00000000-0005-0000-0000-000072DD0000}"/>
    <cellStyle name="Total 2 3 36 2" xfId="28916" xr:uid="{00000000-0005-0000-0000-000073DD0000}"/>
    <cellStyle name="Total 2 3 37" xfId="9944" xr:uid="{00000000-0005-0000-0000-000074DD0000}"/>
    <cellStyle name="Total 2 3 37 2" xfId="29546" xr:uid="{00000000-0005-0000-0000-000075DD0000}"/>
    <cellStyle name="Total 2 3 38" xfId="14194" xr:uid="{00000000-0005-0000-0000-000076DD0000}"/>
    <cellStyle name="Total 2 3 38 2" xfId="31200" xr:uid="{00000000-0005-0000-0000-000077DD0000}"/>
    <cellStyle name="Total 2 3 39" xfId="18450" xr:uid="{00000000-0005-0000-0000-000078DD0000}"/>
    <cellStyle name="Total 2 3 39 2" xfId="31414" xr:uid="{00000000-0005-0000-0000-000079DD0000}"/>
    <cellStyle name="Total 2 3 4" xfId="1408" xr:uid="{00000000-0005-0000-0000-00007ADD0000}"/>
    <cellStyle name="Total 2 3 4 10" xfId="22296" xr:uid="{00000000-0005-0000-0000-00007BDD0000}"/>
    <cellStyle name="Total 2 3 4 11" xfId="22642" xr:uid="{00000000-0005-0000-0000-00007CDD0000}"/>
    <cellStyle name="Total 2 3 4 12" xfId="22988" xr:uid="{00000000-0005-0000-0000-00007DDD0000}"/>
    <cellStyle name="Total 2 3 4 13" xfId="23335" xr:uid="{00000000-0005-0000-0000-00007EDD0000}"/>
    <cellStyle name="Total 2 3 4 14" xfId="23610" xr:uid="{00000000-0005-0000-0000-00007FDD0000}"/>
    <cellStyle name="Total 2 3 4 15" xfId="23956" xr:uid="{00000000-0005-0000-0000-000080DD0000}"/>
    <cellStyle name="Total 2 3 4 16" xfId="24306" xr:uid="{00000000-0005-0000-0000-000081DD0000}"/>
    <cellStyle name="Total 2 3 4 17" xfId="24652" xr:uid="{00000000-0005-0000-0000-000082DD0000}"/>
    <cellStyle name="Total 2 3 4 18" xfId="24927" xr:uid="{00000000-0005-0000-0000-000083DD0000}"/>
    <cellStyle name="Total 2 3 4 19" xfId="24787" xr:uid="{00000000-0005-0000-0000-000084DD0000}"/>
    <cellStyle name="Total 2 3 4 2" xfId="1692" xr:uid="{00000000-0005-0000-0000-000085DD0000}"/>
    <cellStyle name="Total 2 3 4 2 2" xfId="19333" xr:uid="{00000000-0005-0000-0000-000086DD0000}"/>
    <cellStyle name="Total 2 3 4 20" xfId="25613" xr:uid="{00000000-0005-0000-0000-000087DD0000}"/>
    <cellStyle name="Total 2 3 4 21" xfId="25959" xr:uid="{00000000-0005-0000-0000-000088DD0000}"/>
    <cellStyle name="Total 2 3 4 22" xfId="26305" xr:uid="{00000000-0005-0000-0000-000089DD0000}"/>
    <cellStyle name="Total 2 3 4 23" xfId="26650" xr:uid="{00000000-0005-0000-0000-00008ADD0000}"/>
    <cellStyle name="Total 2 3 4 24" xfId="26850" xr:uid="{00000000-0005-0000-0000-00008BDD0000}"/>
    <cellStyle name="Total 2 3 4 25" xfId="26596" xr:uid="{00000000-0005-0000-0000-00008CDD0000}"/>
    <cellStyle name="Total 2 3 4 26" xfId="27358" xr:uid="{00000000-0005-0000-0000-00008DDD0000}"/>
    <cellStyle name="Total 2 3 4 27" xfId="27701" xr:uid="{00000000-0005-0000-0000-00008EDD0000}"/>
    <cellStyle name="Total 2 3 4 28" xfId="28042" xr:uid="{00000000-0005-0000-0000-00008FDD0000}"/>
    <cellStyle name="Total 2 3 4 29" xfId="28383" xr:uid="{00000000-0005-0000-0000-000090DD0000}"/>
    <cellStyle name="Total 2 3 4 3" xfId="5944" xr:uid="{00000000-0005-0000-0000-000091DD0000}"/>
    <cellStyle name="Total 2 3 4 3 2" xfId="18839" xr:uid="{00000000-0005-0000-0000-000092DD0000}"/>
    <cellStyle name="Total 2 3 4 30" xfId="28724" xr:uid="{00000000-0005-0000-0000-000093DD0000}"/>
    <cellStyle name="Total 2 3 4 31" xfId="29065" xr:uid="{00000000-0005-0000-0000-000094DD0000}"/>
    <cellStyle name="Total 2 3 4 32" xfId="29587" xr:uid="{00000000-0005-0000-0000-000095DD0000}"/>
    <cellStyle name="Total 2 3 4 33" xfId="31273" xr:uid="{00000000-0005-0000-0000-000096DD0000}"/>
    <cellStyle name="Total 2 3 4 34" xfId="31563" xr:uid="{00000000-0005-0000-0000-000097DD0000}"/>
    <cellStyle name="Total 2 3 4 35" xfId="31903" xr:uid="{00000000-0005-0000-0000-000098DD0000}"/>
    <cellStyle name="Total 2 3 4 36" xfId="32125" xr:uid="{00000000-0005-0000-0000-000099DD0000}"/>
    <cellStyle name="Total 2 3 4 37" xfId="32466" xr:uid="{00000000-0005-0000-0000-00009ADD0000}"/>
    <cellStyle name="Total 2 3 4 38" xfId="32807" xr:uid="{00000000-0005-0000-0000-00009BDD0000}"/>
    <cellStyle name="Total 2 3 4 39" xfId="33418" xr:uid="{00000000-0005-0000-0000-00009CDD0000}"/>
    <cellStyle name="Total 2 3 4 4" xfId="10193" xr:uid="{00000000-0005-0000-0000-00009DDD0000}"/>
    <cellStyle name="Total 2 3 4 4 2" xfId="20121" xr:uid="{00000000-0005-0000-0000-00009EDD0000}"/>
    <cellStyle name="Total 2 3 4 40" xfId="33717" xr:uid="{00000000-0005-0000-0000-00009FDD0000}"/>
    <cellStyle name="Total 2 3 4 41" xfId="33038" xr:uid="{00000000-0005-0000-0000-0000A0DD0000}"/>
    <cellStyle name="Total 2 3 4 42" xfId="34510" xr:uid="{00000000-0005-0000-0000-0000A1DD0000}"/>
    <cellStyle name="Total 2 3 4 43" xfId="34856" xr:uid="{00000000-0005-0000-0000-0000A2DD0000}"/>
    <cellStyle name="Total 2 3 4 44" xfId="35202" xr:uid="{00000000-0005-0000-0000-0000A3DD0000}"/>
    <cellStyle name="Total 2 3 4 45" xfId="35549" xr:uid="{00000000-0005-0000-0000-0000A4DD0000}"/>
    <cellStyle name="Total 2 3 4 46" xfId="35896" xr:uid="{00000000-0005-0000-0000-0000A5DD0000}"/>
    <cellStyle name="Total 2 3 4 47" xfId="36242" xr:uid="{00000000-0005-0000-0000-0000A6DD0000}"/>
    <cellStyle name="Total 2 3 4 48" xfId="36588" xr:uid="{00000000-0005-0000-0000-0000A7DD0000}"/>
    <cellStyle name="Total 2 3 4 49" xfId="36934" xr:uid="{00000000-0005-0000-0000-0000A8DD0000}"/>
    <cellStyle name="Total 2 3 4 5" xfId="14443" xr:uid="{00000000-0005-0000-0000-0000A9DD0000}"/>
    <cellStyle name="Total 2 3 4 5 2" xfId="20467" xr:uid="{00000000-0005-0000-0000-0000AADD0000}"/>
    <cellStyle name="Total 2 3 4 50" xfId="37280" xr:uid="{00000000-0005-0000-0000-0000ABDD0000}"/>
    <cellStyle name="Total 2 3 4 51" xfId="37626" xr:uid="{00000000-0005-0000-0000-0000ACDD0000}"/>
    <cellStyle name="Total 2 3 4 52" xfId="37901" xr:uid="{00000000-0005-0000-0000-0000ADDD0000}"/>
    <cellStyle name="Total 2 3 4 53" xfId="38248" xr:uid="{00000000-0005-0000-0000-0000AEDD0000}"/>
    <cellStyle name="Total 2 3 4 54" xfId="38594" xr:uid="{00000000-0005-0000-0000-0000AFDD0000}"/>
    <cellStyle name="Total 2 3 4 55" xfId="38940" xr:uid="{00000000-0005-0000-0000-0000B0DD0000}"/>
    <cellStyle name="Total 2 3 4 56" xfId="39286" xr:uid="{00000000-0005-0000-0000-0000B1DD0000}"/>
    <cellStyle name="Total 2 3 4 57" xfId="39099" xr:uid="{00000000-0005-0000-0000-0000B2DD0000}"/>
    <cellStyle name="Total 2 3 4 58" xfId="39561" xr:uid="{00000000-0005-0000-0000-0000B3DD0000}"/>
    <cellStyle name="Total 2 3 4 59" xfId="40114" xr:uid="{00000000-0005-0000-0000-0000B4DD0000}"/>
    <cellStyle name="Total 2 3 4 6" xfId="18553" xr:uid="{00000000-0005-0000-0000-0000B5DD0000}"/>
    <cellStyle name="Total 2 3 4 6 2" xfId="20868" xr:uid="{00000000-0005-0000-0000-0000B6DD0000}"/>
    <cellStyle name="Total 2 3 4 60" xfId="40455" xr:uid="{00000000-0005-0000-0000-0000B7DD0000}"/>
    <cellStyle name="Total 2 3 4 61" xfId="41059" xr:uid="{00000000-0005-0000-0000-0000B8DD0000}"/>
    <cellStyle name="Total 2 3 4 62" xfId="41305" xr:uid="{00000000-0005-0000-0000-0000B9DD0000}"/>
    <cellStyle name="Total 2 3 4 63" xfId="40632" xr:uid="{00000000-0005-0000-0000-0000BADD0000}"/>
    <cellStyle name="Total 2 3 4 64" xfId="42022" xr:uid="{00000000-0005-0000-0000-0000BBDD0000}"/>
    <cellStyle name="Total 2 3 4 65" xfId="42368" xr:uid="{00000000-0005-0000-0000-0000BCDD0000}"/>
    <cellStyle name="Total 2 3 4 66" xfId="42610" xr:uid="{00000000-0005-0000-0000-0000BDDD0000}"/>
    <cellStyle name="Total 2 3 4 67" xfId="42949" xr:uid="{00000000-0005-0000-0000-0000BEDD0000}"/>
    <cellStyle name="Total 2 3 4 68" xfId="43290" xr:uid="{00000000-0005-0000-0000-0000BFDD0000}"/>
    <cellStyle name="Total 2 3 4 69" xfId="43631" xr:uid="{00000000-0005-0000-0000-0000C0DD0000}"/>
    <cellStyle name="Total 2 3 4 7" xfId="21160" xr:uid="{00000000-0005-0000-0000-0000C1DD0000}"/>
    <cellStyle name="Total 2 3 4 70" xfId="44162" xr:uid="{00000000-0005-0000-0000-0000C2DD0000}"/>
    <cellStyle name="Total 2 3 4 71" xfId="43950" xr:uid="{00000000-0005-0000-0000-0000C3DD0000}"/>
    <cellStyle name="Total 2 3 4 72" xfId="44830" xr:uid="{00000000-0005-0000-0000-0000C4DD0000}"/>
    <cellStyle name="Total 2 3 4 73" xfId="45076" xr:uid="{00000000-0005-0000-0000-0000C5DD0000}"/>
    <cellStyle name="Total 2 3 4 74" xfId="45643" xr:uid="{00000000-0005-0000-0000-0000C6DD0000}"/>
    <cellStyle name="Total 2 3 4 75" xfId="46209" xr:uid="{00000000-0005-0000-0000-0000C7DD0000}"/>
    <cellStyle name="Total 2 3 4 76" xfId="46687" xr:uid="{00000000-0005-0000-0000-0000C8DD0000}"/>
    <cellStyle name="Total 2 3 4 77" xfId="47032" xr:uid="{00000000-0005-0000-0000-0000C9DD0000}"/>
    <cellStyle name="Total 2 3 4 78" xfId="47377" xr:uid="{00000000-0005-0000-0000-0000CADD0000}"/>
    <cellStyle name="Total 2 3 4 79" xfId="47801" xr:uid="{00000000-0005-0000-0000-0000CBDD0000}"/>
    <cellStyle name="Total 2 3 4 8" xfId="20844" xr:uid="{00000000-0005-0000-0000-0000CCDD0000}"/>
    <cellStyle name="Total 2 3 4 80" xfId="48138" xr:uid="{00000000-0005-0000-0000-0000CDDD0000}"/>
    <cellStyle name="Total 2 3 4 81" xfId="48251" xr:uid="{00000000-0005-0000-0000-0000CEDD0000}"/>
    <cellStyle name="Total 2 3 4 82" xfId="48991" xr:uid="{00000000-0005-0000-0000-0000CFDD0000}"/>
    <cellStyle name="Total 2 3 4 83" xfId="49191" xr:uid="{00000000-0005-0000-0000-0000D0DD0000}"/>
    <cellStyle name="Total 2 3 4 84" xfId="49546" xr:uid="{00000000-0005-0000-0000-0000D1DD0000}"/>
    <cellStyle name="Total 2 3 4 85" xfId="53291" xr:uid="{00000000-0005-0000-0000-0000D2DD0000}"/>
    <cellStyle name="Total 2 3 4 9" xfId="21344" xr:uid="{00000000-0005-0000-0000-0000D3DD0000}"/>
    <cellStyle name="Total 2 3 40" xfId="31754" xr:uid="{00000000-0005-0000-0000-0000D4DD0000}"/>
    <cellStyle name="Total 2 3 41" xfId="31143" xr:uid="{00000000-0005-0000-0000-0000D5DD0000}"/>
    <cellStyle name="Total 2 3 42" xfId="32317" xr:uid="{00000000-0005-0000-0000-0000D6DD0000}"/>
    <cellStyle name="Total 2 3 43" xfId="32658" xr:uid="{00000000-0005-0000-0000-0000D7DD0000}"/>
    <cellStyle name="Total 2 3 44" xfId="33288" xr:uid="{00000000-0005-0000-0000-0000D8DD0000}"/>
    <cellStyle name="Total 2 3 45" xfId="33568" xr:uid="{00000000-0005-0000-0000-0000D9DD0000}"/>
    <cellStyle name="Total 2 3 46" xfId="33158" xr:uid="{00000000-0005-0000-0000-0000DADD0000}"/>
    <cellStyle name="Total 2 3 47" xfId="34361" xr:uid="{00000000-0005-0000-0000-0000DBDD0000}"/>
    <cellStyle name="Total 2 3 48" xfId="34707" xr:uid="{00000000-0005-0000-0000-0000DCDD0000}"/>
    <cellStyle name="Total 2 3 49" xfId="35053" xr:uid="{00000000-0005-0000-0000-0000DDDD0000}"/>
    <cellStyle name="Total 2 3 5" xfId="1392" xr:uid="{00000000-0005-0000-0000-0000DEDD0000}"/>
    <cellStyle name="Total 2 3 5 10" xfId="22349" xr:uid="{00000000-0005-0000-0000-0000DFDD0000}"/>
    <cellStyle name="Total 2 3 5 11" xfId="22695" xr:uid="{00000000-0005-0000-0000-0000E0DD0000}"/>
    <cellStyle name="Total 2 3 5 12" xfId="23041" xr:uid="{00000000-0005-0000-0000-0000E1DD0000}"/>
    <cellStyle name="Total 2 3 5 13" xfId="23388" xr:uid="{00000000-0005-0000-0000-0000E2DD0000}"/>
    <cellStyle name="Total 2 3 5 14" xfId="23663" xr:uid="{00000000-0005-0000-0000-0000E3DD0000}"/>
    <cellStyle name="Total 2 3 5 15" xfId="24009" xr:uid="{00000000-0005-0000-0000-0000E4DD0000}"/>
    <cellStyle name="Total 2 3 5 16" xfId="24359" xr:uid="{00000000-0005-0000-0000-0000E5DD0000}"/>
    <cellStyle name="Total 2 3 5 17" xfId="24705" xr:uid="{00000000-0005-0000-0000-0000E6DD0000}"/>
    <cellStyle name="Total 2 3 5 18" xfId="24980" xr:uid="{00000000-0005-0000-0000-0000E7DD0000}"/>
    <cellStyle name="Total 2 3 5 19" xfId="25232" xr:uid="{00000000-0005-0000-0000-0000E8DD0000}"/>
    <cellStyle name="Total 2 3 5 2" xfId="1739" xr:uid="{00000000-0005-0000-0000-0000E9DD0000}"/>
    <cellStyle name="Total 2 3 5 2 2" xfId="19386" xr:uid="{00000000-0005-0000-0000-0000EADD0000}"/>
    <cellStyle name="Total 2 3 5 20" xfId="25666" xr:uid="{00000000-0005-0000-0000-0000EBDD0000}"/>
    <cellStyle name="Total 2 3 5 21" xfId="26012" xr:uid="{00000000-0005-0000-0000-0000ECDD0000}"/>
    <cellStyle name="Total 2 3 5 22" xfId="26358" xr:uid="{00000000-0005-0000-0000-0000EDDD0000}"/>
    <cellStyle name="Total 2 3 5 23" xfId="26702" xr:uid="{00000000-0005-0000-0000-0000EEDD0000}"/>
    <cellStyle name="Total 2 3 5 24" xfId="26903" xr:uid="{00000000-0005-0000-0000-0000EFDD0000}"/>
    <cellStyle name="Total 2 3 5 25" xfId="27084" xr:uid="{00000000-0005-0000-0000-0000F0DD0000}"/>
    <cellStyle name="Total 2 3 5 26" xfId="27411" xr:uid="{00000000-0005-0000-0000-0000F1DD0000}"/>
    <cellStyle name="Total 2 3 5 27" xfId="27754" xr:uid="{00000000-0005-0000-0000-0000F2DD0000}"/>
    <cellStyle name="Total 2 3 5 28" xfId="28095" xr:uid="{00000000-0005-0000-0000-0000F3DD0000}"/>
    <cellStyle name="Total 2 3 5 29" xfId="28436" xr:uid="{00000000-0005-0000-0000-0000F4DD0000}"/>
    <cellStyle name="Total 2 3 5 3" xfId="5991" xr:uid="{00000000-0005-0000-0000-0000F5DD0000}"/>
    <cellStyle name="Total 2 3 5 3 2" xfId="18907" xr:uid="{00000000-0005-0000-0000-0000F6DD0000}"/>
    <cellStyle name="Total 2 3 5 30" xfId="28777" xr:uid="{00000000-0005-0000-0000-0000F7DD0000}"/>
    <cellStyle name="Total 2 3 5 31" xfId="29118" xr:uid="{00000000-0005-0000-0000-0000F8DD0000}"/>
    <cellStyle name="Total 2 3 5 32" xfId="29304" xr:uid="{00000000-0005-0000-0000-0000F9DD0000}"/>
    <cellStyle name="Total 2 3 5 33" xfId="31014" xr:uid="{00000000-0005-0000-0000-0000FADD0000}"/>
    <cellStyle name="Total 2 3 5 34" xfId="31616" xr:uid="{00000000-0005-0000-0000-0000FBDD0000}"/>
    <cellStyle name="Total 2 3 5 35" xfId="31956" xr:uid="{00000000-0005-0000-0000-0000FCDD0000}"/>
    <cellStyle name="Total 2 3 5 36" xfId="32178" xr:uid="{00000000-0005-0000-0000-0000FDDD0000}"/>
    <cellStyle name="Total 2 3 5 37" xfId="32519" xr:uid="{00000000-0005-0000-0000-0000FEDD0000}"/>
    <cellStyle name="Total 2 3 5 38" xfId="32860" xr:uid="{00000000-0005-0000-0000-0000FFDD0000}"/>
    <cellStyle name="Total 2 3 5 39" xfId="33413" xr:uid="{00000000-0005-0000-0000-000000DE0000}"/>
    <cellStyle name="Total 2 3 5 4" xfId="10240" xr:uid="{00000000-0005-0000-0000-000001DE0000}"/>
    <cellStyle name="Total 2 3 5 4 2" xfId="20174" xr:uid="{00000000-0005-0000-0000-000002DE0000}"/>
    <cellStyle name="Total 2 3 5 40" xfId="33770" xr:uid="{00000000-0005-0000-0000-000003DE0000}"/>
    <cellStyle name="Total 2 3 5 41" xfId="33952" xr:uid="{00000000-0005-0000-0000-000004DE0000}"/>
    <cellStyle name="Total 2 3 5 42" xfId="34563" xr:uid="{00000000-0005-0000-0000-000005DE0000}"/>
    <cellStyle name="Total 2 3 5 43" xfId="34909" xr:uid="{00000000-0005-0000-0000-000006DE0000}"/>
    <cellStyle name="Total 2 3 5 44" xfId="35255" xr:uid="{00000000-0005-0000-0000-000007DE0000}"/>
    <cellStyle name="Total 2 3 5 45" xfId="35602" xr:uid="{00000000-0005-0000-0000-000008DE0000}"/>
    <cellStyle name="Total 2 3 5 46" xfId="35949" xr:uid="{00000000-0005-0000-0000-000009DE0000}"/>
    <cellStyle name="Total 2 3 5 47" xfId="36295" xr:uid="{00000000-0005-0000-0000-00000ADE0000}"/>
    <cellStyle name="Total 2 3 5 48" xfId="36641" xr:uid="{00000000-0005-0000-0000-00000BDE0000}"/>
    <cellStyle name="Total 2 3 5 49" xfId="36987" xr:uid="{00000000-0005-0000-0000-00000CDE0000}"/>
    <cellStyle name="Total 2 3 5 5" xfId="14490" xr:uid="{00000000-0005-0000-0000-00000DDE0000}"/>
    <cellStyle name="Total 2 3 5 5 2" xfId="20520" xr:uid="{00000000-0005-0000-0000-00000EDE0000}"/>
    <cellStyle name="Total 2 3 5 50" xfId="37333" xr:uid="{00000000-0005-0000-0000-00000FDE0000}"/>
    <cellStyle name="Total 2 3 5 51" xfId="37679" xr:uid="{00000000-0005-0000-0000-000010DE0000}"/>
    <cellStyle name="Total 2 3 5 52" xfId="37954" xr:uid="{00000000-0005-0000-0000-000011DE0000}"/>
    <cellStyle name="Total 2 3 5 53" xfId="38301" xr:uid="{00000000-0005-0000-0000-000012DE0000}"/>
    <cellStyle name="Total 2 3 5 54" xfId="38647" xr:uid="{00000000-0005-0000-0000-000013DE0000}"/>
    <cellStyle name="Total 2 3 5 55" xfId="38993" xr:uid="{00000000-0005-0000-0000-000014DE0000}"/>
    <cellStyle name="Total 2 3 5 56" xfId="39339" xr:uid="{00000000-0005-0000-0000-000015DE0000}"/>
    <cellStyle name="Total 2 3 5 57" xfId="39595" xr:uid="{00000000-0005-0000-0000-000016DE0000}"/>
    <cellStyle name="Total 2 3 5 58" xfId="39847" xr:uid="{00000000-0005-0000-0000-000017DE0000}"/>
    <cellStyle name="Total 2 3 5 59" xfId="40167" xr:uid="{00000000-0005-0000-0000-000018DE0000}"/>
    <cellStyle name="Total 2 3 5 6" xfId="19557" xr:uid="{00000000-0005-0000-0000-000019DE0000}"/>
    <cellStyle name="Total 2 3 5 60" xfId="40508" xr:uid="{00000000-0005-0000-0000-00001ADE0000}"/>
    <cellStyle name="Total 2 3 5 61" xfId="40725" xr:uid="{00000000-0005-0000-0000-00001BDE0000}"/>
    <cellStyle name="Total 2 3 5 62" xfId="40993" xr:uid="{00000000-0005-0000-0000-00001CDE0000}"/>
    <cellStyle name="Total 2 3 5 63" xfId="41160" xr:uid="{00000000-0005-0000-0000-00001DDE0000}"/>
    <cellStyle name="Total 2 3 5 64" xfId="42075" xr:uid="{00000000-0005-0000-0000-00001EDE0000}"/>
    <cellStyle name="Total 2 3 5 65" xfId="42421" xr:uid="{00000000-0005-0000-0000-00001FDE0000}"/>
    <cellStyle name="Total 2 3 5 66" xfId="40762" xr:uid="{00000000-0005-0000-0000-000020DE0000}"/>
    <cellStyle name="Total 2 3 5 67" xfId="43002" xr:uid="{00000000-0005-0000-0000-000021DE0000}"/>
    <cellStyle name="Total 2 3 5 68" xfId="43343" xr:uid="{00000000-0005-0000-0000-000022DE0000}"/>
    <cellStyle name="Total 2 3 5 69" xfId="43684" xr:uid="{00000000-0005-0000-0000-000023DE0000}"/>
    <cellStyle name="Total 2 3 5 7" xfId="21213" xr:uid="{00000000-0005-0000-0000-000024DE0000}"/>
    <cellStyle name="Total 2 3 5 70" xfId="44215" xr:uid="{00000000-0005-0000-0000-000025DE0000}"/>
    <cellStyle name="Total 2 3 5 71" xfId="44275" xr:uid="{00000000-0005-0000-0000-000026DE0000}"/>
    <cellStyle name="Total 2 3 5 72" xfId="44883" xr:uid="{00000000-0005-0000-0000-000027DE0000}"/>
    <cellStyle name="Total 2 3 5 73" xfId="43789" xr:uid="{00000000-0005-0000-0000-000028DE0000}"/>
    <cellStyle name="Total 2 3 5 74" xfId="45659" xr:uid="{00000000-0005-0000-0000-000029DE0000}"/>
    <cellStyle name="Total 2 3 5 75" xfId="46262" xr:uid="{00000000-0005-0000-0000-00002ADE0000}"/>
    <cellStyle name="Total 2 3 5 76" xfId="46740" xr:uid="{00000000-0005-0000-0000-00002BDE0000}"/>
    <cellStyle name="Total 2 3 5 77" xfId="47085" xr:uid="{00000000-0005-0000-0000-00002CDE0000}"/>
    <cellStyle name="Total 2 3 5 78" xfId="47430" xr:uid="{00000000-0005-0000-0000-00002DDE0000}"/>
    <cellStyle name="Total 2 3 5 79" xfId="47854" xr:uid="{00000000-0005-0000-0000-00002EDE0000}"/>
    <cellStyle name="Total 2 3 5 8" xfId="21468" xr:uid="{00000000-0005-0000-0000-00002FDE0000}"/>
    <cellStyle name="Total 2 3 5 80" xfId="48191" xr:uid="{00000000-0005-0000-0000-000030DE0000}"/>
    <cellStyle name="Total 2 3 5 81" xfId="48742" xr:uid="{00000000-0005-0000-0000-000031DE0000}"/>
    <cellStyle name="Total 2 3 5 82" xfId="49044" xr:uid="{00000000-0005-0000-0000-000032DE0000}"/>
    <cellStyle name="Total 2 3 5 83" xfId="48609" xr:uid="{00000000-0005-0000-0000-000033DE0000}"/>
    <cellStyle name="Total 2 3 5 84" xfId="49759" xr:uid="{00000000-0005-0000-0000-000034DE0000}"/>
    <cellStyle name="Total 2 3 5 85" xfId="19031" xr:uid="{00000000-0005-0000-0000-000035DE0000}"/>
    <cellStyle name="Total 2 3 5 86" xfId="53446" xr:uid="{00000000-0005-0000-0000-000036DE0000}"/>
    <cellStyle name="Total 2 3 5 9" xfId="21422" xr:uid="{00000000-0005-0000-0000-000037DE0000}"/>
    <cellStyle name="Total 2 3 50" xfId="35400" xr:uid="{00000000-0005-0000-0000-000038DE0000}"/>
    <cellStyle name="Total 2 3 51" xfId="35747" xr:uid="{00000000-0005-0000-0000-000039DE0000}"/>
    <cellStyle name="Total 2 3 52" xfId="36093" xr:uid="{00000000-0005-0000-0000-00003ADE0000}"/>
    <cellStyle name="Total 2 3 53" xfId="36439" xr:uid="{00000000-0005-0000-0000-00003BDE0000}"/>
    <cellStyle name="Total 2 3 54" xfId="36785" xr:uid="{00000000-0005-0000-0000-00003CDE0000}"/>
    <cellStyle name="Total 2 3 55" xfId="37131" xr:uid="{00000000-0005-0000-0000-00003DDE0000}"/>
    <cellStyle name="Total 2 3 56" xfId="37477" xr:uid="{00000000-0005-0000-0000-00003EDE0000}"/>
    <cellStyle name="Total 2 3 57" xfId="34265" xr:uid="{00000000-0005-0000-0000-00003FDE0000}"/>
    <cellStyle name="Total 2 3 58" xfId="38099" xr:uid="{00000000-0005-0000-0000-000040DE0000}"/>
    <cellStyle name="Total 2 3 59" xfId="38445" xr:uid="{00000000-0005-0000-0000-000041DE0000}"/>
    <cellStyle name="Total 2 3 6" xfId="1419" xr:uid="{00000000-0005-0000-0000-000042DE0000}"/>
    <cellStyle name="Total 2 3 6 2" xfId="1786" xr:uid="{00000000-0005-0000-0000-000043DE0000}"/>
    <cellStyle name="Total 2 3 6 3" xfId="6038" xr:uid="{00000000-0005-0000-0000-000044DE0000}"/>
    <cellStyle name="Total 2 3 6 4" xfId="10287" xr:uid="{00000000-0005-0000-0000-000045DE0000}"/>
    <cellStyle name="Total 2 3 6 5" xfId="14537" xr:uid="{00000000-0005-0000-0000-000046DE0000}"/>
    <cellStyle name="Total 2 3 6 6" xfId="18974" xr:uid="{00000000-0005-0000-0000-000047DE0000}"/>
    <cellStyle name="Total 2 3 6 7" xfId="53596" xr:uid="{00000000-0005-0000-0000-000048DE0000}"/>
    <cellStyle name="Total 2 3 60" xfId="38791" xr:uid="{00000000-0005-0000-0000-000049DE0000}"/>
    <cellStyle name="Total 2 3 61" xfId="39137" xr:uid="{00000000-0005-0000-0000-00004ADE0000}"/>
    <cellStyle name="Total 2 3 62" xfId="39100" xr:uid="{00000000-0005-0000-0000-00004BDE0000}"/>
    <cellStyle name="Total 2 3 63" xfId="39511" xr:uid="{00000000-0005-0000-0000-00004CDE0000}"/>
    <cellStyle name="Total 2 3 64" xfId="39965" xr:uid="{00000000-0005-0000-0000-00004DDE0000}"/>
    <cellStyle name="Total 2 3 65" xfId="40306" xr:uid="{00000000-0005-0000-0000-00004EDE0000}"/>
    <cellStyle name="Total 2 3 66" xfId="41012" xr:uid="{00000000-0005-0000-0000-00004FDE0000}"/>
    <cellStyle name="Total 2 3 67" xfId="41258" xr:uid="{00000000-0005-0000-0000-000050DE0000}"/>
    <cellStyle name="Total 2 3 68" xfId="41666" xr:uid="{00000000-0005-0000-0000-000051DE0000}"/>
    <cellStyle name="Total 2 3 69" xfId="41873" xr:uid="{00000000-0005-0000-0000-000052DE0000}"/>
    <cellStyle name="Total 2 3 7" xfId="1351" xr:uid="{00000000-0005-0000-0000-000053DE0000}"/>
    <cellStyle name="Total 2 3 7 2" xfId="1834" xr:uid="{00000000-0005-0000-0000-000054DE0000}"/>
    <cellStyle name="Total 2 3 7 3" xfId="6086" xr:uid="{00000000-0005-0000-0000-000055DE0000}"/>
    <cellStyle name="Total 2 3 7 4" xfId="10335" xr:uid="{00000000-0005-0000-0000-000056DE0000}"/>
    <cellStyle name="Total 2 3 7 5" xfId="14585" xr:uid="{00000000-0005-0000-0000-000057DE0000}"/>
    <cellStyle name="Total 2 3 7 6" xfId="19184" xr:uid="{00000000-0005-0000-0000-000058DE0000}"/>
    <cellStyle name="Total 2 3 7 7" xfId="53242" xr:uid="{00000000-0005-0000-0000-000059DE0000}"/>
    <cellStyle name="Total 2 3 70" xfId="42219" xr:uid="{00000000-0005-0000-0000-00005ADE0000}"/>
    <cellStyle name="Total 2 3 71" xfId="41551" xr:uid="{00000000-0005-0000-0000-00005BDE0000}"/>
    <cellStyle name="Total 2 3 72" xfId="42800" xr:uid="{00000000-0005-0000-0000-00005CDE0000}"/>
    <cellStyle name="Total 2 3 73" xfId="43141" xr:uid="{00000000-0005-0000-0000-00005DDE0000}"/>
    <cellStyle name="Total 2 3 74" xfId="43482" xr:uid="{00000000-0005-0000-0000-00005EDE0000}"/>
    <cellStyle name="Total 2 3 75" xfId="44013" xr:uid="{00000000-0005-0000-0000-00005FDE0000}"/>
    <cellStyle name="Total 2 3 76" xfId="44486" xr:uid="{00000000-0005-0000-0000-000060DE0000}"/>
    <cellStyle name="Total 2 3 77" xfId="44681" xr:uid="{00000000-0005-0000-0000-000061DE0000}"/>
    <cellStyle name="Total 2 3 78" xfId="45003" xr:uid="{00000000-0005-0000-0000-000062DE0000}"/>
    <cellStyle name="Total 2 3 79" xfId="45876" xr:uid="{00000000-0005-0000-0000-000063DE0000}"/>
    <cellStyle name="Total 2 3 8" xfId="1881" xr:uid="{00000000-0005-0000-0000-000064DE0000}"/>
    <cellStyle name="Total 2 3 8 2" xfId="6133" xr:uid="{00000000-0005-0000-0000-000065DE0000}"/>
    <cellStyle name="Total 2 3 8 3" xfId="10382" xr:uid="{00000000-0005-0000-0000-000066DE0000}"/>
    <cellStyle name="Total 2 3 8 4" xfId="14632" xr:uid="{00000000-0005-0000-0000-000067DE0000}"/>
    <cellStyle name="Total 2 3 8 5" xfId="19506" xr:uid="{00000000-0005-0000-0000-000068DE0000}"/>
    <cellStyle name="Total 2 3 8 6" xfId="53973" xr:uid="{00000000-0005-0000-0000-000069DE0000}"/>
    <cellStyle name="Total 2 3 80" xfId="46060" xr:uid="{00000000-0005-0000-0000-00006ADE0000}"/>
    <cellStyle name="Total 2 3 81" xfId="46024" xr:uid="{00000000-0005-0000-0000-00006BDE0000}"/>
    <cellStyle name="Total 2 3 82" xfId="46883" xr:uid="{00000000-0005-0000-0000-00006CDE0000}"/>
    <cellStyle name="Total 2 3 83" xfId="47228" xr:uid="{00000000-0005-0000-0000-00006DDE0000}"/>
    <cellStyle name="Total 2 3 84" xfId="46640" xr:uid="{00000000-0005-0000-0000-00006EDE0000}"/>
    <cellStyle name="Total 2 3 85" xfId="47989" xr:uid="{00000000-0005-0000-0000-00006FDE0000}"/>
    <cellStyle name="Total 2 3 86" xfId="48265" xr:uid="{00000000-0005-0000-0000-000070DE0000}"/>
    <cellStyle name="Total 2 3 87" xfId="48842" xr:uid="{00000000-0005-0000-0000-000071DE0000}"/>
    <cellStyle name="Total 2 3 88" xfId="49522" xr:uid="{00000000-0005-0000-0000-000072DE0000}"/>
    <cellStyle name="Total 2 3 89" xfId="48483" xr:uid="{00000000-0005-0000-0000-000073DE0000}"/>
    <cellStyle name="Total 2 3 9" xfId="1560" xr:uid="{00000000-0005-0000-0000-000074DE0000}"/>
    <cellStyle name="Total 2 3 9 2" xfId="5812" xr:uid="{00000000-0005-0000-0000-000075DE0000}"/>
    <cellStyle name="Total 2 3 9 3" xfId="10061" xr:uid="{00000000-0005-0000-0000-000076DE0000}"/>
    <cellStyle name="Total 2 3 9 4" xfId="14311" xr:uid="{00000000-0005-0000-0000-000077DE0000}"/>
    <cellStyle name="Total 2 3 9 5" xfId="19972" xr:uid="{00000000-0005-0000-0000-000078DE0000}"/>
    <cellStyle name="Total 2 3 9 6" xfId="54123" xr:uid="{00000000-0005-0000-0000-000079DE0000}"/>
    <cellStyle name="Total 2 3 90" xfId="49851" xr:uid="{00000000-0005-0000-0000-00007ADE0000}"/>
    <cellStyle name="Total 2 3 91" xfId="50001" xr:uid="{00000000-0005-0000-0000-00007BDE0000}"/>
    <cellStyle name="Total 2 3 92" xfId="50150" xr:uid="{00000000-0005-0000-0000-00007CDE0000}"/>
    <cellStyle name="Total 2 3 93" xfId="50299" xr:uid="{00000000-0005-0000-0000-00007DDE0000}"/>
    <cellStyle name="Total 2 3 94" xfId="50449" xr:uid="{00000000-0005-0000-0000-00007EDE0000}"/>
    <cellStyle name="Total 2 3 95" xfId="50598" xr:uid="{00000000-0005-0000-0000-00007FDE0000}"/>
    <cellStyle name="Total 2 3 96" xfId="50748" xr:uid="{00000000-0005-0000-0000-000080DE0000}"/>
    <cellStyle name="Total 2 3 97" xfId="50897" xr:uid="{00000000-0005-0000-0000-000081DE0000}"/>
    <cellStyle name="Total 2 3 98" xfId="51062" xr:uid="{00000000-0005-0000-0000-000082DE0000}"/>
    <cellStyle name="Total 2 3 99" xfId="51218" xr:uid="{00000000-0005-0000-0000-000083DE0000}"/>
    <cellStyle name="Total 2 30" xfId="1245" xr:uid="{00000000-0005-0000-0000-000084DE0000}"/>
    <cellStyle name="Total 2 30 2" xfId="1246" xr:uid="{00000000-0005-0000-0000-000085DE0000}"/>
    <cellStyle name="Total 2 30 2 2" xfId="30207" xr:uid="{00000000-0005-0000-0000-000086DE0000}"/>
    <cellStyle name="Total 2 30 3" xfId="29552" xr:uid="{00000000-0005-0000-0000-000087DE0000}"/>
    <cellStyle name="Total 2 30 4" xfId="25292" xr:uid="{00000000-0005-0000-0000-000088DE0000}"/>
    <cellStyle name="Total 2 31" xfId="1247" xr:uid="{00000000-0005-0000-0000-000089DE0000}"/>
    <cellStyle name="Total 2 31 2" xfId="1248" xr:uid="{00000000-0005-0000-0000-00008ADE0000}"/>
    <cellStyle name="Total 2 31 2 2" xfId="30113" xr:uid="{00000000-0005-0000-0000-00008BDE0000}"/>
    <cellStyle name="Total 2 31 3" xfId="29288" xr:uid="{00000000-0005-0000-0000-00008CDE0000}"/>
    <cellStyle name="Total 2 31 4" xfId="25171" xr:uid="{00000000-0005-0000-0000-00008DDE0000}"/>
    <cellStyle name="Total 2 32" xfId="1249" xr:uid="{00000000-0005-0000-0000-00008EDE0000}"/>
    <cellStyle name="Total 2 32 2" xfId="1250" xr:uid="{00000000-0005-0000-0000-00008FDE0000}"/>
    <cellStyle name="Total 2 32 2 2" xfId="30079" xr:uid="{00000000-0005-0000-0000-000090DE0000}"/>
    <cellStyle name="Total 2 32 3" xfId="29313" xr:uid="{00000000-0005-0000-0000-000091DE0000}"/>
    <cellStyle name="Total 2 32 4" xfId="25279" xr:uid="{00000000-0005-0000-0000-000092DE0000}"/>
    <cellStyle name="Total 2 33" xfId="1251" xr:uid="{00000000-0005-0000-0000-000093DE0000}"/>
    <cellStyle name="Total 2 33 2" xfId="1252" xr:uid="{00000000-0005-0000-0000-000094DE0000}"/>
    <cellStyle name="Total 2 33 2 2" xfId="30072" xr:uid="{00000000-0005-0000-0000-000095DE0000}"/>
    <cellStyle name="Total 2 33 3" xfId="29629" xr:uid="{00000000-0005-0000-0000-000096DE0000}"/>
    <cellStyle name="Total 2 33 4" xfId="27064" xr:uid="{00000000-0005-0000-0000-000097DE0000}"/>
    <cellStyle name="Total 2 34" xfId="1253" xr:uid="{00000000-0005-0000-0000-000098DE0000}"/>
    <cellStyle name="Total 2 34 2" xfId="1254" xr:uid="{00000000-0005-0000-0000-000099DE0000}"/>
    <cellStyle name="Total 2 34 2 2" xfId="30160" xr:uid="{00000000-0005-0000-0000-00009ADE0000}"/>
    <cellStyle name="Total 2 34 3" xfId="29727" xr:uid="{00000000-0005-0000-0000-00009BDE0000}"/>
    <cellStyle name="Total 2 34 4" xfId="27111" xr:uid="{00000000-0005-0000-0000-00009CDE0000}"/>
    <cellStyle name="Total 2 35" xfId="1255" xr:uid="{00000000-0005-0000-0000-00009DDE0000}"/>
    <cellStyle name="Total 2 35 2" xfId="1256" xr:uid="{00000000-0005-0000-0000-00009EDE0000}"/>
    <cellStyle name="Total 2 35 2 2" xfId="30148" xr:uid="{00000000-0005-0000-0000-00009FDE0000}"/>
    <cellStyle name="Total 2 35 3" xfId="29707" xr:uid="{00000000-0005-0000-0000-0000A0DE0000}"/>
    <cellStyle name="Total 2 35 4" xfId="27109" xr:uid="{00000000-0005-0000-0000-0000A1DE0000}"/>
    <cellStyle name="Total 2 36" xfId="1257" xr:uid="{00000000-0005-0000-0000-0000A2DE0000}"/>
    <cellStyle name="Total 2 36 2" xfId="1258" xr:uid="{00000000-0005-0000-0000-0000A3DE0000}"/>
    <cellStyle name="Total 2 36 2 2" xfId="30197" xr:uid="{00000000-0005-0000-0000-0000A4DE0000}"/>
    <cellStyle name="Total 2 36 3" xfId="29487" xr:uid="{00000000-0005-0000-0000-0000A5DE0000}"/>
    <cellStyle name="Total 2 36 4" xfId="27027" xr:uid="{00000000-0005-0000-0000-0000A6DE0000}"/>
    <cellStyle name="Total 2 37" xfId="1259" xr:uid="{00000000-0005-0000-0000-0000A7DE0000}"/>
    <cellStyle name="Total 2 37 2" xfId="1260" xr:uid="{00000000-0005-0000-0000-0000A8DE0000}"/>
    <cellStyle name="Total 2 37 2 2" xfId="30176" xr:uid="{00000000-0005-0000-0000-0000A9DE0000}"/>
    <cellStyle name="Total 2 37 3" xfId="29723" xr:uid="{00000000-0005-0000-0000-0000AADE0000}"/>
    <cellStyle name="Total 2 37 4" xfId="27131" xr:uid="{00000000-0005-0000-0000-0000ABDE0000}"/>
    <cellStyle name="Total 2 38" xfId="1261" xr:uid="{00000000-0005-0000-0000-0000ACDE0000}"/>
    <cellStyle name="Total 2 38 2" xfId="1262" xr:uid="{00000000-0005-0000-0000-0000ADDE0000}"/>
    <cellStyle name="Total 2 38 2 2" xfId="30073" xr:uid="{00000000-0005-0000-0000-0000AEDE0000}"/>
    <cellStyle name="Total 2 38 3" xfId="29620" xr:uid="{00000000-0005-0000-0000-0000AFDE0000}"/>
    <cellStyle name="Total 2 38 4" xfId="27124" xr:uid="{00000000-0005-0000-0000-0000B0DE0000}"/>
    <cellStyle name="Total 2 39" xfId="1263" xr:uid="{00000000-0005-0000-0000-0000B1DE0000}"/>
    <cellStyle name="Total 2 39 2" xfId="1264" xr:uid="{00000000-0005-0000-0000-0000B2DE0000}"/>
    <cellStyle name="Total 2 39 2 2" xfId="30213" xr:uid="{00000000-0005-0000-0000-0000B3DE0000}"/>
    <cellStyle name="Total 2 39 3" xfId="29231" xr:uid="{00000000-0005-0000-0000-0000B4DE0000}"/>
    <cellStyle name="Total 2 39 4" xfId="27522" xr:uid="{00000000-0005-0000-0000-0000B5DE0000}"/>
    <cellStyle name="Total 2 4" xfId="1265" xr:uid="{00000000-0005-0000-0000-0000B6DE0000}"/>
    <cellStyle name="Total 2 4 10" xfId="10481" xr:uid="{00000000-0005-0000-0000-0000B7DE0000}"/>
    <cellStyle name="Total 2 4 10 2" xfId="22131" xr:uid="{00000000-0005-0000-0000-0000B8DE0000}"/>
    <cellStyle name="Total 2 4 11" xfId="14731" xr:uid="{00000000-0005-0000-0000-0000B9DE0000}"/>
    <cellStyle name="Total 2 4 11 2" xfId="22477" xr:uid="{00000000-0005-0000-0000-0000BADE0000}"/>
    <cellStyle name="Total 2 4 12" xfId="22823" xr:uid="{00000000-0005-0000-0000-0000BBDE0000}"/>
    <cellStyle name="Total 2 4 13" xfId="23170" xr:uid="{00000000-0005-0000-0000-0000BCDE0000}"/>
    <cellStyle name="Total 2 4 14" xfId="21847" xr:uid="{00000000-0005-0000-0000-0000BDDE0000}"/>
    <cellStyle name="Total 2 4 15" xfId="23791" xr:uid="{00000000-0005-0000-0000-0000BEDE0000}"/>
    <cellStyle name="Total 2 4 16" xfId="24141" xr:uid="{00000000-0005-0000-0000-0000BFDE0000}"/>
    <cellStyle name="Total 2 4 17" xfId="24487" xr:uid="{00000000-0005-0000-0000-0000C0DE0000}"/>
    <cellStyle name="Total 2 4 18" xfId="23485" xr:uid="{00000000-0005-0000-0000-0000C1DE0000}"/>
    <cellStyle name="Total 2 4 19" xfId="21885" xr:uid="{00000000-0005-0000-0000-0000C2DE0000}"/>
    <cellStyle name="Total 2 4 2" xfId="1266" xr:uid="{00000000-0005-0000-0000-0000C3DE0000}"/>
    <cellStyle name="Total 2 4 2 2" xfId="29991" xr:uid="{00000000-0005-0000-0000-0000C4DE0000}"/>
    <cellStyle name="Total 2 4 2 3" xfId="19168" xr:uid="{00000000-0005-0000-0000-0000C5DE0000}"/>
    <cellStyle name="Total 2 4 20" xfId="25448" xr:uid="{00000000-0005-0000-0000-0000C6DE0000}"/>
    <cellStyle name="Total 2 4 21" xfId="25794" xr:uid="{00000000-0005-0000-0000-0000C7DE0000}"/>
    <cellStyle name="Total 2 4 22" xfId="26140" xr:uid="{00000000-0005-0000-0000-0000C8DE0000}"/>
    <cellStyle name="Total 2 4 23" xfId="26486" xr:uid="{00000000-0005-0000-0000-0000C9DE0000}"/>
    <cellStyle name="Total 2 4 24" xfId="25314" xr:uid="{00000000-0005-0000-0000-0000CADE0000}"/>
    <cellStyle name="Total 2 4 25" xfId="25369" xr:uid="{00000000-0005-0000-0000-0000CBDE0000}"/>
    <cellStyle name="Total 2 4 26" xfId="27193" xr:uid="{00000000-0005-0000-0000-0000CCDE0000}"/>
    <cellStyle name="Total 2 4 27" xfId="27536" xr:uid="{00000000-0005-0000-0000-0000CDDE0000}"/>
    <cellStyle name="Total 2 4 28" xfId="27877" xr:uid="{00000000-0005-0000-0000-0000CEDE0000}"/>
    <cellStyle name="Total 2 4 29" xfId="28218" xr:uid="{00000000-0005-0000-0000-0000CFDE0000}"/>
    <cellStyle name="Total 2 4 3" xfId="1378" xr:uid="{00000000-0005-0000-0000-0000D0DE0000}"/>
    <cellStyle name="Total 2 4 3 2" xfId="18955" xr:uid="{00000000-0005-0000-0000-0000D1DE0000}"/>
    <cellStyle name="Total 2 4 30" xfId="28559" xr:uid="{00000000-0005-0000-0000-0000D2DE0000}"/>
    <cellStyle name="Total 2 4 31" xfId="28900" xr:uid="{00000000-0005-0000-0000-0000D3DE0000}"/>
    <cellStyle name="Total 2 4 32" xfId="29393" xr:uid="{00000000-0005-0000-0000-0000D4DE0000}"/>
    <cellStyle name="Total 2 4 33" xfId="31264" xr:uid="{00000000-0005-0000-0000-0000D5DE0000}"/>
    <cellStyle name="Total 2 4 34" xfId="31398" xr:uid="{00000000-0005-0000-0000-0000D6DE0000}"/>
    <cellStyle name="Total 2 4 35" xfId="31738" xr:uid="{00000000-0005-0000-0000-0000D7DE0000}"/>
    <cellStyle name="Total 2 4 36" xfId="31328" xr:uid="{00000000-0005-0000-0000-0000D8DE0000}"/>
    <cellStyle name="Total 2 4 37" xfId="32301" xr:uid="{00000000-0005-0000-0000-0000D9DE0000}"/>
    <cellStyle name="Total 2 4 38" xfId="32642" xr:uid="{00000000-0005-0000-0000-0000DADE0000}"/>
    <cellStyle name="Total 2 4 39" xfId="33174" xr:uid="{00000000-0005-0000-0000-0000DBDE0000}"/>
    <cellStyle name="Total 2 4 4" xfId="1405" xr:uid="{00000000-0005-0000-0000-0000DCDE0000}"/>
    <cellStyle name="Total 2 4 4 2" xfId="19956" xr:uid="{00000000-0005-0000-0000-0000DDDE0000}"/>
    <cellStyle name="Total 2 4 40" xfId="33552" xr:uid="{00000000-0005-0000-0000-0000DEDE0000}"/>
    <cellStyle name="Total 2 4 41" xfId="34154" xr:uid="{00000000-0005-0000-0000-0000DFDE0000}"/>
    <cellStyle name="Total 2 4 42" xfId="34345" xr:uid="{00000000-0005-0000-0000-0000E0DE0000}"/>
    <cellStyle name="Total 2 4 43" xfId="34691" xr:uid="{00000000-0005-0000-0000-0000E1DE0000}"/>
    <cellStyle name="Total 2 4 44" xfId="35037" xr:uid="{00000000-0005-0000-0000-0000E2DE0000}"/>
    <cellStyle name="Total 2 4 45" xfId="35384" xr:uid="{00000000-0005-0000-0000-0000E3DE0000}"/>
    <cellStyle name="Total 2 4 46" xfId="35731" xr:uid="{00000000-0005-0000-0000-0000E4DE0000}"/>
    <cellStyle name="Total 2 4 47" xfId="36077" xr:uid="{00000000-0005-0000-0000-0000E5DE0000}"/>
    <cellStyle name="Total 2 4 48" xfId="36423" xr:uid="{00000000-0005-0000-0000-0000E6DE0000}"/>
    <cellStyle name="Total 2 4 49" xfId="36769" xr:uid="{00000000-0005-0000-0000-0000E7DE0000}"/>
    <cellStyle name="Total 2 4 5" xfId="1355" xr:uid="{00000000-0005-0000-0000-0000E8DE0000}"/>
    <cellStyle name="Total 2 4 5 2" xfId="20302" xr:uid="{00000000-0005-0000-0000-0000E9DE0000}"/>
    <cellStyle name="Total 2 4 50" xfId="37115" xr:uid="{00000000-0005-0000-0000-0000EADE0000}"/>
    <cellStyle name="Total 2 4 51" xfId="37461" xr:uid="{00000000-0005-0000-0000-0000EBDE0000}"/>
    <cellStyle name="Total 2 4 52" xfId="33170" xr:uid="{00000000-0005-0000-0000-0000ECDE0000}"/>
    <cellStyle name="Total 2 4 53" xfId="38083" xr:uid="{00000000-0005-0000-0000-0000EDDE0000}"/>
    <cellStyle name="Total 2 4 54" xfId="38429" xr:uid="{00000000-0005-0000-0000-0000EEDE0000}"/>
    <cellStyle name="Total 2 4 55" xfId="38775" xr:uid="{00000000-0005-0000-0000-0000EFDE0000}"/>
    <cellStyle name="Total 2 4 56" xfId="39121" xr:uid="{00000000-0005-0000-0000-0000F0DE0000}"/>
    <cellStyle name="Total 2 4 57" xfId="35707" xr:uid="{00000000-0005-0000-0000-0000F1DE0000}"/>
    <cellStyle name="Total 2 4 58" xfId="39589" xr:uid="{00000000-0005-0000-0000-0000F2DE0000}"/>
    <cellStyle name="Total 2 4 59" xfId="39949" xr:uid="{00000000-0005-0000-0000-0000F3DE0000}"/>
    <cellStyle name="Total 2 4 6" xfId="1391" xr:uid="{00000000-0005-0000-0000-0000F4DE0000}"/>
    <cellStyle name="Total 2 4 6 2" xfId="20648" xr:uid="{00000000-0005-0000-0000-0000F5DE0000}"/>
    <cellStyle name="Total 2 4 60" xfId="40290" xr:uid="{00000000-0005-0000-0000-0000F6DE0000}"/>
    <cellStyle name="Total 2 4 61" xfId="40846" xr:uid="{00000000-0005-0000-0000-0000F7DE0000}"/>
    <cellStyle name="Total 2 4 62" xfId="40947" xr:uid="{00000000-0005-0000-0000-0000F8DE0000}"/>
    <cellStyle name="Total 2 4 63" xfId="41444" xr:uid="{00000000-0005-0000-0000-0000F9DE0000}"/>
    <cellStyle name="Total 2 4 64" xfId="41857" xr:uid="{00000000-0005-0000-0000-0000FADE0000}"/>
    <cellStyle name="Total 2 4 65" xfId="42203" xr:uid="{00000000-0005-0000-0000-0000FBDE0000}"/>
    <cellStyle name="Total 2 4 66" xfId="41663" xr:uid="{00000000-0005-0000-0000-0000FCDE0000}"/>
    <cellStyle name="Total 2 4 67" xfId="42784" xr:uid="{00000000-0005-0000-0000-0000FDDE0000}"/>
    <cellStyle name="Total 2 4 68" xfId="43125" xr:uid="{00000000-0005-0000-0000-0000FEDE0000}"/>
    <cellStyle name="Total 2 4 69" xfId="43466" xr:uid="{00000000-0005-0000-0000-0000FFDE0000}"/>
    <cellStyle name="Total 2 4 7" xfId="1353" xr:uid="{00000000-0005-0000-0000-000000DF0000}"/>
    <cellStyle name="Total 2 4 7 2" xfId="20995" xr:uid="{00000000-0005-0000-0000-000001DF0000}"/>
    <cellStyle name="Total 2 4 70" xfId="43997" xr:uid="{00000000-0005-0000-0000-000002DF0000}"/>
    <cellStyle name="Total 2 4 71" xfId="43971" xr:uid="{00000000-0005-0000-0000-000003DF0000}"/>
    <cellStyle name="Total 2 4 72" xfId="44665" xr:uid="{00000000-0005-0000-0000-000004DF0000}"/>
    <cellStyle name="Total 2 4 73" xfId="45133" xr:uid="{00000000-0005-0000-0000-000005DF0000}"/>
    <cellStyle name="Total 2 4 74" xfId="45548" xr:uid="{00000000-0005-0000-0000-000006DF0000}"/>
    <cellStyle name="Total 2 4 75" xfId="46044" xr:uid="{00000000-0005-0000-0000-000007DF0000}"/>
    <cellStyle name="Total 2 4 76" xfId="45528" xr:uid="{00000000-0005-0000-0000-000008DF0000}"/>
    <cellStyle name="Total 2 4 77" xfId="46867" xr:uid="{00000000-0005-0000-0000-000009DF0000}"/>
    <cellStyle name="Total 2 4 78" xfId="47212" xr:uid="{00000000-0005-0000-0000-00000ADF0000}"/>
    <cellStyle name="Total 2 4 79" xfId="46488" xr:uid="{00000000-0005-0000-0000-00000BDF0000}"/>
    <cellStyle name="Total 2 4 8" xfId="1980" xr:uid="{00000000-0005-0000-0000-00000CDF0000}"/>
    <cellStyle name="Total 2 4 8 2" xfId="19608" xr:uid="{00000000-0005-0000-0000-00000DDF0000}"/>
    <cellStyle name="Total 2 4 80" xfId="47973" xr:uid="{00000000-0005-0000-0000-00000EDF0000}"/>
    <cellStyle name="Total 2 4 81" xfId="48451" xr:uid="{00000000-0005-0000-0000-00000FDF0000}"/>
    <cellStyle name="Total 2 4 82" xfId="48826" xr:uid="{00000000-0005-0000-0000-000010DF0000}"/>
    <cellStyle name="Total 2 4 83" xfId="49420" xr:uid="{00000000-0005-0000-0000-000011DF0000}"/>
    <cellStyle name="Total 2 4 84" xfId="48629" xr:uid="{00000000-0005-0000-0000-000012DF0000}"/>
    <cellStyle name="Total 2 4 85" xfId="18966" xr:uid="{00000000-0005-0000-0000-000013DF0000}"/>
    <cellStyle name="Total 2 4 86" xfId="55745" xr:uid="{00000000-0005-0000-0000-000014DF0000}"/>
    <cellStyle name="Total 2 4 9" xfId="6232" xr:uid="{00000000-0005-0000-0000-000015DF0000}"/>
    <cellStyle name="Total 2 4 9 2" xfId="21704" xr:uid="{00000000-0005-0000-0000-000016DF0000}"/>
    <cellStyle name="Total 2 40" xfId="1267" xr:uid="{00000000-0005-0000-0000-000017DF0000}"/>
    <cellStyle name="Total 2 40 2" xfId="1268" xr:uid="{00000000-0005-0000-0000-000018DF0000}"/>
    <cellStyle name="Total 2 40 2 2" xfId="30329" xr:uid="{00000000-0005-0000-0000-000019DF0000}"/>
    <cellStyle name="Total 2 40 3" xfId="29241" xr:uid="{00000000-0005-0000-0000-00001ADF0000}"/>
    <cellStyle name="Total 2 41" xfId="1269" xr:uid="{00000000-0005-0000-0000-00001BDF0000}"/>
    <cellStyle name="Total 2 41 2" xfId="1270" xr:uid="{00000000-0005-0000-0000-00001CDF0000}"/>
    <cellStyle name="Total 2 41 2 2" xfId="30360" xr:uid="{00000000-0005-0000-0000-00001DDF0000}"/>
    <cellStyle name="Total 2 41 3" xfId="29849" xr:uid="{00000000-0005-0000-0000-00001EDF0000}"/>
    <cellStyle name="Total 2 42" xfId="1271" xr:uid="{00000000-0005-0000-0000-00001FDF0000}"/>
    <cellStyle name="Total 2 42 2" xfId="1272" xr:uid="{00000000-0005-0000-0000-000020DF0000}"/>
    <cellStyle name="Total 2 42 2 2" xfId="30313" xr:uid="{00000000-0005-0000-0000-000021DF0000}"/>
    <cellStyle name="Total 2 42 3" xfId="29808" xr:uid="{00000000-0005-0000-0000-000022DF0000}"/>
    <cellStyle name="Total 2 43" xfId="1273" xr:uid="{00000000-0005-0000-0000-000023DF0000}"/>
    <cellStyle name="Total 2 43 2" xfId="1274" xr:uid="{00000000-0005-0000-0000-000024DF0000}"/>
    <cellStyle name="Total 2 43 2 2" xfId="30312" xr:uid="{00000000-0005-0000-0000-000025DF0000}"/>
    <cellStyle name="Total 2 43 3" xfId="29807" xr:uid="{00000000-0005-0000-0000-000026DF0000}"/>
    <cellStyle name="Total 2 44" xfId="1275" xr:uid="{00000000-0005-0000-0000-000027DF0000}"/>
    <cellStyle name="Total 2 44 2" xfId="1276" xr:uid="{00000000-0005-0000-0000-000028DF0000}"/>
    <cellStyle name="Total 2 44 2 2" xfId="30318" xr:uid="{00000000-0005-0000-0000-000029DF0000}"/>
    <cellStyle name="Total 2 44 3" xfId="29813" xr:uid="{00000000-0005-0000-0000-00002ADF0000}"/>
    <cellStyle name="Total 2 45" xfId="1277" xr:uid="{00000000-0005-0000-0000-00002BDF0000}"/>
    <cellStyle name="Total 2 45 2" xfId="1278" xr:uid="{00000000-0005-0000-0000-00002CDF0000}"/>
    <cellStyle name="Total 2 45 2 2" xfId="30363" xr:uid="{00000000-0005-0000-0000-00002DDF0000}"/>
    <cellStyle name="Total 2 45 3" xfId="29852" xr:uid="{00000000-0005-0000-0000-00002EDF0000}"/>
    <cellStyle name="Total 2 46" xfId="1279" xr:uid="{00000000-0005-0000-0000-00002FDF0000}"/>
    <cellStyle name="Total 2 46 2" xfId="1280" xr:uid="{00000000-0005-0000-0000-000030DF0000}"/>
    <cellStyle name="Total 2 46 2 2" xfId="30307" xr:uid="{00000000-0005-0000-0000-000031DF0000}"/>
    <cellStyle name="Total 2 46 3" xfId="29802" xr:uid="{00000000-0005-0000-0000-000032DF0000}"/>
    <cellStyle name="Total 2 47" xfId="1281" xr:uid="{00000000-0005-0000-0000-000033DF0000}"/>
    <cellStyle name="Total 2 47 2" xfId="1282" xr:uid="{00000000-0005-0000-0000-000034DF0000}"/>
    <cellStyle name="Total 2 47 2 2" xfId="30367" xr:uid="{00000000-0005-0000-0000-000035DF0000}"/>
    <cellStyle name="Total 2 47 3" xfId="29856" xr:uid="{00000000-0005-0000-0000-000036DF0000}"/>
    <cellStyle name="Total 2 48" xfId="1283" xr:uid="{00000000-0005-0000-0000-000037DF0000}"/>
    <cellStyle name="Total 2 48 2" xfId="1284" xr:uid="{00000000-0005-0000-0000-000038DF0000}"/>
    <cellStyle name="Total 2 48 2 2" xfId="30343" xr:uid="{00000000-0005-0000-0000-000039DF0000}"/>
    <cellStyle name="Total 2 48 3" xfId="29833" xr:uid="{00000000-0005-0000-0000-00003ADF0000}"/>
    <cellStyle name="Total 2 49" xfId="1285" xr:uid="{00000000-0005-0000-0000-00003BDF0000}"/>
    <cellStyle name="Total 2 49 2" xfId="1286" xr:uid="{00000000-0005-0000-0000-00003CDF0000}"/>
    <cellStyle name="Total 2 49 2 2" xfId="30362" xr:uid="{00000000-0005-0000-0000-00003DDF0000}"/>
    <cellStyle name="Total 2 49 3" xfId="29851" xr:uid="{00000000-0005-0000-0000-00003EDF0000}"/>
    <cellStyle name="Total 2 5" xfId="1287" xr:uid="{00000000-0005-0000-0000-00003FDF0000}"/>
    <cellStyle name="Total 2 5 10" xfId="12608" xr:uid="{00000000-0005-0000-0000-000040DF0000}"/>
    <cellStyle name="Total 2 5 10 2" xfId="22128" xr:uid="{00000000-0005-0000-0000-000041DF0000}"/>
    <cellStyle name="Total 2 5 11" xfId="16857" xr:uid="{00000000-0005-0000-0000-000042DF0000}"/>
    <cellStyle name="Total 2 5 11 2" xfId="22474" xr:uid="{00000000-0005-0000-0000-000043DF0000}"/>
    <cellStyle name="Total 2 5 12" xfId="22820" xr:uid="{00000000-0005-0000-0000-000044DF0000}"/>
    <cellStyle name="Total 2 5 13" xfId="23167" xr:uid="{00000000-0005-0000-0000-000045DF0000}"/>
    <cellStyle name="Total 2 5 14" xfId="21861" xr:uid="{00000000-0005-0000-0000-000046DF0000}"/>
    <cellStyle name="Total 2 5 15" xfId="23788" xr:uid="{00000000-0005-0000-0000-000047DF0000}"/>
    <cellStyle name="Total 2 5 16" xfId="24138" xr:uid="{00000000-0005-0000-0000-000048DF0000}"/>
    <cellStyle name="Total 2 5 17" xfId="24484" xr:uid="{00000000-0005-0000-0000-000049DF0000}"/>
    <cellStyle name="Total 2 5 18" xfId="21893" xr:uid="{00000000-0005-0000-0000-00004ADF0000}"/>
    <cellStyle name="Total 2 5 19" xfId="21585" xr:uid="{00000000-0005-0000-0000-00004BDF0000}"/>
    <cellStyle name="Total 2 5 2" xfId="1288" xr:uid="{00000000-0005-0000-0000-00004CDF0000}"/>
    <cellStyle name="Total 2 5 2 2" xfId="30015" xr:uid="{00000000-0005-0000-0000-00004DDF0000}"/>
    <cellStyle name="Total 2 5 2 3" xfId="19165" xr:uid="{00000000-0005-0000-0000-00004EDF0000}"/>
    <cellStyle name="Total 2 5 20" xfId="25445" xr:uid="{00000000-0005-0000-0000-00004FDF0000}"/>
    <cellStyle name="Total 2 5 21" xfId="25791" xr:uid="{00000000-0005-0000-0000-000050DF0000}"/>
    <cellStyle name="Total 2 5 22" xfId="26137" xr:uid="{00000000-0005-0000-0000-000051DF0000}"/>
    <cellStyle name="Total 2 5 23" xfId="26483" xr:uid="{00000000-0005-0000-0000-000052DF0000}"/>
    <cellStyle name="Total 2 5 24" xfId="25286" xr:uid="{00000000-0005-0000-0000-000053DF0000}"/>
    <cellStyle name="Total 2 5 25" xfId="25115" xr:uid="{00000000-0005-0000-0000-000054DF0000}"/>
    <cellStyle name="Total 2 5 26" xfId="27190" xr:uid="{00000000-0005-0000-0000-000055DF0000}"/>
    <cellStyle name="Total 2 5 27" xfId="27533" xr:uid="{00000000-0005-0000-0000-000056DF0000}"/>
    <cellStyle name="Total 2 5 28" xfId="27874" xr:uid="{00000000-0005-0000-0000-000057DF0000}"/>
    <cellStyle name="Total 2 5 29" xfId="28215" xr:uid="{00000000-0005-0000-0000-000058DF0000}"/>
    <cellStyle name="Total 2 5 3" xfId="1387" xr:uid="{00000000-0005-0000-0000-000059DF0000}"/>
    <cellStyle name="Total 2 5 3 2" xfId="18812" xr:uid="{00000000-0005-0000-0000-00005ADF0000}"/>
    <cellStyle name="Total 2 5 30" xfId="28556" xr:uid="{00000000-0005-0000-0000-00005BDF0000}"/>
    <cellStyle name="Total 2 5 31" xfId="28897" xr:uid="{00000000-0005-0000-0000-00005CDF0000}"/>
    <cellStyle name="Total 2 5 32" xfId="29632" xr:uid="{00000000-0005-0000-0000-00005DDF0000}"/>
    <cellStyle name="Total 2 5 33" xfId="31112" xr:uid="{00000000-0005-0000-0000-00005EDF0000}"/>
    <cellStyle name="Total 2 5 34" xfId="31395" xr:uid="{00000000-0005-0000-0000-00005FDF0000}"/>
    <cellStyle name="Total 2 5 35" xfId="31735" xr:uid="{00000000-0005-0000-0000-000060DF0000}"/>
    <cellStyle name="Total 2 5 36" xfId="31073" xr:uid="{00000000-0005-0000-0000-000061DF0000}"/>
    <cellStyle name="Total 2 5 37" xfId="32298" xr:uid="{00000000-0005-0000-0000-000062DF0000}"/>
    <cellStyle name="Total 2 5 38" xfId="32639" xr:uid="{00000000-0005-0000-0000-000063DF0000}"/>
    <cellStyle name="Total 2 5 39" xfId="33017" xr:uid="{00000000-0005-0000-0000-000064DF0000}"/>
    <cellStyle name="Total 2 5 4" xfId="1414" xr:uid="{00000000-0005-0000-0000-000065DF0000}"/>
    <cellStyle name="Total 2 5 4 2" xfId="19953" xr:uid="{00000000-0005-0000-0000-000066DF0000}"/>
    <cellStyle name="Total 2 5 40" xfId="33549" xr:uid="{00000000-0005-0000-0000-000067DF0000}"/>
    <cellStyle name="Total 2 5 41" xfId="34063" xr:uid="{00000000-0005-0000-0000-000068DF0000}"/>
    <cellStyle name="Total 2 5 42" xfId="34342" xr:uid="{00000000-0005-0000-0000-000069DF0000}"/>
    <cellStyle name="Total 2 5 43" xfId="34688" xr:uid="{00000000-0005-0000-0000-00006ADF0000}"/>
    <cellStyle name="Total 2 5 44" xfId="35034" xr:uid="{00000000-0005-0000-0000-00006BDF0000}"/>
    <cellStyle name="Total 2 5 45" xfId="35381" xr:uid="{00000000-0005-0000-0000-00006CDF0000}"/>
    <cellStyle name="Total 2 5 46" xfId="35728" xr:uid="{00000000-0005-0000-0000-00006DDF0000}"/>
    <cellStyle name="Total 2 5 47" xfId="36074" xr:uid="{00000000-0005-0000-0000-00006EDF0000}"/>
    <cellStyle name="Total 2 5 48" xfId="36420" xr:uid="{00000000-0005-0000-0000-00006FDF0000}"/>
    <cellStyle name="Total 2 5 49" xfId="36766" xr:uid="{00000000-0005-0000-0000-000070DF0000}"/>
    <cellStyle name="Total 2 5 5" xfId="1365" xr:uid="{00000000-0005-0000-0000-000071DF0000}"/>
    <cellStyle name="Total 2 5 5 2" xfId="20299" xr:uid="{00000000-0005-0000-0000-000072DF0000}"/>
    <cellStyle name="Total 2 5 50" xfId="37112" xr:uid="{00000000-0005-0000-0000-000073DF0000}"/>
    <cellStyle name="Total 2 5 51" xfId="37458" xr:uid="{00000000-0005-0000-0000-000074DF0000}"/>
    <cellStyle name="Total 2 5 52" xfId="34314" xr:uid="{00000000-0005-0000-0000-000075DF0000}"/>
    <cellStyle name="Total 2 5 53" xfId="38080" xr:uid="{00000000-0005-0000-0000-000076DF0000}"/>
    <cellStyle name="Total 2 5 54" xfId="38426" xr:uid="{00000000-0005-0000-0000-000077DF0000}"/>
    <cellStyle name="Total 2 5 55" xfId="38772" xr:uid="{00000000-0005-0000-0000-000078DF0000}"/>
    <cellStyle name="Total 2 5 56" xfId="39118" xr:uid="{00000000-0005-0000-0000-000079DF0000}"/>
    <cellStyle name="Total 2 5 57" xfId="34309" xr:uid="{00000000-0005-0000-0000-00007ADF0000}"/>
    <cellStyle name="Total 2 5 58" xfId="39554" xr:uid="{00000000-0005-0000-0000-00007BDF0000}"/>
    <cellStyle name="Total 2 5 59" xfId="39946" xr:uid="{00000000-0005-0000-0000-00007CDF0000}"/>
    <cellStyle name="Total 2 5 6" xfId="1335" xr:uid="{00000000-0005-0000-0000-00007DDF0000}"/>
    <cellStyle name="Total 2 5 6 2" xfId="20914" xr:uid="{00000000-0005-0000-0000-00007EDF0000}"/>
    <cellStyle name="Total 2 5 60" xfId="40287" xr:uid="{00000000-0005-0000-0000-00007FDF0000}"/>
    <cellStyle name="Total 2 5 61" xfId="41105" xr:uid="{00000000-0005-0000-0000-000080DF0000}"/>
    <cellStyle name="Total 2 5 62" xfId="41348" xr:uid="{00000000-0005-0000-0000-000081DF0000}"/>
    <cellStyle name="Total 2 5 63" xfId="41588" xr:uid="{00000000-0005-0000-0000-000082DF0000}"/>
    <cellStyle name="Total 2 5 64" xfId="41854" xr:uid="{00000000-0005-0000-0000-000083DF0000}"/>
    <cellStyle name="Total 2 5 65" xfId="42200" xr:uid="{00000000-0005-0000-0000-000084DF0000}"/>
    <cellStyle name="Total 2 5 66" xfId="41602" xr:uid="{00000000-0005-0000-0000-000085DF0000}"/>
    <cellStyle name="Total 2 5 67" xfId="42781" xr:uid="{00000000-0005-0000-0000-000086DF0000}"/>
    <cellStyle name="Total 2 5 68" xfId="43122" xr:uid="{00000000-0005-0000-0000-000087DF0000}"/>
    <cellStyle name="Total 2 5 69" xfId="43463" xr:uid="{00000000-0005-0000-0000-000088DF0000}"/>
    <cellStyle name="Total 2 5 7" xfId="1422" xr:uid="{00000000-0005-0000-0000-000089DF0000}"/>
    <cellStyle name="Total 2 5 7 2" xfId="20992" xr:uid="{00000000-0005-0000-0000-00008ADF0000}"/>
    <cellStyle name="Total 2 5 70" xfId="43994" xr:uid="{00000000-0005-0000-0000-00008BDF0000}"/>
    <cellStyle name="Total 2 5 71" xfId="44415" xr:uid="{00000000-0005-0000-0000-00008CDF0000}"/>
    <cellStyle name="Total 2 5 72" xfId="44662" xr:uid="{00000000-0005-0000-0000-00008DDF0000}"/>
    <cellStyle name="Total 2 5 73" xfId="45198" xr:uid="{00000000-0005-0000-0000-00008EDF0000}"/>
    <cellStyle name="Total 2 5 74" xfId="45500" xr:uid="{00000000-0005-0000-0000-00008FDF0000}"/>
    <cellStyle name="Total 2 5 75" xfId="46041" xr:uid="{00000000-0005-0000-0000-000090DF0000}"/>
    <cellStyle name="Total 2 5 76" xfId="45863" xr:uid="{00000000-0005-0000-0000-000091DF0000}"/>
    <cellStyle name="Total 2 5 77" xfId="46864" xr:uid="{00000000-0005-0000-0000-000092DF0000}"/>
    <cellStyle name="Total 2 5 78" xfId="47209" xr:uid="{00000000-0005-0000-0000-000093DF0000}"/>
    <cellStyle name="Total 2 5 79" xfId="46401" xr:uid="{00000000-0005-0000-0000-000094DF0000}"/>
    <cellStyle name="Total 2 5 8" xfId="4107" xr:uid="{00000000-0005-0000-0000-000095DF0000}"/>
    <cellStyle name="Total 2 5 8 2" xfId="18862" xr:uid="{00000000-0005-0000-0000-000096DF0000}"/>
    <cellStyle name="Total 2 5 80" xfId="47970" xr:uid="{00000000-0005-0000-0000-000097DF0000}"/>
    <cellStyle name="Total 2 5 81" xfId="48256" xr:uid="{00000000-0005-0000-0000-000098DF0000}"/>
    <cellStyle name="Total 2 5 82" xfId="48823" xr:uid="{00000000-0005-0000-0000-000099DF0000}"/>
    <cellStyle name="Total 2 5 83" xfId="48736" xr:uid="{00000000-0005-0000-0000-00009ADF0000}"/>
    <cellStyle name="Total 2 5 84" xfId="48611" xr:uid="{00000000-0005-0000-0000-00009BDF0000}"/>
    <cellStyle name="Total 2 5 85" xfId="18964" xr:uid="{00000000-0005-0000-0000-00009CDF0000}"/>
    <cellStyle name="Total 2 5 9" xfId="8359" xr:uid="{00000000-0005-0000-0000-00009DDF0000}"/>
    <cellStyle name="Total 2 5 9 2" xfId="21853" xr:uid="{00000000-0005-0000-0000-00009EDF0000}"/>
    <cellStyle name="Total 2 50" xfId="1289" xr:uid="{00000000-0005-0000-0000-00009FDF0000}"/>
    <cellStyle name="Total 2 50 2" xfId="1290" xr:uid="{00000000-0005-0000-0000-0000A0DF0000}"/>
    <cellStyle name="Total 2 50 2 2" xfId="30304" xr:uid="{00000000-0005-0000-0000-0000A1DF0000}"/>
    <cellStyle name="Total 2 50 3" xfId="29799" xr:uid="{00000000-0005-0000-0000-0000A2DF0000}"/>
    <cellStyle name="Total 2 51" xfId="1291" xr:uid="{00000000-0005-0000-0000-0000A3DF0000}"/>
    <cellStyle name="Total 2 51 2" xfId="1292" xr:uid="{00000000-0005-0000-0000-0000A4DF0000}"/>
    <cellStyle name="Total 2 51 2 2" xfId="30336" xr:uid="{00000000-0005-0000-0000-0000A5DF0000}"/>
    <cellStyle name="Total 2 51 3" xfId="29828" xr:uid="{00000000-0005-0000-0000-0000A6DF0000}"/>
    <cellStyle name="Total 2 52" xfId="1293" xr:uid="{00000000-0005-0000-0000-0000A7DF0000}"/>
    <cellStyle name="Total 2 52 2" xfId="1294" xr:uid="{00000000-0005-0000-0000-0000A8DF0000}"/>
    <cellStyle name="Total 2 52 2 2" xfId="30361" xr:uid="{00000000-0005-0000-0000-0000A9DF0000}"/>
    <cellStyle name="Total 2 52 3" xfId="29850" xr:uid="{00000000-0005-0000-0000-0000AADF0000}"/>
    <cellStyle name="Total 2 53" xfId="1295" xr:uid="{00000000-0005-0000-0000-0000ABDF0000}"/>
    <cellStyle name="Total 2 53 2" xfId="1296" xr:uid="{00000000-0005-0000-0000-0000ACDF0000}"/>
    <cellStyle name="Total 2 53 2 2" xfId="30375" xr:uid="{00000000-0005-0000-0000-0000ADDF0000}"/>
    <cellStyle name="Total 2 53 3" xfId="29864" xr:uid="{00000000-0005-0000-0000-0000AEDF0000}"/>
    <cellStyle name="Total 2 54" xfId="1297" xr:uid="{00000000-0005-0000-0000-0000AFDF0000}"/>
    <cellStyle name="Total 2 54 2" xfId="29935" xr:uid="{00000000-0005-0000-0000-0000B0DF0000}"/>
    <cellStyle name="Total 2 55" xfId="1298" xr:uid="{00000000-0005-0000-0000-0000B1DF0000}"/>
    <cellStyle name="Total 2 55 2" xfId="29948" xr:uid="{00000000-0005-0000-0000-0000B2DF0000}"/>
    <cellStyle name="Total 2 56" xfId="1299" xr:uid="{00000000-0005-0000-0000-0000B3DF0000}"/>
    <cellStyle name="Total 2 56 2" xfId="29941" xr:uid="{00000000-0005-0000-0000-0000B4DF0000}"/>
    <cellStyle name="Total 2 57" xfId="1300" xr:uid="{00000000-0005-0000-0000-0000B5DF0000}"/>
    <cellStyle name="Total 2 57 2" xfId="29930" xr:uid="{00000000-0005-0000-0000-0000B6DF0000}"/>
    <cellStyle name="Total 2 58" xfId="1301" xr:uid="{00000000-0005-0000-0000-0000B7DF0000}"/>
    <cellStyle name="Total 2 58 2" xfId="29932" xr:uid="{00000000-0005-0000-0000-0000B8DF0000}"/>
    <cellStyle name="Total 2 59" xfId="1347" xr:uid="{00000000-0005-0000-0000-0000B9DF0000}"/>
    <cellStyle name="Total 2 59 2" xfId="30457" xr:uid="{00000000-0005-0000-0000-0000BADF0000}"/>
    <cellStyle name="Total 2 6" xfId="1302" xr:uid="{00000000-0005-0000-0000-0000BBDF0000}"/>
    <cellStyle name="Total 2 6 10" xfId="22133" xr:uid="{00000000-0005-0000-0000-0000BCDF0000}"/>
    <cellStyle name="Total 2 6 11" xfId="22479" xr:uid="{00000000-0005-0000-0000-0000BDDF0000}"/>
    <cellStyle name="Total 2 6 12" xfId="22825" xr:uid="{00000000-0005-0000-0000-0000BEDF0000}"/>
    <cellStyle name="Total 2 6 13" xfId="23172" xr:uid="{00000000-0005-0000-0000-0000BFDF0000}"/>
    <cellStyle name="Total 2 6 14" xfId="21648" xr:uid="{00000000-0005-0000-0000-0000C0DF0000}"/>
    <cellStyle name="Total 2 6 15" xfId="23793" xr:uid="{00000000-0005-0000-0000-0000C1DF0000}"/>
    <cellStyle name="Total 2 6 16" xfId="24143" xr:uid="{00000000-0005-0000-0000-0000C2DF0000}"/>
    <cellStyle name="Total 2 6 17" xfId="24489" xr:uid="{00000000-0005-0000-0000-0000C3DF0000}"/>
    <cellStyle name="Total 2 6 18" xfId="21819" xr:uid="{00000000-0005-0000-0000-0000C4DF0000}"/>
    <cellStyle name="Total 2 6 19" xfId="22801" xr:uid="{00000000-0005-0000-0000-0000C5DF0000}"/>
    <cellStyle name="Total 2 6 2" xfId="1303" xr:uid="{00000000-0005-0000-0000-0000C6DF0000}"/>
    <cellStyle name="Total 2 6 2 2" xfId="30013" xr:uid="{00000000-0005-0000-0000-0000C7DF0000}"/>
    <cellStyle name="Total 2 6 2 3" xfId="19170" xr:uid="{00000000-0005-0000-0000-0000C8DF0000}"/>
    <cellStyle name="Total 2 6 20" xfId="25450" xr:uid="{00000000-0005-0000-0000-0000C9DF0000}"/>
    <cellStyle name="Total 2 6 21" xfId="25796" xr:uid="{00000000-0005-0000-0000-0000CADF0000}"/>
    <cellStyle name="Total 2 6 22" xfId="26142" xr:uid="{00000000-0005-0000-0000-0000CBDF0000}"/>
    <cellStyle name="Total 2 6 23" xfId="26488" xr:uid="{00000000-0005-0000-0000-0000CCDF0000}"/>
    <cellStyle name="Total 2 6 24" xfId="25427" xr:uid="{00000000-0005-0000-0000-0000CDDF0000}"/>
    <cellStyle name="Total 2 6 25" xfId="26605" xr:uid="{00000000-0005-0000-0000-0000CEDF0000}"/>
    <cellStyle name="Total 2 6 26" xfId="27195" xr:uid="{00000000-0005-0000-0000-0000CFDF0000}"/>
    <cellStyle name="Total 2 6 27" xfId="27538" xr:uid="{00000000-0005-0000-0000-0000D0DF0000}"/>
    <cellStyle name="Total 2 6 28" xfId="27879" xr:uid="{00000000-0005-0000-0000-0000D1DF0000}"/>
    <cellStyle name="Total 2 6 29" xfId="28220" xr:uid="{00000000-0005-0000-0000-0000D2DF0000}"/>
    <cellStyle name="Total 2 6 3" xfId="18880" xr:uid="{00000000-0005-0000-0000-0000D3DF0000}"/>
    <cellStyle name="Total 2 6 30" xfId="28561" xr:uid="{00000000-0005-0000-0000-0000D4DF0000}"/>
    <cellStyle name="Total 2 6 31" xfId="28902" xr:uid="{00000000-0005-0000-0000-0000D5DF0000}"/>
    <cellStyle name="Total 2 6 32" xfId="29516" xr:uid="{00000000-0005-0000-0000-0000D6DF0000}"/>
    <cellStyle name="Total 2 6 33" xfId="31309" xr:uid="{00000000-0005-0000-0000-0000D7DF0000}"/>
    <cellStyle name="Total 2 6 34" xfId="31400" xr:uid="{00000000-0005-0000-0000-0000D8DF0000}"/>
    <cellStyle name="Total 2 6 35" xfId="31740" xr:uid="{00000000-0005-0000-0000-0000D9DF0000}"/>
    <cellStyle name="Total 2 6 36" xfId="31163" xr:uid="{00000000-0005-0000-0000-0000DADF0000}"/>
    <cellStyle name="Total 2 6 37" xfId="32303" xr:uid="{00000000-0005-0000-0000-0000DBDF0000}"/>
    <cellStyle name="Total 2 6 38" xfId="32644" xr:uid="{00000000-0005-0000-0000-0000DCDF0000}"/>
    <cellStyle name="Total 2 6 39" xfId="33315" xr:uid="{00000000-0005-0000-0000-0000DDDF0000}"/>
    <cellStyle name="Total 2 6 4" xfId="19958" xr:uid="{00000000-0005-0000-0000-0000DEDF0000}"/>
    <cellStyle name="Total 2 6 40" xfId="33554" xr:uid="{00000000-0005-0000-0000-0000DFDF0000}"/>
    <cellStyle name="Total 2 6 41" xfId="33042" xr:uid="{00000000-0005-0000-0000-0000E0DF0000}"/>
    <cellStyle name="Total 2 6 42" xfId="34347" xr:uid="{00000000-0005-0000-0000-0000E1DF0000}"/>
    <cellStyle name="Total 2 6 43" xfId="34693" xr:uid="{00000000-0005-0000-0000-0000E2DF0000}"/>
    <cellStyle name="Total 2 6 44" xfId="35039" xr:uid="{00000000-0005-0000-0000-0000E3DF0000}"/>
    <cellStyle name="Total 2 6 45" xfId="35386" xr:uid="{00000000-0005-0000-0000-0000E4DF0000}"/>
    <cellStyle name="Total 2 6 46" xfId="35733" xr:uid="{00000000-0005-0000-0000-0000E5DF0000}"/>
    <cellStyle name="Total 2 6 47" xfId="36079" xr:uid="{00000000-0005-0000-0000-0000E6DF0000}"/>
    <cellStyle name="Total 2 6 48" xfId="36425" xr:uid="{00000000-0005-0000-0000-0000E7DF0000}"/>
    <cellStyle name="Total 2 6 49" xfId="36771" xr:uid="{00000000-0005-0000-0000-0000E8DF0000}"/>
    <cellStyle name="Total 2 6 5" xfId="20304" xr:uid="{00000000-0005-0000-0000-0000E9DF0000}"/>
    <cellStyle name="Total 2 6 50" xfId="37117" xr:uid="{00000000-0005-0000-0000-0000EADF0000}"/>
    <cellStyle name="Total 2 6 51" xfId="37463" xr:uid="{00000000-0005-0000-0000-0000EBDF0000}"/>
    <cellStyle name="Total 2 6 52" xfId="34322" xr:uid="{00000000-0005-0000-0000-0000ECDF0000}"/>
    <cellStyle name="Total 2 6 53" xfId="38085" xr:uid="{00000000-0005-0000-0000-0000EDDF0000}"/>
    <cellStyle name="Total 2 6 54" xfId="38431" xr:uid="{00000000-0005-0000-0000-0000EEDF0000}"/>
    <cellStyle name="Total 2 6 55" xfId="38777" xr:uid="{00000000-0005-0000-0000-0000EFDF0000}"/>
    <cellStyle name="Total 2 6 56" xfId="39123" xr:uid="{00000000-0005-0000-0000-0000F0DF0000}"/>
    <cellStyle name="Total 2 6 57" xfId="37761" xr:uid="{00000000-0005-0000-0000-0000F1DF0000}"/>
    <cellStyle name="Total 2 6 58" xfId="39532" xr:uid="{00000000-0005-0000-0000-0000F2DF0000}"/>
    <cellStyle name="Total 2 6 59" xfId="39951" xr:uid="{00000000-0005-0000-0000-0000F3DF0000}"/>
    <cellStyle name="Total 2 6 6" xfId="20782" xr:uid="{00000000-0005-0000-0000-0000F4DF0000}"/>
    <cellStyle name="Total 2 6 60" xfId="40292" xr:uid="{00000000-0005-0000-0000-0000F5DF0000}"/>
    <cellStyle name="Total 2 6 61" xfId="40976" xr:uid="{00000000-0005-0000-0000-0000F6DF0000}"/>
    <cellStyle name="Total 2 6 62" xfId="41221" xr:uid="{00000000-0005-0000-0000-0000F7DF0000}"/>
    <cellStyle name="Total 2 6 63" xfId="41593" xr:uid="{00000000-0005-0000-0000-0000F8DF0000}"/>
    <cellStyle name="Total 2 6 64" xfId="41859" xr:uid="{00000000-0005-0000-0000-0000F9DF0000}"/>
    <cellStyle name="Total 2 6 65" xfId="42205" xr:uid="{00000000-0005-0000-0000-0000FADF0000}"/>
    <cellStyle name="Total 2 6 66" xfId="41215" xr:uid="{00000000-0005-0000-0000-0000FBDF0000}"/>
    <cellStyle name="Total 2 6 67" xfId="42786" xr:uid="{00000000-0005-0000-0000-0000FCDF0000}"/>
    <cellStyle name="Total 2 6 68" xfId="43127" xr:uid="{00000000-0005-0000-0000-0000FDDF0000}"/>
    <cellStyle name="Total 2 6 69" xfId="43468" xr:uid="{00000000-0005-0000-0000-0000FEDF0000}"/>
    <cellStyle name="Total 2 6 7" xfId="20997" xr:uid="{00000000-0005-0000-0000-0000FFDF0000}"/>
    <cellStyle name="Total 2 6 70" xfId="43999" xr:uid="{00000000-0005-0000-0000-000000E00000}"/>
    <cellStyle name="Total 2 6 71" xfId="44420" xr:uid="{00000000-0005-0000-0000-000001E00000}"/>
    <cellStyle name="Total 2 6 72" xfId="44667" xr:uid="{00000000-0005-0000-0000-000002E00000}"/>
    <cellStyle name="Total 2 6 73" xfId="45227" xr:uid="{00000000-0005-0000-0000-000003E00000}"/>
    <cellStyle name="Total 2 6 74" xfId="45495" xr:uid="{00000000-0005-0000-0000-000004E00000}"/>
    <cellStyle name="Total 2 6 75" xfId="46046" xr:uid="{00000000-0005-0000-0000-000005E00000}"/>
    <cellStyle name="Total 2 6 76" xfId="45711" xr:uid="{00000000-0005-0000-0000-000006E00000}"/>
    <cellStyle name="Total 2 6 77" xfId="46869" xr:uid="{00000000-0005-0000-0000-000007E00000}"/>
    <cellStyle name="Total 2 6 78" xfId="47214" xr:uid="{00000000-0005-0000-0000-000008E00000}"/>
    <cellStyle name="Total 2 6 79" xfId="45514" xr:uid="{00000000-0005-0000-0000-000009E00000}"/>
    <cellStyle name="Total 2 6 8" xfId="20787" xr:uid="{00000000-0005-0000-0000-00000AE00000}"/>
    <cellStyle name="Total 2 6 80" xfId="47975" xr:uid="{00000000-0005-0000-0000-00000BE00000}"/>
    <cellStyle name="Total 2 6 81" xfId="48409" xr:uid="{00000000-0005-0000-0000-00000CE00000}"/>
    <cellStyle name="Total 2 6 82" xfId="48828" xr:uid="{00000000-0005-0000-0000-00000DE00000}"/>
    <cellStyle name="Total 2 6 83" xfId="48715" xr:uid="{00000000-0005-0000-0000-00000EE00000}"/>
    <cellStyle name="Total 2 6 84" xfId="49244" xr:uid="{00000000-0005-0000-0000-00000FE00000}"/>
    <cellStyle name="Total 2 6 85" xfId="18967" xr:uid="{00000000-0005-0000-0000-000010E00000}"/>
    <cellStyle name="Total 2 6 9" xfId="21858" xr:uid="{00000000-0005-0000-0000-000011E00000}"/>
    <cellStyle name="Total 2 60" xfId="1427" xr:uid="{00000000-0005-0000-0000-000012E00000}"/>
    <cellStyle name="Total 2 60 2" xfId="30476" xr:uid="{00000000-0005-0000-0000-000013E00000}"/>
    <cellStyle name="Total 2 61" xfId="30445" xr:uid="{00000000-0005-0000-0000-000014E00000}"/>
    <cellStyle name="Total 2 62" xfId="30482" xr:uid="{00000000-0005-0000-0000-000015E00000}"/>
    <cellStyle name="Total 2 63" xfId="30495" xr:uid="{00000000-0005-0000-0000-000016E00000}"/>
    <cellStyle name="Total 2 64" xfId="30475" xr:uid="{00000000-0005-0000-0000-000017E00000}"/>
    <cellStyle name="Total 2 65" xfId="30486" xr:uid="{00000000-0005-0000-0000-000018E00000}"/>
    <cellStyle name="Total 2 66" xfId="30484" xr:uid="{00000000-0005-0000-0000-000019E00000}"/>
    <cellStyle name="Total 2 67" xfId="30450" xr:uid="{00000000-0005-0000-0000-00001AE00000}"/>
    <cellStyle name="Total 2 68" xfId="30613" xr:uid="{00000000-0005-0000-0000-00001BE00000}"/>
    <cellStyle name="Total 2 69" xfId="30572" xr:uid="{00000000-0005-0000-0000-00001CE00000}"/>
    <cellStyle name="Total 2 7" xfId="1304" xr:uid="{00000000-0005-0000-0000-00001DE00000}"/>
    <cellStyle name="Total 2 7 10" xfId="22051" xr:uid="{00000000-0005-0000-0000-00001EE00000}"/>
    <cellStyle name="Total 2 7 11" xfId="22397" xr:uid="{00000000-0005-0000-0000-00001FE00000}"/>
    <cellStyle name="Total 2 7 12" xfId="22743" xr:uid="{00000000-0005-0000-0000-000020E00000}"/>
    <cellStyle name="Total 2 7 13" xfId="23089" xr:uid="{00000000-0005-0000-0000-000021E00000}"/>
    <cellStyle name="Total 2 7 14" xfId="23711" xr:uid="{00000000-0005-0000-0000-000022E00000}"/>
    <cellStyle name="Total 2 7 15" xfId="24057" xr:uid="{00000000-0005-0000-0000-000023E00000}"/>
    <cellStyle name="Total 2 7 16" xfId="24407" xr:uid="{00000000-0005-0000-0000-000024E00000}"/>
    <cellStyle name="Total 2 7 17" xfId="25028" xr:uid="{00000000-0005-0000-0000-000025E00000}"/>
    <cellStyle name="Total 2 7 18" xfId="24750" xr:uid="{00000000-0005-0000-0000-000026E00000}"/>
    <cellStyle name="Total 2 7 19" xfId="25714" xr:uid="{00000000-0005-0000-0000-000027E00000}"/>
    <cellStyle name="Total 2 7 2" xfId="1305" xr:uid="{00000000-0005-0000-0000-000028E00000}"/>
    <cellStyle name="Total 2 7 2 2" xfId="29999" xr:uid="{00000000-0005-0000-0000-000029E00000}"/>
    <cellStyle name="Total 2 7 2 3" xfId="19434" xr:uid="{00000000-0005-0000-0000-00002AE00000}"/>
    <cellStyle name="Total 2 7 20" xfId="26060" xr:uid="{00000000-0005-0000-0000-00002BE00000}"/>
    <cellStyle name="Total 2 7 21" xfId="26406" xr:uid="{00000000-0005-0000-0000-00002CE00000}"/>
    <cellStyle name="Total 2 7 22" xfId="26951" xr:uid="{00000000-0005-0000-0000-00002DE00000}"/>
    <cellStyle name="Total 2 7 23" xfId="25231" xr:uid="{00000000-0005-0000-0000-00002EE00000}"/>
    <cellStyle name="Total 2 7 24" xfId="27459" xr:uid="{00000000-0005-0000-0000-00002FE00000}"/>
    <cellStyle name="Total 2 7 25" xfId="27802" xr:uid="{00000000-0005-0000-0000-000030E00000}"/>
    <cellStyle name="Total 2 7 26" xfId="28143" xr:uid="{00000000-0005-0000-0000-000031E00000}"/>
    <cellStyle name="Total 2 7 27" xfId="28484" xr:uid="{00000000-0005-0000-0000-000032E00000}"/>
    <cellStyle name="Total 2 7 28" xfId="28825" xr:uid="{00000000-0005-0000-0000-000033E00000}"/>
    <cellStyle name="Total 2 7 29" xfId="29166" xr:uid="{00000000-0005-0000-0000-000034E00000}"/>
    <cellStyle name="Total 2 7 3" xfId="19780" xr:uid="{00000000-0005-0000-0000-000035E00000}"/>
    <cellStyle name="Total 2 7 30" xfId="29410" xr:uid="{00000000-0005-0000-0000-000036E00000}"/>
    <cellStyle name="Total 2 7 31" xfId="31169" xr:uid="{00000000-0005-0000-0000-000037E00000}"/>
    <cellStyle name="Total 2 7 32" xfId="31664" xr:uid="{00000000-0005-0000-0000-000038E00000}"/>
    <cellStyle name="Total 2 7 33" xfId="32226" xr:uid="{00000000-0005-0000-0000-000039E00000}"/>
    <cellStyle name="Total 2 7 34" xfId="32567" xr:uid="{00000000-0005-0000-0000-00003AE00000}"/>
    <cellStyle name="Total 2 7 35" xfId="32908" xr:uid="{00000000-0005-0000-0000-00003BE00000}"/>
    <cellStyle name="Total 2 7 36" xfId="33205" xr:uid="{00000000-0005-0000-0000-00003CE00000}"/>
    <cellStyle name="Total 2 7 37" xfId="33818" xr:uid="{00000000-0005-0000-0000-00003DE00000}"/>
    <cellStyle name="Total 2 7 38" xfId="34055" xr:uid="{00000000-0005-0000-0000-00003EE00000}"/>
    <cellStyle name="Total 2 7 39" xfId="34611" xr:uid="{00000000-0005-0000-0000-00003FE00000}"/>
    <cellStyle name="Total 2 7 4" xfId="19876" xr:uid="{00000000-0005-0000-0000-000040E00000}"/>
    <cellStyle name="Total 2 7 40" xfId="34957" xr:uid="{00000000-0005-0000-0000-000041E00000}"/>
    <cellStyle name="Total 2 7 41" xfId="35303" xr:uid="{00000000-0005-0000-0000-000042E00000}"/>
    <cellStyle name="Total 2 7 42" xfId="35650" xr:uid="{00000000-0005-0000-0000-000043E00000}"/>
    <cellStyle name="Total 2 7 43" xfId="35997" xr:uid="{00000000-0005-0000-0000-000044E00000}"/>
    <cellStyle name="Total 2 7 44" xfId="36343" xr:uid="{00000000-0005-0000-0000-000045E00000}"/>
    <cellStyle name="Total 2 7 45" xfId="36689" xr:uid="{00000000-0005-0000-0000-000046E00000}"/>
    <cellStyle name="Total 2 7 46" xfId="37035" xr:uid="{00000000-0005-0000-0000-000047E00000}"/>
    <cellStyle name="Total 2 7 47" xfId="37381" xr:uid="{00000000-0005-0000-0000-000048E00000}"/>
    <cellStyle name="Total 2 7 48" xfId="38002" xr:uid="{00000000-0005-0000-0000-000049E00000}"/>
    <cellStyle name="Total 2 7 49" xfId="38349" xr:uid="{00000000-0005-0000-0000-00004AE00000}"/>
    <cellStyle name="Total 2 7 5" xfId="20222" xr:uid="{00000000-0005-0000-0000-00004BE00000}"/>
    <cellStyle name="Total 2 7 50" xfId="38695" xr:uid="{00000000-0005-0000-0000-00004CE00000}"/>
    <cellStyle name="Total 2 7 51" xfId="39041" xr:uid="{00000000-0005-0000-0000-00004DE00000}"/>
    <cellStyle name="Total 2 7 52" xfId="39387" xr:uid="{00000000-0005-0000-0000-00004EE00000}"/>
    <cellStyle name="Total 2 7 53" xfId="37752" xr:uid="{00000000-0005-0000-0000-00004FE00000}"/>
    <cellStyle name="Total 2 7 54" xfId="39598" xr:uid="{00000000-0005-0000-0000-000050E00000}"/>
    <cellStyle name="Total 2 7 55" xfId="40215" xr:uid="{00000000-0005-0000-0000-000051E00000}"/>
    <cellStyle name="Total 2 7 56" xfId="40556" xr:uid="{00000000-0005-0000-0000-000052E00000}"/>
    <cellStyle name="Total 2 7 57" xfId="40865" xr:uid="{00000000-0005-0000-0000-000053E00000}"/>
    <cellStyle name="Total 2 7 58" xfId="41051" xr:uid="{00000000-0005-0000-0000-000054E00000}"/>
    <cellStyle name="Total 2 7 59" xfId="41777" xr:uid="{00000000-0005-0000-0000-000055E00000}"/>
    <cellStyle name="Total 2 7 6" xfId="20568" xr:uid="{00000000-0005-0000-0000-000056E00000}"/>
    <cellStyle name="Total 2 7 60" xfId="42123" xr:uid="{00000000-0005-0000-0000-000057E00000}"/>
    <cellStyle name="Total 2 7 61" xfId="42469" xr:uid="{00000000-0005-0000-0000-000058E00000}"/>
    <cellStyle name="Total 2 7 62" xfId="42648" xr:uid="{00000000-0005-0000-0000-000059E00000}"/>
    <cellStyle name="Total 2 7 63" xfId="42709" xr:uid="{00000000-0005-0000-0000-00005AE00000}"/>
    <cellStyle name="Total 2 7 64" xfId="43050" xr:uid="{00000000-0005-0000-0000-00005BE00000}"/>
    <cellStyle name="Total 2 7 65" xfId="43391" xr:uid="{00000000-0005-0000-0000-00005CE00000}"/>
    <cellStyle name="Total 2 7 66" xfId="43732" xr:uid="{00000000-0005-0000-0000-00005DE00000}"/>
    <cellStyle name="Total 2 7 67" xfId="44588" xr:uid="{00000000-0005-0000-0000-00005EE00000}"/>
    <cellStyle name="Total 2 7 68" xfId="44931" xr:uid="{00000000-0005-0000-0000-00005FE00000}"/>
    <cellStyle name="Total 2 7 69" xfId="45352" xr:uid="{00000000-0005-0000-0000-000060E00000}"/>
    <cellStyle name="Total 2 7 7" xfId="20667" xr:uid="{00000000-0005-0000-0000-000061E00000}"/>
    <cellStyle name="Total 2 7 70" xfId="45966" xr:uid="{00000000-0005-0000-0000-000062E00000}"/>
    <cellStyle name="Total 2 7 71" xfId="46310" xr:uid="{00000000-0005-0000-0000-000063E00000}"/>
    <cellStyle name="Total 2 7 72" xfId="46611" xr:uid="{00000000-0005-0000-0000-000064E00000}"/>
    <cellStyle name="Total 2 7 73" xfId="46788" xr:uid="{00000000-0005-0000-0000-000065E00000}"/>
    <cellStyle name="Total 2 7 74" xfId="47133" xr:uid="{00000000-0005-0000-0000-000066E00000}"/>
    <cellStyle name="Total 2 7 75" xfId="47478" xr:uid="{00000000-0005-0000-0000-000067E00000}"/>
    <cellStyle name="Total 2 7 76" xfId="47728" xr:uid="{00000000-0005-0000-0000-000068E00000}"/>
    <cellStyle name="Total 2 7 77" xfId="47902" xr:uid="{00000000-0005-0000-0000-000069E00000}"/>
    <cellStyle name="Total 2 7 78" xfId="48329" xr:uid="{00000000-0005-0000-0000-00006AE00000}"/>
    <cellStyle name="Total 2 7 79" xfId="49092" xr:uid="{00000000-0005-0000-0000-00006BE00000}"/>
    <cellStyle name="Total 2 7 8" xfId="21261" xr:uid="{00000000-0005-0000-0000-00006CE00000}"/>
    <cellStyle name="Total 2 7 80" xfId="49636" xr:uid="{00000000-0005-0000-0000-00006DE00000}"/>
    <cellStyle name="Total 2 7 81" xfId="48774" xr:uid="{00000000-0005-0000-0000-00006EE00000}"/>
    <cellStyle name="Total 2 7 82" xfId="19079" xr:uid="{00000000-0005-0000-0000-00006FE00000}"/>
    <cellStyle name="Total 2 7 9" xfId="19638" xr:uid="{00000000-0005-0000-0000-000070E00000}"/>
    <cellStyle name="Total 2 70" xfId="30622" xr:uid="{00000000-0005-0000-0000-000071E00000}"/>
    <cellStyle name="Total 2 71" xfId="30575" xr:uid="{00000000-0005-0000-0000-000072E00000}"/>
    <cellStyle name="Total 2 72" xfId="30611" xr:uid="{00000000-0005-0000-0000-000073E00000}"/>
    <cellStyle name="Total 2 73" xfId="30555" xr:uid="{00000000-0005-0000-0000-000074E00000}"/>
    <cellStyle name="Total 2 74" xfId="30683" xr:uid="{00000000-0005-0000-0000-000075E00000}"/>
    <cellStyle name="Total 2 75" xfId="30582" xr:uid="{00000000-0005-0000-0000-000076E00000}"/>
    <cellStyle name="Total 2 76" xfId="30598" xr:uid="{00000000-0005-0000-0000-000077E00000}"/>
    <cellStyle name="Total 2 77" xfId="30620" xr:uid="{00000000-0005-0000-0000-000078E00000}"/>
    <cellStyle name="Total 2 78" xfId="30594" xr:uid="{00000000-0005-0000-0000-000079E00000}"/>
    <cellStyle name="Total 2 79" xfId="30538" xr:uid="{00000000-0005-0000-0000-00007AE00000}"/>
    <cellStyle name="Total 2 8" xfId="1306" xr:uid="{00000000-0005-0000-0000-00007BE00000}"/>
    <cellStyle name="Total 2 8 10" xfId="22073" xr:uid="{00000000-0005-0000-0000-00007CE00000}"/>
    <cellStyle name="Total 2 8 11" xfId="22419" xr:uid="{00000000-0005-0000-0000-00007DE00000}"/>
    <cellStyle name="Total 2 8 12" xfId="22765" xr:uid="{00000000-0005-0000-0000-00007EE00000}"/>
    <cellStyle name="Total 2 8 13" xfId="23111" xr:uid="{00000000-0005-0000-0000-00007FE00000}"/>
    <cellStyle name="Total 2 8 14" xfId="23733" xr:uid="{00000000-0005-0000-0000-000080E00000}"/>
    <cellStyle name="Total 2 8 15" xfId="24079" xr:uid="{00000000-0005-0000-0000-000081E00000}"/>
    <cellStyle name="Total 2 8 16" xfId="24429" xr:uid="{00000000-0005-0000-0000-000082E00000}"/>
    <cellStyle name="Total 2 8 17" xfId="25050" xr:uid="{00000000-0005-0000-0000-000083E00000}"/>
    <cellStyle name="Total 2 8 18" xfId="23777" xr:uid="{00000000-0005-0000-0000-000084E00000}"/>
    <cellStyle name="Total 2 8 19" xfId="25736" xr:uid="{00000000-0005-0000-0000-000085E00000}"/>
    <cellStyle name="Total 2 8 2" xfId="1307" xr:uid="{00000000-0005-0000-0000-000086E00000}"/>
    <cellStyle name="Total 2 8 2 2" xfId="30008" xr:uid="{00000000-0005-0000-0000-000087E00000}"/>
    <cellStyle name="Total 2 8 2 3" xfId="19456" xr:uid="{00000000-0005-0000-0000-000088E00000}"/>
    <cellStyle name="Total 2 8 20" xfId="26082" xr:uid="{00000000-0005-0000-0000-000089E00000}"/>
    <cellStyle name="Total 2 8 21" xfId="26428" xr:uid="{00000000-0005-0000-0000-00008AE00000}"/>
    <cellStyle name="Total 2 8 22" xfId="26973" xr:uid="{00000000-0005-0000-0000-00008BE00000}"/>
    <cellStyle name="Total 2 8 23" xfId="21848" xr:uid="{00000000-0005-0000-0000-00008CE00000}"/>
    <cellStyle name="Total 2 8 24" xfId="27481" xr:uid="{00000000-0005-0000-0000-00008DE00000}"/>
    <cellStyle name="Total 2 8 25" xfId="27824" xr:uid="{00000000-0005-0000-0000-00008EE00000}"/>
    <cellStyle name="Total 2 8 26" xfId="28165" xr:uid="{00000000-0005-0000-0000-00008FE00000}"/>
    <cellStyle name="Total 2 8 27" xfId="28506" xr:uid="{00000000-0005-0000-0000-000090E00000}"/>
    <cellStyle name="Total 2 8 28" xfId="28847" xr:uid="{00000000-0005-0000-0000-000091E00000}"/>
    <cellStyle name="Total 2 8 29" xfId="29188" xr:uid="{00000000-0005-0000-0000-000092E00000}"/>
    <cellStyle name="Total 2 8 3" xfId="19802" xr:uid="{00000000-0005-0000-0000-000093E00000}"/>
    <cellStyle name="Total 2 8 30" xfId="29337" xr:uid="{00000000-0005-0000-0000-000094E00000}"/>
    <cellStyle name="Total 2 8 31" xfId="31054" xr:uid="{00000000-0005-0000-0000-000095E00000}"/>
    <cellStyle name="Total 2 8 32" xfId="31686" xr:uid="{00000000-0005-0000-0000-000096E00000}"/>
    <cellStyle name="Total 2 8 33" xfId="32248" xr:uid="{00000000-0005-0000-0000-000097E00000}"/>
    <cellStyle name="Total 2 8 34" xfId="32589" xr:uid="{00000000-0005-0000-0000-000098E00000}"/>
    <cellStyle name="Total 2 8 35" xfId="32930" xr:uid="{00000000-0005-0000-0000-000099E00000}"/>
    <cellStyle name="Total 2 8 36" xfId="33405" xr:uid="{00000000-0005-0000-0000-00009AE00000}"/>
    <cellStyle name="Total 2 8 37" xfId="33840" xr:uid="{00000000-0005-0000-0000-00009BE00000}"/>
    <cellStyle name="Total 2 8 38" xfId="34115" xr:uid="{00000000-0005-0000-0000-00009CE00000}"/>
    <cellStyle name="Total 2 8 39" xfId="34633" xr:uid="{00000000-0005-0000-0000-00009DE00000}"/>
    <cellStyle name="Total 2 8 4" xfId="19898" xr:uid="{00000000-0005-0000-0000-00009EE00000}"/>
    <cellStyle name="Total 2 8 40" xfId="34979" xr:uid="{00000000-0005-0000-0000-00009FE00000}"/>
    <cellStyle name="Total 2 8 41" xfId="35325" xr:uid="{00000000-0005-0000-0000-0000A0E00000}"/>
    <cellStyle name="Total 2 8 42" xfId="35672" xr:uid="{00000000-0005-0000-0000-0000A1E00000}"/>
    <cellStyle name="Total 2 8 43" xfId="36019" xr:uid="{00000000-0005-0000-0000-0000A2E00000}"/>
    <cellStyle name="Total 2 8 44" xfId="36365" xr:uid="{00000000-0005-0000-0000-0000A3E00000}"/>
    <cellStyle name="Total 2 8 45" xfId="36711" xr:uid="{00000000-0005-0000-0000-0000A4E00000}"/>
    <cellStyle name="Total 2 8 46" xfId="37057" xr:uid="{00000000-0005-0000-0000-0000A5E00000}"/>
    <cellStyle name="Total 2 8 47" xfId="37403" xr:uid="{00000000-0005-0000-0000-0000A6E00000}"/>
    <cellStyle name="Total 2 8 48" xfId="38024" xr:uid="{00000000-0005-0000-0000-0000A7E00000}"/>
    <cellStyle name="Total 2 8 49" xfId="38371" xr:uid="{00000000-0005-0000-0000-0000A8E00000}"/>
    <cellStyle name="Total 2 8 5" xfId="20244" xr:uid="{00000000-0005-0000-0000-0000A9E00000}"/>
    <cellStyle name="Total 2 8 50" xfId="38717" xr:uid="{00000000-0005-0000-0000-0000AAE00000}"/>
    <cellStyle name="Total 2 8 51" xfId="39063" xr:uid="{00000000-0005-0000-0000-0000ABE00000}"/>
    <cellStyle name="Total 2 8 52" xfId="39409" xr:uid="{00000000-0005-0000-0000-0000ACE00000}"/>
    <cellStyle name="Total 2 8 53" xfId="37769" xr:uid="{00000000-0005-0000-0000-0000ADE00000}"/>
    <cellStyle name="Total 2 8 54" xfId="37773" xr:uid="{00000000-0005-0000-0000-0000AEE00000}"/>
    <cellStyle name="Total 2 8 55" xfId="40237" xr:uid="{00000000-0005-0000-0000-0000AFE00000}"/>
    <cellStyle name="Total 2 8 56" xfId="40578" xr:uid="{00000000-0005-0000-0000-0000B0E00000}"/>
    <cellStyle name="Total 2 8 57" xfId="40776" xr:uid="{00000000-0005-0000-0000-0000B1E00000}"/>
    <cellStyle name="Total 2 8 58" xfId="40779" xr:uid="{00000000-0005-0000-0000-0000B2E00000}"/>
    <cellStyle name="Total 2 8 59" xfId="41799" xr:uid="{00000000-0005-0000-0000-0000B3E00000}"/>
    <cellStyle name="Total 2 8 6" xfId="20590" xr:uid="{00000000-0005-0000-0000-0000B4E00000}"/>
    <cellStyle name="Total 2 8 60" xfId="42145" xr:uid="{00000000-0005-0000-0000-0000B5E00000}"/>
    <cellStyle name="Total 2 8 61" xfId="42491" xr:uid="{00000000-0005-0000-0000-0000B6E00000}"/>
    <cellStyle name="Total 2 8 62" xfId="42670" xr:uid="{00000000-0005-0000-0000-0000B7E00000}"/>
    <cellStyle name="Total 2 8 63" xfId="42731" xr:uid="{00000000-0005-0000-0000-0000B8E00000}"/>
    <cellStyle name="Total 2 8 64" xfId="43072" xr:uid="{00000000-0005-0000-0000-0000B9E00000}"/>
    <cellStyle name="Total 2 8 65" xfId="43413" xr:uid="{00000000-0005-0000-0000-0000BAE00000}"/>
    <cellStyle name="Total 2 8 66" xfId="43754" xr:uid="{00000000-0005-0000-0000-0000BBE00000}"/>
    <cellStyle name="Total 2 8 67" xfId="44610" xr:uid="{00000000-0005-0000-0000-0000BCE00000}"/>
    <cellStyle name="Total 2 8 68" xfId="44953" xr:uid="{00000000-0005-0000-0000-0000BDE00000}"/>
    <cellStyle name="Total 2 8 69" xfId="45374" xr:uid="{00000000-0005-0000-0000-0000BEE00000}"/>
    <cellStyle name="Total 2 8 7" xfId="19734" xr:uid="{00000000-0005-0000-0000-0000BFE00000}"/>
    <cellStyle name="Total 2 8 70" xfId="45988" xr:uid="{00000000-0005-0000-0000-0000C0E00000}"/>
    <cellStyle name="Total 2 8 71" xfId="46332" xr:uid="{00000000-0005-0000-0000-0000C1E00000}"/>
    <cellStyle name="Total 2 8 72" xfId="46630" xr:uid="{00000000-0005-0000-0000-0000C2E00000}"/>
    <cellStyle name="Total 2 8 73" xfId="46810" xr:uid="{00000000-0005-0000-0000-0000C3E00000}"/>
    <cellStyle name="Total 2 8 74" xfId="47155" xr:uid="{00000000-0005-0000-0000-0000C4E00000}"/>
    <cellStyle name="Total 2 8 75" xfId="47500" xr:uid="{00000000-0005-0000-0000-0000C5E00000}"/>
    <cellStyle name="Total 2 8 76" xfId="47745" xr:uid="{00000000-0005-0000-0000-0000C6E00000}"/>
    <cellStyle name="Total 2 8 77" xfId="47924" xr:uid="{00000000-0005-0000-0000-0000C7E00000}"/>
    <cellStyle name="Total 2 8 78" xfId="48319" xr:uid="{00000000-0005-0000-0000-0000C8E00000}"/>
    <cellStyle name="Total 2 8 79" xfId="49114" xr:uid="{00000000-0005-0000-0000-0000C9E00000}"/>
    <cellStyle name="Total 2 8 8" xfId="21283" xr:uid="{00000000-0005-0000-0000-0000CAE00000}"/>
    <cellStyle name="Total 2 8 80" xfId="49658" xr:uid="{00000000-0005-0000-0000-0000CBE00000}"/>
    <cellStyle name="Total 2 8 81" xfId="48568" xr:uid="{00000000-0005-0000-0000-0000CCE00000}"/>
    <cellStyle name="Total 2 8 82" xfId="19101" xr:uid="{00000000-0005-0000-0000-0000CDE00000}"/>
    <cellStyle name="Total 2 8 9" xfId="20749" xr:uid="{00000000-0005-0000-0000-0000CEE00000}"/>
    <cellStyle name="Total 2 80" xfId="30635" xr:uid="{00000000-0005-0000-0000-0000CFE00000}"/>
    <cellStyle name="Total 2 81" xfId="30695" xr:uid="{00000000-0005-0000-0000-0000D0E00000}"/>
    <cellStyle name="Total 2 82" xfId="30685" xr:uid="{00000000-0005-0000-0000-0000D1E00000}"/>
    <cellStyle name="Total 2 83" xfId="30712" xr:uid="{00000000-0005-0000-0000-0000D2E00000}"/>
    <cellStyle name="Total 2 84" xfId="30583" xr:uid="{00000000-0005-0000-0000-0000D3E00000}"/>
    <cellStyle name="Total 2 85" xfId="30728" xr:uid="{00000000-0005-0000-0000-0000D4E00000}"/>
    <cellStyle name="Total 2 86" xfId="30727" xr:uid="{00000000-0005-0000-0000-0000D5E00000}"/>
    <cellStyle name="Total 2 87" xfId="30697" xr:uid="{00000000-0005-0000-0000-0000D6E00000}"/>
    <cellStyle name="Total 2 88" xfId="30587" xr:uid="{00000000-0005-0000-0000-0000D7E00000}"/>
    <cellStyle name="Total 2 89" xfId="30678" xr:uid="{00000000-0005-0000-0000-0000D8E00000}"/>
    <cellStyle name="Total 2 9" xfId="1308" xr:uid="{00000000-0005-0000-0000-0000D9E00000}"/>
    <cellStyle name="Total 2 9 10" xfId="22061" xr:uid="{00000000-0005-0000-0000-0000DAE00000}"/>
    <cellStyle name="Total 2 9 11" xfId="22407" xr:uid="{00000000-0005-0000-0000-0000DBE00000}"/>
    <cellStyle name="Total 2 9 12" xfId="22753" xr:uid="{00000000-0005-0000-0000-0000DCE00000}"/>
    <cellStyle name="Total 2 9 13" xfId="23099" xr:uid="{00000000-0005-0000-0000-0000DDE00000}"/>
    <cellStyle name="Total 2 9 14" xfId="23721" xr:uid="{00000000-0005-0000-0000-0000DEE00000}"/>
    <cellStyle name="Total 2 9 15" xfId="24067" xr:uid="{00000000-0005-0000-0000-0000DFE00000}"/>
    <cellStyle name="Total 2 9 16" xfId="24417" xr:uid="{00000000-0005-0000-0000-0000E0E00000}"/>
    <cellStyle name="Total 2 9 17" xfId="25038" xr:uid="{00000000-0005-0000-0000-0000E1E00000}"/>
    <cellStyle name="Total 2 9 18" xfId="21606" xr:uid="{00000000-0005-0000-0000-0000E2E00000}"/>
    <cellStyle name="Total 2 9 19" xfId="25724" xr:uid="{00000000-0005-0000-0000-0000E3E00000}"/>
    <cellStyle name="Total 2 9 2" xfId="1309" xr:uid="{00000000-0005-0000-0000-0000E4E00000}"/>
    <cellStyle name="Total 2 9 2 2" xfId="29984" xr:uid="{00000000-0005-0000-0000-0000E5E00000}"/>
    <cellStyle name="Total 2 9 2 3" xfId="19444" xr:uid="{00000000-0005-0000-0000-0000E6E00000}"/>
    <cellStyle name="Total 2 9 20" xfId="26070" xr:uid="{00000000-0005-0000-0000-0000E7E00000}"/>
    <cellStyle name="Total 2 9 21" xfId="26416" xr:uid="{00000000-0005-0000-0000-0000E8E00000}"/>
    <cellStyle name="Total 2 9 22" xfId="26961" xr:uid="{00000000-0005-0000-0000-0000E9E00000}"/>
    <cellStyle name="Total 2 9 23" xfId="25293" xr:uid="{00000000-0005-0000-0000-0000EAE00000}"/>
    <cellStyle name="Total 2 9 24" xfId="27469" xr:uid="{00000000-0005-0000-0000-0000EBE00000}"/>
    <cellStyle name="Total 2 9 25" xfId="27812" xr:uid="{00000000-0005-0000-0000-0000ECE00000}"/>
    <cellStyle name="Total 2 9 26" xfId="28153" xr:uid="{00000000-0005-0000-0000-0000EDE00000}"/>
    <cellStyle name="Total 2 9 27" xfId="28494" xr:uid="{00000000-0005-0000-0000-0000EEE00000}"/>
    <cellStyle name="Total 2 9 28" xfId="28835" xr:uid="{00000000-0005-0000-0000-0000EFE00000}"/>
    <cellStyle name="Total 2 9 29" xfId="29176" xr:uid="{00000000-0005-0000-0000-0000F0E00000}"/>
    <cellStyle name="Total 2 9 3" xfId="19790" xr:uid="{00000000-0005-0000-0000-0000F1E00000}"/>
    <cellStyle name="Total 2 9 30" xfId="29399" xr:uid="{00000000-0005-0000-0000-0000F2E00000}"/>
    <cellStyle name="Total 2 9 31" xfId="31351" xr:uid="{00000000-0005-0000-0000-0000F3E00000}"/>
    <cellStyle name="Total 2 9 32" xfId="31674" xr:uid="{00000000-0005-0000-0000-0000F4E00000}"/>
    <cellStyle name="Total 2 9 33" xfId="32236" xr:uid="{00000000-0005-0000-0000-0000F5E00000}"/>
    <cellStyle name="Total 2 9 34" xfId="32577" xr:uid="{00000000-0005-0000-0000-0000F6E00000}"/>
    <cellStyle name="Total 2 9 35" xfId="32918" xr:uid="{00000000-0005-0000-0000-0000F7E00000}"/>
    <cellStyle name="Total 2 9 36" xfId="33292" xr:uid="{00000000-0005-0000-0000-0000F8E00000}"/>
    <cellStyle name="Total 2 9 37" xfId="33828" xr:uid="{00000000-0005-0000-0000-0000F9E00000}"/>
    <cellStyle name="Total 2 9 38" xfId="33297" xr:uid="{00000000-0005-0000-0000-0000FAE00000}"/>
    <cellStyle name="Total 2 9 39" xfId="34621" xr:uid="{00000000-0005-0000-0000-0000FBE00000}"/>
    <cellStyle name="Total 2 9 4" xfId="19886" xr:uid="{00000000-0005-0000-0000-0000FCE00000}"/>
    <cellStyle name="Total 2 9 40" xfId="34967" xr:uid="{00000000-0005-0000-0000-0000FDE00000}"/>
    <cellStyle name="Total 2 9 41" xfId="35313" xr:uid="{00000000-0005-0000-0000-0000FEE00000}"/>
    <cellStyle name="Total 2 9 42" xfId="35660" xr:uid="{00000000-0005-0000-0000-0000FFE00000}"/>
    <cellStyle name="Total 2 9 43" xfId="36007" xr:uid="{00000000-0005-0000-0000-000000E10000}"/>
    <cellStyle name="Total 2 9 44" xfId="36353" xr:uid="{00000000-0005-0000-0000-000001E10000}"/>
    <cellStyle name="Total 2 9 45" xfId="36699" xr:uid="{00000000-0005-0000-0000-000002E10000}"/>
    <cellStyle name="Total 2 9 46" xfId="37045" xr:uid="{00000000-0005-0000-0000-000003E10000}"/>
    <cellStyle name="Total 2 9 47" xfId="37391" xr:uid="{00000000-0005-0000-0000-000004E10000}"/>
    <cellStyle name="Total 2 9 48" xfId="38012" xr:uid="{00000000-0005-0000-0000-000005E10000}"/>
    <cellStyle name="Total 2 9 49" xfId="38359" xr:uid="{00000000-0005-0000-0000-000006E10000}"/>
    <cellStyle name="Total 2 9 5" xfId="20232" xr:uid="{00000000-0005-0000-0000-000007E10000}"/>
    <cellStyle name="Total 2 9 50" xfId="38705" xr:uid="{00000000-0005-0000-0000-000008E10000}"/>
    <cellStyle name="Total 2 9 51" xfId="39051" xr:uid="{00000000-0005-0000-0000-000009E10000}"/>
    <cellStyle name="Total 2 9 52" xfId="39397" xr:uid="{00000000-0005-0000-0000-00000AE10000}"/>
    <cellStyle name="Total 2 9 53" xfId="34287" xr:uid="{00000000-0005-0000-0000-00000BE10000}"/>
    <cellStyle name="Total 2 9 54" xfId="39683" xr:uid="{00000000-0005-0000-0000-00000CE10000}"/>
    <cellStyle name="Total 2 9 55" xfId="40225" xr:uid="{00000000-0005-0000-0000-00000DE10000}"/>
    <cellStyle name="Total 2 9 56" xfId="40566" xr:uid="{00000000-0005-0000-0000-00000EE10000}"/>
    <cellStyle name="Total 2 9 57" xfId="40854" xr:uid="{00000000-0005-0000-0000-00000FE10000}"/>
    <cellStyle name="Total 2 9 58" xfId="40739" xr:uid="{00000000-0005-0000-0000-000010E10000}"/>
    <cellStyle name="Total 2 9 59" xfId="41787" xr:uid="{00000000-0005-0000-0000-000011E10000}"/>
    <cellStyle name="Total 2 9 6" xfId="20578" xr:uid="{00000000-0005-0000-0000-000012E10000}"/>
    <cellStyle name="Total 2 9 60" xfId="42133" xr:uid="{00000000-0005-0000-0000-000013E10000}"/>
    <cellStyle name="Total 2 9 61" xfId="42479" xr:uid="{00000000-0005-0000-0000-000014E10000}"/>
    <cellStyle name="Total 2 9 62" xfId="42658" xr:uid="{00000000-0005-0000-0000-000015E10000}"/>
    <cellStyle name="Total 2 9 63" xfId="42719" xr:uid="{00000000-0005-0000-0000-000016E10000}"/>
    <cellStyle name="Total 2 9 64" xfId="43060" xr:uid="{00000000-0005-0000-0000-000017E10000}"/>
    <cellStyle name="Total 2 9 65" xfId="43401" xr:uid="{00000000-0005-0000-0000-000018E10000}"/>
    <cellStyle name="Total 2 9 66" xfId="43742" xr:uid="{00000000-0005-0000-0000-000019E10000}"/>
    <cellStyle name="Total 2 9 67" xfId="44598" xr:uid="{00000000-0005-0000-0000-00001AE10000}"/>
    <cellStyle name="Total 2 9 68" xfId="44941" xr:uid="{00000000-0005-0000-0000-00001BE10000}"/>
    <cellStyle name="Total 2 9 69" xfId="45362" xr:uid="{00000000-0005-0000-0000-00001CE10000}"/>
    <cellStyle name="Total 2 9 7" xfId="20656" xr:uid="{00000000-0005-0000-0000-00001DE10000}"/>
    <cellStyle name="Total 2 9 70" xfId="45976" xr:uid="{00000000-0005-0000-0000-00001EE10000}"/>
    <cellStyle name="Total 2 9 71" xfId="46320" xr:uid="{00000000-0005-0000-0000-00001FE10000}"/>
    <cellStyle name="Total 2 9 72" xfId="46619" xr:uid="{00000000-0005-0000-0000-000020E10000}"/>
    <cellStyle name="Total 2 9 73" xfId="46798" xr:uid="{00000000-0005-0000-0000-000021E10000}"/>
    <cellStyle name="Total 2 9 74" xfId="47143" xr:uid="{00000000-0005-0000-0000-000022E10000}"/>
    <cellStyle name="Total 2 9 75" xfId="47488" xr:uid="{00000000-0005-0000-0000-000023E10000}"/>
    <cellStyle name="Total 2 9 76" xfId="47736" xr:uid="{00000000-0005-0000-0000-000024E10000}"/>
    <cellStyle name="Total 2 9 77" xfId="47912" xr:uid="{00000000-0005-0000-0000-000025E10000}"/>
    <cellStyle name="Total 2 9 78" xfId="48324" xr:uid="{00000000-0005-0000-0000-000026E10000}"/>
    <cellStyle name="Total 2 9 79" xfId="49102" xr:uid="{00000000-0005-0000-0000-000027E10000}"/>
    <cellStyle name="Total 2 9 8" xfId="21271" xr:uid="{00000000-0005-0000-0000-000028E10000}"/>
    <cellStyle name="Total 2 9 80" xfId="49646" xr:uid="{00000000-0005-0000-0000-000029E10000}"/>
    <cellStyle name="Total 2 9 81" xfId="49424" xr:uid="{00000000-0005-0000-0000-00002AE10000}"/>
    <cellStyle name="Total 2 9 82" xfId="19089" xr:uid="{00000000-0005-0000-0000-00002BE10000}"/>
    <cellStyle name="Total 2 9 9" xfId="20920" xr:uid="{00000000-0005-0000-0000-00002CE10000}"/>
    <cellStyle name="Total 2 90" xfId="30679" xr:uid="{00000000-0005-0000-0000-00002DE10000}"/>
    <cellStyle name="Total 2 91" xfId="30574" xr:uid="{00000000-0005-0000-0000-00002EE10000}"/>
    <cellStyle name="Total 2 92" xfId="30585" xr:uid="{00000000-0005-0000-0000-00002FE10000}"/>
    <cellStyle name="Total 2 93" xfId="30848" xr:uid="{00000000-0005-0000-0000-000030E10000}"/>
    <cellStyle name="Total 2 94" xfId="30810" xr:uid="{00000000-0005-0000-0000-000031E10000}"/>
    <cellStyle name="Total 2 95" xfId="30855" xr:uid="{00000000-0005-0000-0000-000032E10000}"/>
    <cellStyle name="Total 2 96" xfId="30824" xr:uid="{00000000-0005-0000-0000-000033E10000}"/>
    <cellStyle name="Total 2 97" xfId="30841" xr:uid="{00000000-0005-0000-0000-000034E10000}"/>
    <cellStyle name="Total 2 98" xfId="30859" xr:uid="{00000000-0005-0000-0000-000035E10000}"/>
    <cellStyle name="Total 2 99" xfId="30891" xr:uid="{00000000-0005-0000-0000-000036E10000}"/>
    <cellStyle name="Warning Text" xfId="21" builtinId="11" customBuiltin="1"/>
    <cellStyle name="Warning Text 2" xfId="218" xr:uid="{00000000-0005-0000-0000-000038E10000}"/>
  </cellStyles>
  <dxfs count="40">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b/>
        <i/>
        <u/>
        <color theme="9"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C0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theme="6" tint="-0.499984740745262"/>
      </font>
      <fill>
        <patternFill>
          <bgColor theme="6" tint="0.59996337778862885"/>
        </patternFill>
      </fill>
    </dxf>
    <dxf>
      <font>
        <color rgb="FFC00000"/>
      </font>
      <fill>
        <patternFill>
          <bgColor theme="5" tint="0.79998168889431442"/>
        </patternFill>
      </fill>
    </dxf>
    <dxf>
      <font>
        <color theme="6" tint="-0.499984740745262"/>
      </font>
      <fill>
        <patternFill>
          <bgColor theme="6" tint="0.59996337778862885"/>
        </patternFill>
      </fill>
    </dxf>
    <dxf>
      <font>
        <color rgb="FFC00000"/>
      </font>
      <fill>
        <patternFill>
          <bgColor theme="5" tint="0.79998168889431442"/>
        </patternFill>
      </fill>
    </dxf>
    <dxf>
      <font>
        <color theme="6" tint="-0.499984740745262"/>
      </font>
      <fill>
        <patternFill>
          <bgColor theme="6" tint="0.59996337778862885"/>
        </patternFill>
      </fill>
    </dxf>
    <dxf>
      <font>
        <color rgb="FFC00000"/>
      </font>
      <fill>
        <patternFill>
          <bgColor theme="5" tint="0.79998168889431442"/>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b/>
        <i val="0"/>
        <color rgb="FFC00000"/>
      </font>
      <fill>
        <patternFill>
          <bgColor theme="5"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file:///C:\Users\dottie.sisley\AppData\Local\Microsoft\Windows\INetCache\Content.Outlook\2013-2014%20AFAFR\2013-14%20Financial%20Aid%20Fee%20Report%20LOG.xlsx" TargetMode="External"/></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47"/>
  <sheetViews>
    <sheetView tabSelected="1" zoomScale="90" zoomScaleNormal="90" workbookViewId="0"/>
  </sheetViews>
  <sheetFormatPr defaultColWidth="9.140625" defaultRowHeight="15"/>
  <cols>
    <col min="1" max="1" width="5.5703125" style="42" bestFit="1" customWidth="1"/>
    <col min="2" max="2" width="87.28515625" style="11" customWidth="1"/>
    <col min="3" max="3" width="2" style="11" customWidth="1"/>
    <col min="4" max="4" width="12" style="11" bestFit="1" customWidth="1"/>
    <col min="5" max="5" width="1.5703125" style="11" customWidth="1"/>
    <col min="6" max="6" width="9.85546875" style="11" customWidth="1"/>
    <col min="7" max="8" width="9.140625" style="11"/>
    <col min="9" max="9" width="8.140625" style="11" customWidth="1"/>
    <col min="10" max="10" width="8.140625" style="11" hidden="1" customWidth="1"/>
    <col min="11" max="11" width="37.42578125" style="11" hidden="1" customWidth="1"/>
    <col min="12" max="16384" width="9.140625" style="11"/>
  </cols>
  <sheetData>
    <row r="1" spans="1:11">
      <c r="A1" s="11"/>
      <c r="B1" s="266" t="s">
        <v>41</v>
      </c>
    </row>
    <row r="2" spans="1:11" ht="32.25" customHeight="1">
      <c r="A2" s="270"/>
      <c r="B2" s="271" t="s">
        <v>175</v>
      </c>
      <c r="C2" s="270"/>
      <c r="D2" s="270"/>
      <c r="E2" s="270"/>
    </row>
    <row r="3" spans="1:11">
      <c r="A3" s="11"/>
      <c r="B3" s="266" t="s">
        <v>42</v>
      </c>
      <c r="K3" s="69" t="s">
        <v>175</v>
      </c>
    </row>
    <row r="4" spans="1:11">
      <c r="A4" s="11"/>
      <c r="B4" s="266" t="s">
        <v>453</v>
      </c>
      <c r="K4" s="2" t="s">
        <v>341</v>
      </c>
    </row>
    <row r="5" spans="1:11" ht="15.75" thickBot="1">
      <c r="D5" s="75" t="s">
        <v>141</v>
      </c>
      <c r="K5" s="2" t="s">
        <v>69</v>
      </c>
    </row>
    <row r="6" spans="1:11">
      <c r="B6" s="45"/>
      <c r="K6" s="2" t="s">
        <v>71</v>
      </c>
    </row>
    <row r="7" spans="1:11">
      <c r="A7" s="138" t="s">
        <v>214</v>
      </c>
      <c r="K7" s="2" t="s">
        <v>70</v>
      </c>
    </row>
    <row r="8" spans="1:11">
      <c r="B8" s="45"/>
      <c r="K8" s="2" t="s">
        <v>72</v>
      </c>
    </row>
    <row r="9" spans="1:11">
      <c r="A9" s="43" t="s">
        <v>43</v>
      </c>
      <c r="B9" s="44" t="s">
        <v>215</v>
      </c>
      <c r="D9" s="265" t="s">
        <v>132</v>
      </c>
      <c r="E9" s="266"/>
      <c r="K9" s="2" t="s">
        <v>371</v>
      </c>
    </row>
    <row r="10" spans="1:11">
      <c r="B10" s="45" t="s">
        <v>208</v>
      </c>
      <c r="K10" s="2" t="s">
        <v>76</v>
      </c>
    </row>
    <row r="11" spans="1:11">
      <c r="B11" s="44"/>
      <c r="K11" s="2" t="s">
        <v>435</v>
      </c>
    </row>
    <row r="12" spans="1:11">
      <c r="A12" s="138" t="s">
        <v>216</v>
      </c>
      <c r="B12" s="45"/>
      <c r="K12" s="2" t="s">
        <v>77</v>
      </c>
    </row>
    <row r="13" spans="1:11">
      <c r="B13" s="45"/>
      <c r="K13" s="2" t="s">
        <v>78</v>
      </c>
    </row>
    <row r="14" spans="1:11">
      <c r="A14" s="43" t="s">
        <v>44</v>
      </c>
      <c r="B14" s="44" t="s">
        <v>209</v>
      </c>
      <c r="D14" s="265" t="s">
        <v>132</v>
      </c>
      <c r="E14" s="266"/>
      <c r="K14" s="2" t="s">
        <v>79</v>
      </c>
    </row>
    <row r="15" spans="1:11">
      <c r="B15" s="45" t="s">
        <v>208</v>
      </c>
      <c r="K15" s="2" t="s">
        <v>74</v>
      </c>
    </row>
    <row r="16" spans="1:11">
      <c r="B16" s="44"/>
      <c r="K16" s="2" t="s">
        <v>342</v>
      </c>
    </row>
    <row r="17" spans="1:11">
      <c r="A17" s="43" t="s">
        <v>45</v>
      </c>
      <c r="B17" s="44" t="s">
        <v>207</v>
      </c>
      <c r="D17" s="265" t="s">
        <v>132</v>
      </c>
      <c r="E17" s="266"/>
      <c r="K17" s="2" t="s">
        <v>91</v>
      </c>
    </row>
    <row r="18" spans="1:11">
      <c r="B18" s="45" t="s">
        <v>231</v>
      </c>
      <c r="K18" s="2" t="s">
        <v>80</v>
      </c>
    </row>
    <row r="19" spans="1:11">
      <c r="B19" s="45" t="s">
        <v>133</v>
      </c>
      <c r="K19" s="2" t="s">
        <v>436</v>
      </c>
    </row>
    <row r="20" spans="1:11">
      <c r="B20" s="44"/>
      <c r="K20" s="2" t="s">
        <v>82</v>
      </c>
    </row>
    <row r="21" spans="1:11">
      <c r="A21" s="43" t="s">
        <v>46</v>
      </c>
      <c r="B21" s="44" t="s">
        <v>134</v>
      </c>
      <c r="D21" s="265" t="s">
        <v>132</v>
      </c>
      <c r="E21" s="266"/>
      <c r="K21" s="2" t="s">
        <v>83</v>
      </c>
    </row>
    <row r="22" spans="1:11">
      <c r="B22" s="45" t="s">
        <v>205</v>
      </c>
      <c r="K22" s="2" t="s">
        <v>391</v>
      </c>
    </row>
    <row r="23" spans="1:11">
      <c r="B23" s="45" t="s">
        <v>206</v>
      </c>
      <c r="K23" s="2" t="s">
        <v>85</v>
      </c>
    </row>
    <row r="24" spans="1:11">
      <c r="B24" s="44"/>
      <c r="K24" s="2" t="s">
        <v>86</v>
      </c>
    </row>
    <row r="25" spans="1:11">
      <c r="A25" s="43" t="s">
        <v>47</v>
      </c>
      <c r="B25" s="44" t="s">
        <v>135</v>
      </c>
      <c r="D25" s="265" t="s">
        <v>132</v>
      </c>
      <c r="E25" s="266"/>
      <c r="K25" s="2" t="s">
        <v>89</v>
      </c>
    </row>
    <row r="26" spans="1:11">
      <c r="B26" s="44"/>
      <c r="K26" s="2" t="s">
        <v>90</v>
      </c>
    </row>
    <row r="27" spans="1:11">
      <c r="A27" s="43" t="s">
        <v>48</v>
      </c>
      <c r="B27" s="44" t="s">
        <v>217</v>
      </c>
      <c r="D27" s="265" t="s">
        <v>132</v>
      </c>
      <c r="E27" s="266"/>
      <c r="K27" s="2" t="s">
        <v>87</v>
      </c>
    </row>
    <row r="28" spans="1:11">
      <c r="B28" s="45" t="s">
        <v>199</v>
      </c>
      <c r="K28" s="2" t="s">
        <v>88</v>
      </c>
    </row>
    <row r="29" spans="1:11">
      <c r="B29" s="44"/>
      <c r="K29" s="2" t="s">
        <v>343</v>
      </c>
    </row>
    <row r="30" spans="1:11">
      <c r="A30" s="43" t="s">
        <v>49</v>
      </c>
      <c r="B30" s="44" t="s">
        <v>210</v>
      </c>
      <c r="D30" s="265" t="s">
        <v>132</v>
      </c>
      <c r="E30" s="266"/>
      <c r="K30" s="2" t="s">
        <v>92</v>
      </c>
    </row>
    <row r="31" spans="1:11">
      <c r="B31" s="45" t="s">
        <v>211</v>
      </c>
      <c r="K31" s="2" t="s">
        <v>93</v>
      </c>
    </row>
    <row r="32" spans="1:11">
      <c r="B32" s="45" t="s">
        <v>212</v>
      </c>
      <c r="K32" s="2" t="s">
        <v>132</v>
      </c>
    </row>
    <row r="33" spans="1:11">
      <c r="A33" s="11"/>
      <c r="B33" s="45" t="s">
        <v>213</v>
      </c>
      <c r="K33" s="74" t="s">
        <v>16</v>
      </c>
    </row>
    <row r="34" spans="1:11">
      <c r="B34" s="44"/>
      <c r="K34" s="74" t="s">
        <v>17</v>
      </c>
    </row>
    <row r="35" spans="1:11">
      <c r="A35" s="43" t="s">
        <v>50</v>
      </c>
      <c r="B35" s="44" t="s">
        <v>142</v>
      </c>
      <c r="D35" s="265" t="s">
        <v>132</v>
      </c>
      <c r="E35" s="266"/>
      <c r="K35" s="74" t="s">
        <v>18</v>
      </c>
    </row>
    <row r="36" spans="1:11">
      <c r="B36" s="44"/>
    </row>
    <row r="37" spans="1:11">
      <c r="A37" s="43" t="s">
        <v>51</v>
      </c>
      <c r="B37" s="44" t="s">
        <v>19</v>
      </c>
      <c r="D37" s="265" t="s">
        <v>132</v>
      </c>
      <c r="E37" s="266"/>
    </row>
    <row r="38" spans="1:11">
      <c r="B38" s="45" t="s">
        <v>349</v>
      </c>
    </row>
    <row r="39" spans="1:11">
      <c r="B39" s="44"/>
    </row>
    <row r="40" spans="1:11">
      <c r="A40" s="43" t="s">
        <v>52</v>
      </c>
      <c r="B40" s="44" t="s">
        <v>20</v>
      </c>
      <c r="D40" s="265" t="s">
        <v>132</v>
      </c>
      <c r="E40" s="266"/>
    </row>
    <row r="41" spans="1:11">
      <c r="B41" s="45" t="s">
        <v>21</v>
      </c>
    </row>
    <row r="42" spans="1:11">
      <c r="B42" s="44"/>
    </row>
    <row r="43" spans="1:11">
      <c r="A43" s="43" t="s">
        <v>53</v>
      </c>
      <c r="B43" s="44" t="s">
        <v>22</v>
      </c>
      <c r="D43" s="265" t="s">
        <v>132</v>
      </c>
      <c r="E43" s="266"/>
    </row>
    <row r="44" spans="1:11">
      <c r="B44" s="45" t="s">
        <v>23</v>
      </c>
    </row>
    <row r="45" spans="1:11">
      <c r="B45" s="44"/>
    </row>
    <row r="46" spans="1:11">
      <c r="A46" s="43" t="s">
        <v>68</v>
      </c>
      <c r="B46" s="44" t="s">
        <v>232</v>
      </c>
      <c r="D46" s="265" t="s">
        <v>132</v>
      </c>
      <c r="E46" s="266"/>
    </row>
    <row r="47" spans="1:11">
      <c r="B47" s="45" t="s">
        <v>218</v>
      </c>
    </row>
  </sheetData>
  <sheetProtection password="99CF" sheet="1" objects="1" scenarios="1"/>
  <conditionalFormatting sqref="A2:E2">
    <cfRule type="containsText" dxfId="39" priority="1" stopIfTrue="1" operator="containsText" text="SELECT COLLEGE NAME">
      <formula>NOT(ISERROR(SEARCH("SELECT COLLEGE NAME",A2)))</formula>
    </cfRule>
  </conditionalFormatting>
  <conditionalFormatting sqref="D9">
    <cfRule type="containsText" dxfId="38" priority="24" stopIfTrue="1" operator="containsText" text="SELECT">
      <formula>NOT(ISERROR(SEARCH("SELECT",D9)))</formula>
    </cfRule>
  </conditionalFormatting>
  <conditionalFormatting sqref="D14">
    <cfRule type="containsText" dxfId="37" priority="12" stopIfTrue="1" operator="containsText" text="SELECT">
      <formula>NOT(ISERROR(SEARCH("SELECT",D14)))</formula>
    </cfRule>
  </conditionalFormatting>
  <conditionalFormatting sqref="D17">
    <cfRule type="containsText" dxfId="36" priority="11" stopIfTrue="1" operator="containsText" text="SELECT">
      <formula>NOT(ISERROR(SEARCH("SELECT",D17)))</formula>
    </cfRule>
  </conditionalFormatting>
  <conditionalFormatting sqref="D21">
    <cfRule type="containsText" dxfId="35" priority="10" stopIfTrue="1" operator="containsText" text="SELECT">
      <formula>NOT(ISERROR(SEARCH("SELECT",D21)))</formula>
    </cfRule>
  </conditionalFormatting>
  <conditionalFormatting sqref="D25">
    <cfRule type="containsText" dxfId="34" priority="9" stopIfTrue="1" operator="containsText" text="SELECT">
      <formula>NOT(ISERROR(SEARCH("SELECT",D25)))</formula>
    </cfRule>
  </conditionalFormatting>
  <conditionalFormatting sqref="D27">
    <cfRule type="containsText" dxfId="33" priority="8" stopIfTrue="1" operator="containsText" text="SELECT">
      <formula>NOT(ISERROR(SEARCH("SELECT",D27)))</formula>
    </cfRule>
  </conditionalFormatting>
  <conditionalFormatting sqref="D30">
    <cfRule type="containsText" dxfId="32" priority="7" stopIfTrue="1" operator="containsText" text="SELECT">
      <formula>NOT(ISERROR(SEARCH("SELECT",D30)))</formula>
    </cfRule>
  </conditionalFormatting>
  <conditionalFormatting sqref="D35">
    <cfRule type="containsText" dxfId="31" priority="6" stopIfTrue="1" operator="containsText" text="SELECT">
      <formula>NOT(ISERROR(SEARCH("SELECT",D35)))</formula>
    </cfRule>
  </conditionalFormatting>
  <conditionalFormatting sqref="D37">
    <cfRule type="containsText" dxfId="30" priority="5" stopIfTrue="1" operator="containsText" text="SELECT">
      <formula>NOT(ISERROR(SEARCH("SELECT",D37)))</formula>
    </cfRule>
  </conditionalFormatting>
  <conditionalFormatting sqref="D40">
    <cfRule type="containsText" dxfId="29" priority="4" stopIfTrue="1" operator="containsText" text="SELECT">
      <formula>NOT(ISERROR(SEARCH("SELECT",D40)))</formula>
    </cfRule>
  </conditionalFormatting>
  <conditionalFormatting sqref="D43">
    <cfRule type="containsText" dxfId="28" priority="3" stopIfTrue="1" operator="containsText" text="SELECT">
      <formula>NOT(ISERROR(SEARCH("SELECT",D43)))</formula>
    </cfRule>
  </conditionalFormatting>
  <conditionalFormatting sqref="D46">
    <cfRule type="containsText" dxfId="27" priority="2" stopIfTrue="1" operator="containsText" text="SELECT">
      <formula>NOT(ISERROR(SEARCH("SELECT",D46)))</formula>
    </cfRule>
  </conditionalFormatting>
  <dataValidations count="2">
    <dataValidation type="list" allowBlank="1" showInputMessage="1" showErrorMessage="1" sqref="D9 D17 D43 D40 D37 D35 D30 D27 D25 D21 D46 D14" xr:uid="{00000000-0002-0000-0000-000000000000}">
      <formula1>$K$32:$K$35</formula1>
    </dataValidation>
    <dataValidation type="list" allowBlank="1" showInputMessage="1" showErrorMessage="1" prompt="Please select your institution from the drop-down list here." sqref="A2:E2" xr:uid="{00000000-0002-0000-0000-000001000000}">
      <formula1>$K$3:$K$31</formula1>
    </dataValidation>
  </dataValidations>
  <pageMargins left="0.45" right="0.45" top="0.75" bottom="0.75" header="0.3" footer="0.3"/>
  <pageSetup scale="91" orientation="portrait" r:id="rId1"/>
  <headerFooter>
    <oddFooter>&amp;L&amp;F&amp;R&amp;D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62"/>
  <sheetViews>
    <sheetView workbookViewId="0">
      <selection sqref="A1:XFD1048576"/>
    </sheetView>
  </sheetViews>
  <sheetFormatPr defaultColWidth="9.140625" defaultRowHeight="12.75"/>
  <cols>
    <col min="1" max="1" width="42.28515625" style="2" customWidth="1"/>
    <col min="2" max="2" width="24.140625" style="2" bestFit="1" customWidth="1"/>
    <col min="3" max="3" width="22.42578125" style="2" customWidth="1"/>
    <col min="4" max="4" width="17.85546875" style="2" customWidth="1"/>
    <col min="5" max="5" width="13.7109375" style="2" bestFit="1" customWidth="1"/>
    <col min="6" max="6" width="42.140625" style="2" bestFit="1" customWidth="1"/>
    <col min="7" max="7" width="16.7109375" style="2" bestFit="1" customWidth="1"/>
    <col min="8" max="8" width="14.7109375" style="2" customWidth="1"/>
    <col min="9" max="9" width="16.5703125" style="2" bestFit="1" customWidth="1"/>
    <col min="10" max="10" width="15.140625" style="2" bestFit="1" customWidth="1"/>
    <col min="11" max="11" width="14.28515625" style="2" bestFit="1" customWidth="1"/>
    <col min="12" max="12" width="16.7109375" style="2" bestFit="1" customWidth="1"/>
    <col min="13" max="15" width="17.42578125" style="2" customWidth="1"/>
    <col min="16" max="16" width="14.7109375" style="2" bestFit="1" customWidth="1"/>
    <col min="17" max="17" width="19.42578125" style="2" customWidth="1"/>
    <col min="18" max="18" width="18.5703125" style="2" customWidth="1"/>
    <col min="19" max="19" width="12" style="2" bestFit="1" customWidth="1"/>
    <col min="20" max="20" width="13.140625" style="2" bestFit="1" customWidth="1"/>
    <col min="21" max="21" width="15.42578125" style="2" bestFit="1" customWidth="1"/>
    <col min="22" max="16384" width="9.140625" style="2"/>
  </cols>
  <sheetData>
    <row r="1" spans="1:22" ht="69.75" customHeight="1">
      <c r="A1" s="148" t="s">
        <v>439</v>
      </c>
      <c r="B1" s="70" t="s">
        <v>96</v>
      </c>
      <c r="C1" s="70" t="s">
        <v>55</v>
      </c>
      <c r="D1" s="70" t="s">
        <v>56</v>
      </c>
      <c r="E1" s="70" t="s">
        <v>345</v>
      </c>
      <c r="F1" s="70" t="s">
        <v>57</v>
      </c>
      <c r="G1" s="70" t="s">
        <v>58</v>
      </c>
      <c r="H1" s="70" t="s">
        <v>59</v>
      </c>
      <c r="I1" s="70" t="s">
        <v>60</v>
      </c>
      <c r="J1" s="70" t="s">
        <v>346</v>
      </c>
      <c r="K1" s="70" t="s">
        <v>61</v>
      </c>
      <c r="L1" s="70" t="s">
        <v>62</v>
      </c>
      <c r="M1" s="70" t="s">
        <v>380</v>
      </c>
      <c r="N1" s="70" t="s">
        <v>381</v>
      </c>
      <c r="O1" s="70" t="s">
        <v>382</v>
      </c>
      <c r="P1" s="70" t="s">
        <v>383</v>
      </c>
      <c r="Q1" s="70" t="s">
        <v>384</v>
      </c>
      <c r="R1" s="71" t="s">
        <v>95</v>
      </c>
      <c r="S1" s="71" t="s">
        <v>63</v>
      </c>
      <c r="T1" s="71" t="s">
        <v>64</v>
      </c>
      <c r="U1" s="72" t="s">
        <v>97</v>
      </c>
      <c r="V1" s="72" t="s">
        <v>136</v>
      </c>
    </row>
    <row r="2" spans="1:22" ht="23.25">
      <c r="A2" s="207" t="s">
        <v>352</v>
      </c>
      <c r="B2" s="198"/>
      <c r="C2" s="198" t="s">
        <v>353</v>
      </c>
      <c r="D2" s="198" t="s">
        <v>351</v>
      </c>
      <c r="E2" s="198" t="s">
        <v>354</v>
      </c>
      <c r="F2" s="198" t="s">
        <v>355</v>
      </c>
      <c r="G2" s="198" t="s">
        <v>356</v>
      </c>
      <c r="H2" s="198" t="s">
        <v>357</v>
      </c>
      <c r="I2" s="198" t="s">
        <v>358</v>
      </c>
      <c r="J2" s="198" t="s">
        <v>359</v>
      </c>
      <c r="K2" s="198" t="s">
        <v>360</v>
      </c>
      <c r="L2" s="198" t="s">
        <v>361</v>
      </c>
      <c r="M2" s="198" t="s">
        <v>385</v>
      </c>
      <c r="N2" s="198" t="s">
        <v>386</v>
      </c>
      <c r="O2" s="198" t="s">
        <v>387</v>
      </c>
      <c r="P2" s="198" t="s">
        <v>388</v>
      </c>
      <c r="Q2" s="198" t="s">
        <v>389</v>
      </c>
      <c r="R2" s="199"/>
      <c r="S2" s="199" t="s">
        <v>362</v>
      </c>
      <c r="T2" s="199" t="s">
        <v>363</v>
      </c>
      <c r="U2" s="200" t="s">
        <v>431</v>
      </c>
      <c r="V2" s="200"/>
    </row>
    <row r="3" spans="1:22" s="47" customFormat="1" ht="10.5">
      <c r="A3" s="69" t="s">
        <v>175</v>
      </c>
    </row>
    <row r="4" spans="1:22">
      <c r="A4" s="217" t="s">
        <v>341</v>
      </c>
      <c r="B4" s="212">
        <f>SUM(C4:Q4)</f>
        <v>19314983.070000004</v>
      </c>
      <c r="C4" s="209">
        <v>664714.44999999995</v>
      </c>
      <c r="D4" s="209">
        <v>32010.92</v>
      </c>
      <c r="E4" s="209">
        <v>72697.850000000006</v>
      </c>
      <c r="F4" s="209">
        <v>0</v>
      </c>
      <c r="G4" s="209">
        <v>329151.37</v>
      </c>
      <c r="H4" s="209">
        <v>11871509.43</v>
      </c>
      <c r="I4" s="209">
        <v>2927075.96</v>
      </c>
      <c r="J4" s="209">
        <v>353597.4</v>
      </c>
      <c r="K4" s="209">
        <v>0</v>
      </c>
      <c r="L4" s="209">
        <v>2729111.52</v>
      </c>
      <c r="M4" s="209">
        <v>15391.89</v>
      </c>
      <c r="N4" s="209">
        <v>306137.8</v>
      </c>
      <c r="O4" s="209">
        <v>0</v>
      </c>
      <c r="P4" s="209">
        <v>13584.48</v>
      </c>
      <c r="Q4" s="209">
        <v>0</v>
      </c>
      <c r="R4" s="210">
        <f>S4+T4</f>
        <v>573212.09</v>
      </c>
      <c r="S4" s="211">
        <v>3969.24</v>
      </c>
      <c r="T4" s="211">
        <v>569242.85</v>
      </c>
      <c r="U4" s="213">
        <v>804038.13</v>
      </c>
      <c r="V4" s="2" t="str">
        <f>IF((B4*0.05)&lt;500000,"Yes","N/A")</f>
        <v>N/A</v>
      </c>
    </row>
    <row r="5" spans="1:22">
      <c r="A5" s="217" t="s">
        <v>69</v>
      </c>
      <c r="B5" s="212">
        <f t="shared" ref="B5:B31" si="0">SUM(C5:Q5)</f>
        <v>61030075</v>
      </c>
      <c r="C5" s="209">
        <v>3665193</v>
      </c>
      <c r="D5" s="209">
        <v>340078</v>
      </c>
      <c r="E5" s="209">
        <v>366994</v>
      </c>
      <c r="F5" s="209">
        <v>2496</v>
      </c>
      <c r="G5" s="209">
        <v>2065405</v>
      </c>
      <c r="H5" s="209">
        <v>32588976</v>
      </c>
      <c r="I5" s="209">
        <v>3983825</v>
      </c>
      <c r="J5" s="209">
        <v>1498555</v>
      </c>
      <c r="K5" s="209">
        <v>69042</v>
      </c>
      <c r="L5" s="209">
        <v>16449511</v>
      </c>
      <c r="M5" s="209">
        <v>0</v>
      </c>
      <c r="N5" s="209">
        <v>0</v>
      </c>
      <c r="O5" s="209">
        <v>0</v>
      </c>
      <c r="P5" s="209">
        <v>0</v>
      </c>
      <c r="Q5" s="209">
        <v>0</v>
      </c>
      <c r="R5" s="210">
        <f t="shared" ref="R5:R30" si="1">S5+T5</f>
        <v>502289</v>
      </c>
      <c r="S5" s="211">
        <v>0</v>
      </c>
      <c r="T5" s="211">
        <v>502289</v>
      </c>
      <c r="U5" s="211">
        <v>3037511</v>
      </c>
      <c r="V5" s="2" t="str">
        <f t="shared" ref="V5:V31" si="2">IF((B5*0.05)&lt;500000,"Yes","N/A")</f>
        <v>N/A</v>
      </c>
    </row>
    <row r="6" spans="1:22">
      <c r="A6" s="217" t="s">
        <v>70</v>
      </c>
      <c r="B6" s="212">
        <f t="shared" si="0"/>
        <v>2194874.37</v>
      </c>
      <c r="C6" s="209">
        <v>27707.599999999999</v>
      </c>
      <c r="D6" s="209">
        <v>1370.1</v>
      </c>
      <c r="E6" s="209">
        <v>1193.0999999999999</v>
      </c>
      <c r="F6" s="209">
        <v>0</v>
      </c>
      <c r="G6" s="209">
        <v>9235.1</v>
      </c>
      <c r="H6" s="209">
        <v>1268614.44</v>
      </c>
      <c r="I6" s="209">
        <v>446650.14</v>
      </c>
      <c r="J6" s="209">
        <v>4020.84</v>
      </c>
      <c r="K6" s="209">
        <v>0</v>
      </c>
      <c r="L6" s="209">
        <v>429283.8</v>
      </c>
      <c r="M6" s="209">
        <v>0</v>
      </c>
      <c r="N6" s="209">
        <v>6216.2</v>
      </c>
      <c r="O6" s="209">
        <v>583.04999999999995</v>
      </c>
      <c r="P6" s="209">
        <v>0</v>
      </c>
      <c r="Q6" s="209">
        <v>0</v>
      </c>
      <c r="R6" s="210">
        <f t="shared" si="1"/>
        <v>311126.32</v>
      </c>
      <c r="S6" s="211">
        <v>4228.04</v>
      </c>
      <c r="T6" s="211">
        <v>306898.28000000003</v>
      </c>
      <c r="U6" s="211">
        <v>159980.26</v>
      </c>
      <c r="V6" s="2" t="str">
        <f t="shared" si="2"/>
        <v>Yes</v>
      </c>
    </row>
    <row r="7" spans="1:22">
      <c r="A7" s="217" t="s">
        <v>71</v>
      </c>
      <c r="B7" s="212">
        <f t="shared" si="0"/>
        <v>9845080.2899999991</v>
      </c>
      <c r="C7" s="209">
        <v>483021.3</v>
      </c>
      <c r="D7" s="209">
        <v>36022.32</v>
      </c>
      <c r="E7" s="209">
        <v>60843.3</v>
      </c>
      <c r="F7" s="209">
        <v>0</v>
      </c>
      <c r="G7" s="209">
        <v>104054.46</v>
      </c>
      <c r="H7" s="209">
        <v>6003288.3799999999</v>
      </c>
      <c r="I7" s="209">
        <v>834960.95</v>
      </c>
      <c r="J7" s="209">
        <v>153970.79999999999</v>
      </c>
      <c r="K7" s="209">
        <v>0</v>
      </c>
      <c r="L7" s="209">
        <v>2022398.18</v>
      </c>
      <c r="M7" s="209">
        <v>0</v>
      </c>
      <c r="N7" s="209">
        <v>121686.6</v>
      </c>
      <c r="O7" s="209">
        <v>23343.96</v>
      </c>
      <c r="P7" s="209">
        <v>1490.04</v>
      </c>
      <c r="Q7" s="209">
        <v>0</v>
      </c>
      <c r="R7" s="210">
        <f t="shared" si="1"/>
        <v>278028.33</v>
      </c>
      <c r="S7" s="211">
        <v>220.19</v>
      </c>
      <c r="T7" s="211">
        <v>277808.14</v>
      </c>
      <c r="U7" s="211">
        <v>520138.17</v>
      </c>
      <c r="V7" s="2" t="str">
        <f t="shared" si="2"/>
        <v>Yes</v>
      </c>
    </row>
    <row r="8" spans="1:22">
      <c r="A8" s="217" t="s">
        <v>72</v>
      </c>
      <c r="B8" s="212">
        <f>SUM(C8:Q8)</f>
        <v>19915193.709999993</v>
      </c>
      <c r="C8" s="209">
        <v>1649003.82</v>
      </c>
      <c r="D8" s="209">
        <v>307288.8</v>
      </c>
      <c r="E8" s="209">
        <v>29458.92</v>
      </c>
      <c r="F8" s="209">
        <v>0</v>
      </c>
      <c r="G8" s="209">
        <v>578275.74</v>
      </c>
      <c r="H8" s="209">
        <v>9386257.9000000004</v>
      </c>
      <c r="I8" s="209">
        <v>2724051.83</v>
      </c>
      <c r="J8" s="209">
        <v>158839.78</v>
      </c>
      <c r="K8" s="209">
        <v>4515.54</v>
      </c>
      <c r="L8" s="209">
        <v>4691260.22</v>
      </c>
      <c r="M8" s="209">
        <v>67420.08</v>
      </c>
      <c r="N8" s="209">
        <v>280648.23</v>
      </c>
      <c r="O8" s="209">
        <v>34330.080000000002</v>
      </c>
      <c r="P8" s="209">
        <v>3842.77</v>
      </c>
      <c r="Q8" s="209">
        <v>0</v>
      </c>
      <c r="R8" s="210">
        <f>S8+T8</f>
        <v>1468405.1</v>
      </c>
      <c r="S8" s="211">
        <v>149738.54999999999</v>
      </c>
      <c r="T8" s="211">
        <v>1318666.55</v>
      </c>
      <c r="U8" s="211">
        <v>1148350.8600000001</v>
      </c>
      <c r="V8" s="2" t="str">
        <f>IF((B8*0.05)&lt;500000,"Yes","N/A")</f>
        <v>N/A</v>
      </c>
    </row>
    <row r="9" spans="1:22">
      <c r="A9" s="218" t="s">
        <v>371</v>
      </c>
      <c r="B9" s="212">
        <f>SUM(C9:Q9)</f>
        <v>23950913.799999997</v>
      </c>
      <c r="C9" s="209">
        <v>2530646.75</v>
      </c>
      <c r="D9" s="209">
        <v>274647.59999999998</v>
      </c>
      <c r="E9" s="209">
        <v>123911.63</v>
      </c>
      <c r="F9" s="209">
        <v>0</v>
      </c>
      <c r="G9" s="209">
        <v>235982.90999999997</v>
      </c>
      <c r="H9" s="209">
        <v>15963088.579999998</v>
      </c>
      <c r="I9" s="209">
        <v>1720569.19</v>
      </c>
      <c r="J9" s="209">
        <v>356584.72000000003</v>
      </c>
      <c r="K9" s="209">
        <v>0</v>
      </c>
      <c r="L9" s="209">
        <v>2154345.79</v>
      </c>
      <c r="M9" s="209">
        <v>0</v>
      </c>
      <c r="N9" s="209">
        <v>581798.49</v>
      </c>
      <c r="O9" s="209">
        <v>6699.14</v>
      </c>
      <c r="P9" s="209">
        <v>2639</v>
      </c>
      <c r="Q9" s="209">
        <v>0</v>
      </c>
      <c r="R9" s="210">
        <f>S9+T9</f>
        <v>68209.39</v>
      </c>
      <c r="S9" s="211">
        <v>2536.42</v>
      </c>
      <c r="T9" s="211">
        <v>65672.97</v>
      </c>
      <c r="U9" s="211">
        <v>1179644.9500000002</v>
      </c>
      <c r="V9" s="2" t="str">
        <f>IF((B9*0.05)&lt;500000,"Yes","N/A")</f>
        <v>N/A</v>
      </c>
    </row>
    <row r="10" spans="1:22">
      <c r="A10" s="217" t="s">
        <v>74</v>
      </c>
      <c r="B10" s="212">
        <f t="shared" si="0"/>
        <v>3530381.18</v>
      </c>
      <c r="C10" s="209">
        <v>32566.65</v>
      </c>
      <c r="D10" s="209">
        <v>17403.02</v>
      </c>
      <c r="E10" s="209">
        <v>3173.38</v>
      </c>
      <c r="F10" s="209">
        <v>473.64</v>
      </c>
      <c r="G10" s="209">
        <v>24747.58</v>
      </c>
      <c r="H10" s="209">
        <v>2172412.37</v>
      </c>
      <c r="I10" s="209">
        <v>259956.89</v>
      </c>
      <c r="J10" s="209">
        <v>87228.7</v>
      </c>
      <c r="K10" s="209">
        <v>31891.759999999998</v>
      </c>
      <c r="L10" s="209">
        <v>866327.19</v>
      </c>
      <c r="M10" s="209">
        <v>0</v>
      </c>
      <c r="N10" s="209">
        <v>28800</v>
      </c>
      <c r="O10" s="209">
        <v>3600</v>
      </c>
      <c r="P10" s="209">
        <v>1800</v>
      </c>
      <c r="Q10" s="209">
        <v>0</v>
      </c>
      <c r="R10" s="210">
        <f t="shared" si="1"/>
        <v>586763.43999999994</v>
      </c>
      <c r="S10" s="211">
        <v>8652.2199999999993</v>
      </c>
      <c r="T10" s="211">
        <v>578111.22</v>
      </c>
      <c r="U10" s="211">
        <v>292686.11</v>
      </c>
      <c r="V10" s="2" t="str">
        <f t="shared" si="2"/>
        <v>Yes</v>
      </c>
    </row>
    <row r="11" spans="1:22">
      <c r="A11" s="217" t="s">
        <v>435</v>
      </c>
      <c r="B11" s="212">
        <f t="shared" si="0"/>
        <v>2004352.6600000001</v>
      </c>
      <c r="C11" s="209">
        <v>282599.53999999998</v>
      </c>
      <c r="D11" s="209">
        <v>13923</v>
      </c>
      <c r="E11" s="209">
        <v>32034.57</v>
      </c>
      <c r="F11" s="209">
        <v>0</v>
      </c>
      <c r="G11" s="209">
        <v>151481.29999999999</v>
      </c>
      <c r="H11" s="209">
        <v>839465.29</v>
      </c>
      <c r="I11" s="209">
        <v>112442.75</v>
      </c>
      <c r="J11" s="209">
        <v>27997.81</v>
      </c>
      <c r="K11" s="209">
        <v>0</v>
      </c>
      <c r="L11" s="209">
        <v>544408.4</v>
      </c>
      <c r="M11" s="209">
        <v>0</v>
      </c>
      <c r="N11" s="209">
        <v>0</v>
      </c>
      <c r="O11" s="209">
        <v>0</v>
      </c>
      <c r="P11" s="209">
        <v>0</v>
      </c>
      <c r="Q11" s="209">
        <v>0</v>
      </c>
      <c r="R11" s="210">
        <f t="shared" si="1"/>
        <v>108997.43</v>
      </c>
      <c r="S11" s="211">
        <v>453.59</v>
      </c>
      <c r="T11" s="211">
        <v>108543.84</v>
      </c>
      <c r="U11" s="211">
        <v>111219.12999999999</v>
      </c>
      <c r="V11" s="2" t="str">
        <f t="shared" si="2"/>
        <v>Yes</v>
      </c>
    </row>
    <row r="12" spans="1:22">
      <c r="A12" s="217" t="s">
        <v>76</v>
      </c>
      <c r="B12" s="212">
        <f t="shared" si="0"/>
        <v>34592562.229999997</v>
      </c>
      <c r="C12" s="209">
        <v>755677.21000000008</v>
      </c>
      <c r="D12" s="209">
        <v>165580.06</v>
      </c>
      <c r="E12" s="209">
        <v>89872.46</v>
      </c>
      <c r="F12" s="209">
        <v>0</v>
      </c>
      <c r="G12" s="209">
        <v>398623.8</v>
      </c>
      <c r="H12" s="209">
        <v>19216229.559999999</v>
      </c>
      <c r="I12" s="209">
        <v>4913658.9300000006</v>
      </c>
      <c r="J12" s="209">
        <v>872016.74</v>
      </c>
      <c r="K12" s="209">
        <v>38492.700000000004</v>
      </c>
      <c r="L12" s="209">
        <v>8142410.7700000005</v>
      </c>
      <c r="M12" s="209">
        <v>0</v>
      </c>
      <c r="N12" s="209">
        <v>0</v>
      </c>
      <c r="O12" s="209">
        <v>0</v>
      </c>
      <c r="P12" s="209">
        <v>0</v>
      </c>
      <c r="Q12" s="209">
        <v>0</v>
      </c>
      <c r="R12" s="210">
        <f t="shared" si="1"/>
        <v>1613164.25</v>
      </c>
      <c r="S12" s="211">
        <v>40130.959999999992</v>
      </c>
      <c r="T12" s="211">
        <v>1573033.29</v>
      </c>
      <c r="U12" s="211">
        <v>1876095.2999999998</v>
      </c>
      <c r="V12" s="2" t="str">
        <f t="shared" si="2"/>
        <v>N/A</v>
      </c>
    </row>
    <row r="13" spans="1:22">
      <c r="A13" s="217" t="s">
        <v>77</v>
      </c>
      <c r="B13" s="212">
        <f t="shared" si="0"/>
        <v>5954275.6699999999</v>
      </c>
      <c r="C13" s="209">
        <v>274117.96000000002</v>
      </c>
      <c r="D13" s="209">
        <v>22279.86</v>
      </c>
      <c r="E13" s="209">
        <v>25241.88</v>
      </c>
      <c r="F13" s="209">
        <v>0</v>
      </c>
      <c r="G13" s="209">
        <v>168500.62</v>
      </c>
      <c r="H13" s="209">
        <v>4035675.28</v>
      </c>
      <c r="I13" s="209">
        <v>342243.75</v>
      </c>
      <c r="J13" s="209">
        <v>68107.28</v>
      </c>
      <c r="K13" s="209">
        <v>0</v>
      </c>
      <c r="L13" s="209">
        <v>1018109.04</v>
      </c>
      <c r="M13" s="209">
        <v>0</v>
      </c>
      <c r="N13" s="209">
        <v>0</v>
      </c>
      <c r="O13" s="209">
        <v>0</v>
      </c>
      <c r="P13" s="209">
        <v>0</v>
      </c>
      <c r="Q13" s="209">
        <v>0</v>
      </c>
      <c r="R13" s="210">
        <f t="shared" si="1"/>
        <v>392423.21</v>
      </c>
      <c r="S13" s="211">
        <v>55227</v>
      </c>
      <c r="T13" s="211">
        <v>337196.21</v>
      </c>
      <c r="U13" s="211">
        <v>318537.12</v>
      </c>
      <c r="V13" s="2" t="str">
        <f t="shared" si="2"/>
        <v>Yes</v>
      </c>
    </row>
    <row r="14" spans="1:22">
      <c r="A14" s="217" t="s">
        <v>78</v>
      </c>
      <c r="B14" s="212">
        <f t="shared" si="0"/>
        <v>43341429.439999998</v>
      </c>
      <c r="C14" s="209">
        <v>4525826.13</v>
      </c>
      <c r="D14" s="209">
        <v>0</v>
      </c>
      <c r="E14" s="209">
        <v>740803.18</v>
      </c>
      <c r="F14" s="209">
        <v>3140.02</v>
      </c>
      <c r="G14" s="209">
        <v>2032317.56</v>
      </c>
      <c r="H14" s="209">
        <v>21164619.829999998</v>
      </c>
      <c r="I14" s="209">
        <v>0</v>
      </c>
      <c r="J14" s="209">
        <v>2479066.75</v>
      </c>
      <c r="K14" s="209">
        <v>125984.7</v>
      </c>
      <c r="L14" s="209">
        <v>12269671.27</v>
      </c>
      <c r="M14" s="209">
        <v>0</v>
      </c>
      <c r="N14" s="209">
        <v>0</v>
      </c>
      <c r="O14" s="209">
        <v>0</v>
      </c>
      <c r="P14" s="209">
        <v>0</v>
      </c>
      <c r="Q14" s="209">
        <v>0</v>
      </c>
      <c r="R14" s="210">
        <f t="shared" si="1"/>
        <v>869843.24</v>
      </c>
      <c r="S14" s="211">
        <v>45617.460000000006</v>
      </c>
      <c r="T14" s="211">
        <v>824225.78</v>
      </c>
      <c r="U14" s="213">
        <v>2167071.4700000002</v>
      </c>
      <c r="V14" s="2" t="str">
        <f t="shared" si="2"/>
        <v>N/A</v>
      </c>
    </row>
    <row r="15" spans="1:22">
      <c r="A15" s="217" t="s">
        <v>79</v>
      </c>
      <c r="B15" s="212">
        <f t="shared" si="0"/>
        <v>19949999.93</v>
      </c>
      <c r="C15" s="209">
        <v>624759.38</v>
      </c>
      <c r="D15" s="209">
        <v>148868.96</v>
      </c>
      <c r="E15" s="209">
        <v>9994.98</v>
      </c>
      <c r="F15" s="209">
        <v>0</v>
      </c>
      <c r="G15" s="209">
        <v>327567.18</v>
      </c>
      <c r="H15" s="209">
        <v>9681644.8499999996</v>
      </c>
      <c r="I15" s="209">
        <v>3986060.98</v>
      </c>
      <c r="J15" s="209">
        <v>75038.039999999994</v>
      </c>
      <c r="K15" s="209">
        <v>0</v>
      </c>
      <c r="L15" s="209">
        <v>5096065.5599999996</v>
      </c>
      <c r="M15" s="209">
        <v>0</v>
      </c>
      <c r="N15" s="209">
        <v>0</v>
      </c>
      <c r="O15" s="209">
        <v>0</v>
      </c>
      <c r="P15" s="209">
        <v>0</v>
      </c>
      <c r="Q15" s="209">
        <v>0</v>
      </c>
      <c r="R15" s="210">
        <f t="shared" si="1"/>
        <v>1222077.8999999999</v>
      </c>
      <c r="S15" s="211">
        <v>82800</v>
      </c>
      <c r="T15" s="211">
        <v>1139277.8999999999</v>
      </c>
      <c r="U15" s="213">
        <v>989798.1</v>
      </c>
      <c r="V15" s="2" t="str">
        <f t="shared" si="2"/>
        <v>N/A</v>
      </c>
    </row>
    <row r="16" spans="1:22">
      <c r="A16" s="217" t="s">
        <v>342</v>
      </c>
      <c r="B16" s="212">
        <f t="shared" si="0"/>
        <v>6083075.8699999992</v>
      </c>
      <c r="C16" s="209">
        <v>166853.57999999999</v>
      </c>
      <c r="D16" s="209">
        <v>2478.39</v>
      </c>
      <c r="E16" s="209">
        <v>11061.94</v>
      </c>
      <c r="F16" s="209">
        <v>0</v>
      </c>
      <c r="G16" s="209">
        <v>18984.13</v>
      </c>
      <c r="H16" s="209">
        <v>4348666.8</v>
      </c>
      <c r="I16" s="209">
        <v>345025.47</v>
      </c>
      <c r="J16" s="209">
        <v>149407.94</v>
      </c>
      <c r="K16" s="209">
        <v>0</v>
      </c>
      <c r="L16" s="209">
        <v>962869.59</v>
      </c>
      <c r="M16" s="209">
        <v>826.13</v>
      </c>
      <c r="N16" s="209">
        <v>68605.52</v>
      </c>
      <c r="O16" s="209">
        <v>420.86</v>
      </c>
      <c r="P16" s="209">
        <v>7875.52</v>
      </c>
      <c r="Q16" s="209">
        <v>0</v>
      </c>
      <c r="R16" s="210">
        <f t="shared" si="1"/>
        <v>0</v>
      </c>
      <c r="S16" s="211">
        <v>0</v>
      </c>
      <c r="T16" s="211">
        <v>0</v>
      </c>
      <c r="U16" s="211">
        <v>382320.83</v>
      </c>
      <c r="V16" s="2" t="str">
        <f t="shared" si="2"/>
        <v>Yes</v>
      </c>
    </row>
    <row r="17" spans="1:22">
      <c r="A17" s="217" t="s">
        <v>80</v>
      </c>
      <c r="B17" s="212">
        <f t="shared" si="0"/>
        <v>108603910.31999999</v>
      </c>
      <c r="C17" s="209">
        <v>12282821.07</v>
      </c>
      <c r="D17" s="209">
        <v>990907.92</v>
      </c>
      <c r="E17" s="209">
        <v>438721.23</v>
      </c>
      <c r="F17" s="209">
        <v>39402.090000000004</v>
      </c>
      <c r="G17" s="209">
        <v>1858661.92</v>
      </c>
      <c r="H17" s="209">
        <v>72561749.579999998</v>
      </c>
      <c r="I17" s="209">
        <v>6781720.5700000003</v>
      </c>
      <c r="J17" s="209">
        <v>2150707.1800000002</v>
      </c>
      <c r="K17" s="209">
        <v>86587.88</v>
      </c>
      <c r="L17" s="209">
        <v>9515152.5399999991</v>
      </c>
      <c r="M17" s="209">
        <v>60333</v>
      </c>
      <c r="N17" s="209">
        <v>1837145.3399999999</v>
      </c>
      <c r="O17" s="209">
        <v>0</v>
      </c>
      <c r="P17" s="209">
        <v>0</v>
      </c>
      <c r="Q17" s="209">
        <v>0</v>
      </c>
      <c r="R17" s="210">
        <f t="shared" si="1"/>
        <v>1717123.45</v>
      </c>
      <c r="S17" s="211">
        <v>365596.3</v>
      </c>
      <c r="T17" s="211">
        <v>1351527.15</v>
      </c>
      <c r="U17" s="211">
        <v>5506429.9900000002</v>
      </c>
      <c r="V17" s="2" t="str">
        <f t="shared" si="2"/>
        <v>N/A</v>
      </c>
    </row>
    <row r="18" spans="1:22">
      <c r="A18" s="217" t="s">
        <v>436</v>
      </c>
      <c r="B18" s="212">
        <f t="shared" si="0"/>
        <v>1484674.7300000002</v>
      </c>
      <c r="C18" s="209">
        <v>73495.02</v>
      </c>
      <c r="D18" s="209">
        <v>27594.86</v>
      </c>
      <c r="E18" s="209">
        <v>2110.89</v>
      </c>
      <c r="F18" s="209">
        <v>0</v>
      </c>
      <c r="G18" s="209">
        <v>100092</v>
      </c>
      <c r="H18" s="209">
        <v>759606.66</v>
      </c>
      <c r="I18" s="209">
        <v>134196.98000000001</v>
      </c>
      <c r="J18" s="209">
        <v>23036.03</v>
      </c>
      <c r="K18" s="209">
        <v>0</v>
      </c>
      <c r="L18" s="209">
        <v>364542.29</v>
      </c>
      <c r="M18" s="209">
        <v>0</v>
      </c>
      <c r="N18" s="209">
        <v>0</v>
      </c>
      <c r="O18" s="209">
        <v>0</v>
      </c>
      <c r="P18" s="209">
        <v>0</v>
      </c>
      <c r="Q18" s="209">
        <v>0</v>
      </c>
      <c r="R18" s="210">
        <f t="shared" si="1"/>
        <v>169386.97</v>
      </c>
      <c r="S18" s="211">
        <v>0</v>
      </c>
      <c r="T18" s="211">
        <v>169386.97</v>
      </c>
      <c r="U18" s="211">
        <v>109470.5</v>
      </c>
      <c r="V18" s="2" t="str">
        <f t="shared" si="2"/>
        <v>Yes</v>
      </c>
    </row>
    <row r="19" spans="1:22">
      <c r="A19" s="217" t="s">
        <v>82</v>
      </c>
      <c r="B19" s="212">
        <f t="shared" si="0"/>
        <v>6605733.9900000002</v>
      </c>
      <c r="C19" s="209">
        <v>186741.87</v>
      </c>
      <c r="D19" s="209">
        <v>7019.2900000000009</v>
      </c>
      <c r="E19" s="209">
        <v>13881.38</v>
      </c>
      <c r="F19" s="209">
        <v>0</v>
      </c>
      <c r="G19" s="209">
        <v>27689.93</v>
      </c>
      <c r="H19" s="209">
        <v>4027777.14</v>
      </c>
      <c r="I19" s="209">
        <v>943706.09</v>
      </c>
      <c r="J19" s="209">
        <v>122453.2</v>
      </c>
      <c r="K19" s="209">
        <v>0</v>
      </c>
      <c r="L19" s="209">
        <v>1276465.0900000001</v>
      </c>
      <c r="M19" s="209">
        <v>0</v>
      </c>
      <c r="N19" s="209">
        <v>0</v>
      </c>
      <c r="O19" s="209">
        <v>0</v>
      </c>
      <c r="P19" s="209">
        <v>0</v>
      </c>
      <c r="Q19" s="209">
        <v>0</v>
      </c>
      <c r="R19" s="210">
        <f t="shared" si="1"/>
        <v>459408.25</v>
      </c>
      <c r="S19" s="211">
        <v>38421.74</v>
      </c>
      <c r="T19" s="211">
        <v>420986.51</v>
      </c>
      <c r="U19" s="211">
        <v>344173.32999999996</v>
      </c>
      <c r="V19" s="2" t="str">
        <f t="shared" si="2"/>
        <v>Yes</v>
      </c>
    </row>
    <row r="20" spans="1:22">
      <c r="A20" s="217" t="s">
        <v>83</v>
      </c>
      <c r="B20" s="212">
        <f t="shared" si="0"/>
        <v>41280048.999999993</v>
      </c>
      <c r="C20" s="209">
        <v>3768253.48</v>
      </c>
      <c r="D20" s="209">
        <v>382646.7</v>
      </c>
      <c r="E20" s="209">
        <v>115591.5</v>
      </c>
      <c r="F20" s="209">
        <v>5439.6</v>
      </c>
      <c r="G20" s="209">
        <v>293511.75</v>
      </c>
      <c r="H20" s="209">
        <v>28846131.789999999</v>
      </c>
      <c r="I20" s="209">
        <v>2486040.36</v>
      </c>
      <c r="J20" s="209">
        <v>921963.12</v>
      </c>
      <c r="K20" s="209">
        <v>51997.919999999998</v>
      </c>
      <c r="L20" s="209">
        <v>3225477.36</v>
      </c>
      <c r="M20" s="209">
        <v>0</v>
      </c>
      <c r="N20" s="209">
        <v>1128051.8</v>
      </c>
      <c r="O20" s="209">
        <v>24027.62</v>
      </c>
      <c r="P20" s="209">
        <v>30916</v>
      </c>
      <c r="Q20" s="209">
        <v>0</v>
      </c>
      <c r="R20" s="210">
        <f t="shared" si="1"/>
        <v>1881630.35</v>
      </c>
      <c r="S20" s="211">
        <v>119386.11</v>
      </c>
      <c r="T20" s="211">
        <v>1762244.24</v>
      </c>
      <c r="U20" s="211">
        <v>2170401.9300000002</v>
      </c>
      <c r="V20" s="2" t="str">
        <f t="shared" si="2"/>
        <v>N/A</v>
      </c>
    </row>
    <row r="21" spans="1:22">
      <c r="A21" s="217" t="s">
        <v>391</v>
      </c>
      <c r="B21" s="212">
        <f t="shared" si="0"/>
        <v>13154858.839999998</v>
      </c>
      <c r="C21" s="209">
        <v>288899.56</v>
      </c>
      <c r="D21" s="209">
        <v>0</v>
      </c>
      <c r="E21" s="209">
        <v>24178.959999999999</v>
      </c>
      <c r="F21" s="209">
        <v>0</v>
      </c>
      <c r="G21" s="209">
        <v>157393</v>
      </c>
      <c r="H21" s="209">
        <v>7418197.5099999998</v>
      </c>
      <c r="I21" s="209">
        <v>996756.84000000008</v>
      </c>
      <c r="J21" s="209">
        <v>253513.1</v>
      </c>
      <c r="K21" s="209">
        <v>54441.27</v>
      </c>
      <c r="L21" s="209">
        <v>3961478.6</v>
      </c>
      <c r="M21" s="209">
        <v>0</v>
      </c>
      <c r="N21" s="209">
        <v>0</v>
      </c>
      <c r="O21" s="209">
        <v>0</v>
      </c>
      <c r="P21" s="209">
        <v>0</v>
      </c>
      <c r="Q21" s="209">
        <v>0</v>
      </c>
      <c r="R21" s="210">
        <f t="shared" si="1"/>
        <v>535568.62</v>
      </c>
      <c r="S21" s="211">
        <v>50101.3</v>
      </c>
      <c r="T21" s="211">
        <v>485467.32</v>
      </c>
      <c r="U21" s="211">
        <v>714098.37</v>
      </c>
      <c r="V21" s="2" t="str">
        <f t="shared" si="2"/>
        <v>N/A</v>
      </c>
    </row>
    <row r="22" spans="1:22">
      <c r="A22" s="217" t="s">
        <v>85</v>
      </c>
      <c r="B22" s="212">
        <f t="shared" si="0"/>
        <v>12848829.419999998</v>
      </c>
      <c r="C22" s="209">
        <v>599330.80000000005</v>
      </c>
      <c r="D22" s="209">
        <v>34619.96</v>
      </c>
      <c r="E22" s="209">
        <v>55412</v>
      </c>
      <c r="F22" s="209">
        <v>0</v>
      </c>
      <c r="G22" s="209">
        <v>289698.40000000002</v>
      </c>
      <c r="H22" s="209">
        <v>7060566.7999999989</v>
      </c>
      <c r="I22" s="209">
        <v>1180671.8599999999</v>
      </c>
      <c r="J22" s="209">
        <v>351945.60000000003</v>
      </c>
      <c r="K22" s="209">
        <v>0</v>
      </c>
      <c r="L22" s="209">
        <v>3276584</v>
      </c>
      <c r="M22" s="209">
        <v>0</v>
      </c>
      <c r="N22" s="209">
        <v>0</v>
      </c>
      <c r="O22" s="209">
        <v>0</v>
      </c>
      <c r="P22" s="209">
        <v>0</v>
      </c>
      <c r="Q22" s="209">
        <v>0</v>
      </c>
      <c r="R22" s="210">
        <f t="shared" si="1"/>
        <v>671576.69</v>
      </c>
      <c r="S22" s="211">
        <v>85080.59</v>
      </c>
      <c r="T22" s="211">
        <v>586496.1</v>
      </c>
      <c r="U22" s="211">
        <v>703848.19000000006</v>
      </c>
      <c r="V22" s="2" t="str">
        <f t="shared" si="2"/>
        <v>N/A</v>
      </c>
    </row>
    <row r="23" spans="1:22">
      <c r="A23" s="217" t="s">
        <v>86</v>
      </c>
      <c r="B23" s="212">
        <f t="shared" si="0"/>
        <v>13737645.629999999</v>
      </c>
      <c r="C23" s="209">
        <v>575628.93999999994</v>
      </c>
      <c r="D23" s="209">
        <v>82742.66</v>
      </c>
      <c r="E23" s="209">
        <v>51900.97</v>
      </c>
      <c r="F23" s="209">
        <v>744.99</v>
      </c>
      <c r="G23" s="209">
        <v>156323.72</v>
      </c>
      <c r="H23" s="209">
        <v>7090457.6600000001</v>
      </c>
      <c r="I23" s="209">
        <v>2072709.97</v>
      </c>
      <c r="J23" s="209">
        <v>275740.18</v>
      </c>
      <c r="K23" s="209">
        <v>109021.26</v>
      </c>
      <c r="L23" s="209">
        <v>3322375.28</v>
      </c>
      <c r="M23" s="209">
        <v>0</v>
      </c>
      <c r="N23" s="209">
        <v>0</v>
      </c>
      <c r="O23" s="209">
        <v>0</v>
      </c>
      <c r="P23" s="209">
        <v>0</v>
      </c>
      <c r="Q23" s="209">
        <v>0</v>
      </c>
      <c r="R23" s="210">
        <f t="shared" si="1"/>
        <v>202873.05</v>
      </c>
      <c r="S23" s="211">
        <v>1277.1099999999999</v>
      </c>
      <c r="T23" s="211">
        <v>201595.94</v>
      </c>
      <c r="U23" s="213">
        <v>687039</v>
      </c>
      <c r="V23" s="2" t="str">
        <f t="shared" si="2"/>
        <v>N/A</v>
      </c>
    </row>
    <row r="24" spans="1:22">
      <c r="A24" s="217" t="s">
        <v>87</v>
      </c>
      <c r="B24" s="212">
        <f t="shared" si="0"/>
        <v>24565352.239999998</v>
      </c>
      <c r="C24" s="209">
        <v>4517023.97</v>
      </c>
      <c r="D24" s="209">
        <v>115436.08</v>
      </c>
      <c r="E24" s="209">
        <v>236622.42</v>
      </c>
      <c r="F24" s="209">
        <v>0</v>
      </c>
      <c r="G24" s="209">
        <v>398413.12000000005</v>
      </c>
      <c r="H24" s="209">
        <v>15190369.73</v>
      </c>
      <c r="I24" s="209">
        <v>1394187.33</v>
      </c>
      <c r="J24" s="209">
        <v>451182.47000000003</v>
      </c>
      <c r="K24" s="209">
        <v>0</v>
      </c>
      <c r="L24" s="209">
        <v>2262117.12</v>
      </c>
      <c r="M24" s="209">
        <v>0</v>
      </c>
      <c r="N24" s="209">
        <v>0</v>
      </c>
      <c r="O24" s="209">
        <v>0</v>
      </c>
      <c r="P24" s="209">
        <v>0</v>
      </c>
      <c r="Q24" s="209">
        <v>0</v>
      </c>
      <c r="R24" s="210">
        <f t="shared" si="1"/>
        <v>446459.25000000006</v>
      </c>
      <c r="S24" s="211">
        <v>30649.08</v>
      </c>
      <c r="T24" s="211">
        <v>415810.17000000004</v>
      </c>
      <c r="U24" s="211">
        <v>1211158.22</v>
      </c>
      <c r="V24" s="2" t="str">
        <f t="shared" si="2"/>
        <v>N/A</v>
      </c>
    </row>
    <row r="25" spans="1:22">
      <c r="A25" s="217" t="s">
        <v>88</v>
      </c>
      <c r="B25" s="212">
        <f t="shared" si="0"/>
        <v>25256526</v>
      </c>
      <c r="C25" s="209">
        <v>684276</v>
      </c>
      <c r="D25" s="209">
        <v>106478</v>
      </c>
      <c r="E25" s="209">
        <v>29350</v>
      </c>
      <c r="F25" s="209">
        <v>0</v>
      </c>
      <c r="G25" s="209">
        <v>294679</v>
      </c>
      <c r="H25" s="209">
        <v>14116840</v>
      </c>
      <c r="I25" s="209">
        <v>2510580</v>
      </c>
      <c r="J25" s="209">
        <v>330595</v>
      </c>
      <c r="K25" s="209">
        <v>190674</v>
      </c>
      <c r="L25" s="209">
        <v>6450025</v>
      </c>
      <c r="M25" s="209">
        <v>37483</v>
      </c>
      <c r="N25" s="209">
        <v>412350</v>
      </c>
      <c r="O25" s="209">
        <v>80154</v>
      </c>
      <c r="P25" s="209">
        <v>13042</v>
      </c>
      <c r="Q25" s="209">
        <v>0</v>
      </c>
      <c r="R25" s="210">
        <f t="shared" si="1"/>
        <v>504128</v>
      </c>
      <c r="S25" s="211">
        <v>11911</v>
      </c>
      <c r="T25" s="211">
        <v>492217</v>
      </c>
      <c r="U25" s="211">
        <v>1053504</v>
      </c>
      <c r="V25" s="2" t="str">
        <f t="shared" si="2"/>
        <v>N/A</v>
      </c>
    </row>
    <row r="26" spans="1:22">
      <c r="A26" s="217" t="s">
        <v>343</v>
      </c>
      <c r="B26" s="212">
        <f t="shared" si="0"/>
        <v>3638708.1</v>
      </c>
      <c r="C26" s="209">
        <v>33968.22</v>
      </c>
      <c r="D26" s="209">
        <v>0</v>
      </c>
      <c r="E26" s="209">
        <v>0</v>
      </c>
      <c r="F26" s="209">
        <v>0</v>
      </c>
      <c r="G26" s="209">
        <v>0</v>
      </c>
      <c r="H26" s="209">
        <v>3242700.84</v>
      </c>
      <c r="I26" s="209">
        <v>312187.8</v>
      </c>
      <c r="J26" s="209">
        <v>23041.38</v>
      </c>
      <c r="K26" s="209">
        <v>0</v>
      </c>
      <c r="L26" s="209">
        <v>9717.5400000000009</v>
      </c>
      <c r="M26" s="209">
        <v>1652.22</v>
      </c>
      <c r="N26" s="209">
        <v>15440.1</v>
      </c>
      <c r="O26" s="209">
        <v>0</v>
      </c>
      <c r="P26" s="209">
        <v>0</v>
      </c>
      <c r="Q26" s="209">
        <v>0</v>
      </c>
      <c r="R26" s="210">
        <f t="shared" si="1"/>
        <v>685897.59</v>
      </c>
      <c r="S26" s="211">
        <v>1376.02</v>
      </c>
      <c r="T26" s="211">
        <v>684521.57</v>
      </c>
      <c r="U26" s="211">
        <v>260082.97</v>
      </c>
      <c r="V26" s="2" t="str">
        <f t="shared" si="2"/>
        <v>Yes</v>
      </c>
    </row>
    <row r="27" spans="1:22">
      <c r="A27" s="217" t="s">
        <v>89</v>
      </c>
      <c r="B27" s="212">
        <f t="shared" si="0"/>
        <v>7722790.3200000003</v>
      </c>
      <c r="C27" s="209">
        <v>473283.05</v>
      </c>
      <c r="D27" s="209">
        <v>17921.28</v>
      </c>
      <c r="E27" s="209">
        <v>9704.2900000000009</v>
      </c>
      <c r="F27" s="209">
        <v>0</v>
      </c>
      <c r="G27" s="209">
        <v>122132.04</v>
      </c>
      <c r="H27" s="209">
        <v>4499162.28</v>
      </c>
      <c r="I27" s="209">
        <v>661438.74</v>
      </c>
      <c r="J27" s="209">
        <v>81835.92</v>
      </c>
      <c r="K27" s="209">
        <v>89325.72</v>
      </c>
      <c r="L27" s="209">
        <v>1767987</v>
      </c>
      <c r="M27" s="209">
        <v>0</v>
      </c>
      <c r="N27" s="209">
        <v>0</v>
      </c>
      <c r="O27" s="209">
        <v>0</v>
      </c>
      <c r="P27" s="209">
        <v>0</v>
      </c>
      <c r="Q27" s="209">
        <v>0</v>
      </c>
      <c r="R27" s="210">
        <f t="shared" si="1"/>
        <v>184438.24</v>
      </c>
      <c r="S27" s="211">
        <v>10784.88</v>
      </c>
      <c r="T27" s="211">
        <v>173653.36</v>
      </c>
      <c r="U27" s="211">
        <v>349847.67</v>
      </c>
      <c r="V27" s="2" t="str">
        <f t="shared" si="2"/>
        <v>Yes</v>
      </c>
    </row>
    <row r="28" spans="1:22">
      <c r="A28" s="217" t="s">
        <v>90</v>
      </c>
      <c r="B28" s="212">
        <f t="shared" si="0"/>
        <v>43206609.07</v>
      </c>
      <c r="C28" s="209">
        <v>2763998.54</v>
      </c>
      <c r="D28" s="209">
        <v>545549.4</v>
      </c>
      <c r="E28" s="209">
        <v>241512.18</v>
      </c>
      <c r="F28" s="209">
        <v>0</v>
      </c>
      <c r="G28" s="209">
        <v>1312573.8999999999</v>
      </c>
      <c r="H28" s="209">
        <v>19363781.57</v>
      </c>
      <c r="I28" s="209">
        <v>7408280.9199999999</v>
      </c>
      <c r="J28" s="209">
        <v>921350.76</v>
      </c>
      <c r="K28" s="209">
        <v>0</v>
      </c>
      <c r="L28" s="209">
        <v>10649561.800000001</v>
      </c>
      <c r="M28" s="209">
        <v>0</v>
      </c>
      <c r="N28" s="209">
        <v>0</v>
      </c>
      <c r="O28" s="209">
        <v>0</v>
      </c>
      <c r="P28" s="209">
        <v>0</v>
      </c>
      <c r="Q28" s="209">
        <v>0</v>
      </c>
      <c r="R28" s="210">
        <f t="shared" si="1"/>
        <v>473920.38999999996</v>
      </c>
      <c r="S28" s="211">
        <v>36054.42</v>
      </c>
      <c r="T28" s="211">
        <v>437865.97</v>
      </c>
      <c r="U28" s="211">
        <v>2146086.81</v>
      </c>
      <c r="V28" s="2" t="str">
        <f t="shared" si="2"/>
        <v>N/A</v>
      </c>
    </row>
    <row r="29" spans="1:22">
      <c r="A29" s="217" t="s">
        <v>91</v>
      </c>
      <c r="B29" s="212">
        <f t="shared" si="0"/>
        <v>16499023.630000001</v>
      </c>
      <c r="C29" s="209">
        <v>1403571.7</v>
      </c>
      <c r="D29" s="209">
        <v>74525</v>
      </c>
      <c r="E29" s="209">
        <v>85445.09</v>
      </c>
      <c r="F29" s="209">
        <v>0</v>
      </c>
      <c r="G29" s="209">
        <v>131599.64000000001</v>
      </c>
      <c r="H29" s="209">
        <v>11204819.640000001</v>
      </c>
      <c r="I29" s="209">
        <v>1282948.83</v>
      </c>
      <c r="J29" s="209">
        <v>383950.8</v>
      </c>
      <c r="K29" s="209">
        <v>66619.8</v>
      </c>
      <c r="L29" s="209">
        <v>1435991.76</v>
      </c>
      <c r="M29" s="209">
        <v>9900</v>
      </c>
      <c r="N29" s="209">
        <v>401189.55</v>
      </c>
      <c r="O29" s="209">
        <v>7100.7</v>
      </c>
      <c r="P29" s="209">
        <v>11361.12</v>
      </c>
      <c r="Q29" s="209">
        <v>0</v>
      </c>
      <c r="R29" s="210">
        <f t="shared" si="1"/>
        <v>0</v>
      </c>
      <c r="S29" s="211">
        <v>0</v>
      </c>
      <c r="T29" s="211">
        <v>0</v>
      </c>
      <c r="U29" s="211">
        <v>821598.54000000015</v>
      </c>
      <c r="V29" s="2" t="str">
        <f t="shared" si="2"/>
        <v>N/A</v>
      </c>
    </row>
    <row r="30" spans="1:22">
      <c r="A30" s="217" t="s">
        <v>92</v>
      </c>
      <c r="B30" s="212">
        <f t="shared" si="0"/>
        <v>22081768.629999999</v>
      </c>
      <c r="C30" s="209">
        <v>3051526.5</v>
      </c>
      <c r="D30" s="209">
        <v>-1652.22</v>
      </c>
      <c r="E30" s="209">
        <v>77414.399999999994</v>
      </c>
      <c r="F30" s="209">
        <v>0</v>
      </c>
      <c r="G30" s="209">
        <v>332006.40000000002</v>
      </c>
      <c r="H30" s="209">
        <v>15523582.41</v>
      </c>
      <c r="I30" s="209">
        <v>94176.54</v>
      </c>
      <c r="J30" s="209">
        <v>170188.79999999999</v>
      </c>
      <c r="K30" s="209">
        <v>0</v>
      </c>
      <c r="L30" s="209">
        <v>2834525.8</v>
      </c>
      <c r="M30" s="209">
        <v>0</v>
      </c>
      <c r="N30" s="209">
        <v>0</v>
      </c>
      <c r="O30" s="209">
        <v>0</v>
      </c>
      <c r="P30" s="209">
        <v>0</v>
      </c>
      <c r="Q30" s="209">
        <v>0</v>
      </c>
      <c r="R30" s="210">
        <f t="shared" si="1"/>
        <v>994258.32</v>
      </c>
      <c r="S30" s="211">
        <v>282221.25</v>
      </c>
      <c r="T30" s="211">
        <v>712037.07</v>
      </c>
      <c r="U30" s="211">
        <v>1142146.18</v>
      </c>
      <c r="V30" s="2" t="str">
        <f t="shared" si="2"/>
        <v>N/A</v>
      </c>
    </row>
    <row r="31" spans="1:22">
      <c r="A31" s="217" t="s">
        <v>93</v>
      </c>
      <c r="B31" s="212">
        <f t="shared" si="0"/>
        <v>85237298.139999986</v>
      </c>
      <c r="C31" s="209">
        <v>9268355.0399999991</v>
      </c>
      <c r="D31" s="209">
        <v>356328.78</v>
      </c>
      <c r="E31" s="209">
        <v>774098.01</v>
      </c>
      <c r="F31" s="209">
        <v>0</v>
      </c>
      <c r="G31" s="209">
        <v>3616919.04</v>
      </c>
      <c r="H31" s="209">
        <v>45281457.449999988</v>
      </c>
      <c r="I31" s="209">
        <v>3394210.6199999996</v>
      </c>
      <c r="J31" s="209">
        <v>2094356.42</v>
      </c>
      <c r="K31" s="209">
        <v>228058.94</v>
      </c>
      <c r="L31" s="209">
        <v>20223513.84</v>
      </c>
      <c r="M31" s="209">
        <v>0</v>
      </c>
      <c r="N31" s="209">
        <v>0</v>
      </c>
      <c r="O31" s="209">
        <v>0</v>
      </c>
      <c r="P31" s="209">
        <v>0</v>
      </c>
      <c r="Q31" s="209">
        <v>0</v>
      </c>
      <c r="R31" s="210">
        <f>S31+T31</f>
        <v>633463.64</v>
      </c>
      <c r="S31" s="211">
        <v>156769.66</v>
      </c>
      <c r="T31" s="211">
        <v>476693.98</v>
      </c>
      <c r="U31" s="211">
        <v>3960943.62</v>
      </c>
      <c r="V31" s="2" t="str">
        <f t="shared" si="2"/>
        <v>N/A</v>
      </c>
    </row>
    <row r="33" spans="1:9">
      <c r="A33" s="73" t="s">
        <v>54</v>
      </c>
      <c r="B33" s="73" t="s">
        <v>66</v>
      </c>
      <c r="C33" s="73" t="s">
        <v>67</v>
      </c>
      <c r="D33" s="73">
        <v>50000000</v>
      </c>
      <c r="F33" s="73" t="s">
        <v>54</v>
      </c>
      <c r="G33" s="73" t="s">
        <v>144</v>
      </c>
      <c r="H33" s="73" t="s">
        <v>145</v>
      </c>
      <c r="I33" s="73" t="s">
        <v>377</v>
      </c>
    </row>
    <row r="34" spans="1:9">
      <c r="A34" s="201"/>
      <c r="B34" s="201"/>
      <c r="C34" s="201" t="s">
        <v>429</v>
      </c>
      <c r="D34" s="201" t="s">
        <v>430</v>
      </c>
      <c r="F34" s="201"/>
      <c r="G34" s="201"/>
      <c r="H34" s="201"/>
      <c r="I34" s="201" t="s">
        <v>432</v>
      </c>
    </row>
    <row r="35" spans="1:9">
      <c r="A35" s="217" t="s">
        <v>341</v>
      </c>
      <c r="B35" s="208" t="s">
        <v>65</v>
      </c>
      <c r="C35" s="196">
        <v>0</v>
      </c>
      <c r="D35" s="213">
        <v>804038.13</v>
      </c>
      <c r="F35" s="217" t="s">
        <v>341</v>
      </c>
      <c r="G35" s="215">
        <v>69250</v>
      </c>
      <c r="H35" s="215">
        <v>10000000</v>
      </c>
      <c r="I35" s="214">
        <v>0</v>
      </c>
    </row>
    <row r="36" spans="1:9">
      <c r="A36" s="217" t="s">
        <v>69</v>
      </c>
      <c r="B36" s="208" t="s">
        <v>65</v>
      </c>
      <c r="C36" s="196">
        <v>0</v>
      </c>
      <c r="D36" s="211">
        <v>3037511</v>
      </c>
      <c r="F36" s="217" t="s">
        <v>69</v>
      </c>
      <c r="G36" s="215">
        <v>69250</v>
      </c>
      <c r="H36" s="215">
        <v>10000000</v>
      </c>
      <c r="I36" s="214">
        <v>0</v>
      </c>
    </row>
    <row r="37" spans="1:9">
      <c r="A37" s="217" t="s">
        <v>70</v>
      </c>
      <c r="B37" s="208" t="s">
        <v>65</v>
      </c>
      <c r="C37" s="196">
        <v>0</v>
      </c>
      <c r="D37" s="211">
        <v>159980.26</v>
      </c>
      <c r="F37" s="217" t="s">
        <v>70</v>
      </c>
      <c r="G37" s="216">
        <v>69250</v>
      </c>
      <c r="H37" s="215">
        <v>10000000</v>
      </c>
      <c r="I37" s="214">
        <v>275000</v>
      </c>
    </row>
    <row r="38" spans="1:9">
      <c r="A38" s="217" t="s">
        <v>71</v>
      </c>
      <c r="B38" s="208" t="s">
        <v>65</v>
      </c>
      <c r="C38" s="196">
        <v>0</v>
      </c>
      <c r="D38" s="211">
        <v>520138.17</v>
      </c>
      <c r="F38" s="217" t="s">
        <v>71</v>
      </c>
      <c r="G38" s="215">
        <v>69250</v>
      </c>
      <c r="H38" s="215">
        <v>10000000</v>
      </c>
      <c r="I38" s="214">
        <v>0</v>
      </c>
    </row>
    <row r="39" spans="1:9">
      <c r="A39" s="217" t="s">
        <v>72</v>
      </c>
      <c r="B39" s="208" t="s">
        <v>65</v>
      </c>
      <c r="C39" s="196">
        <v>0</v>
      </c>
      <c r="D39" s="211">
        <v>1148350.8600000001</v>
      </c>
      <c r="F39" s="217" t="s">
        <v>72</v>
      </c>
      <c r="G39" s="215">
        <v>69250</v>
      </c>
      <c r="H39" s="215">
        <v>10000000</v>
      </c>
      <c r="I39" s="214">
        <v>0</v>
      </c>
    </row>
    <row r="40" spans="1:9">
      <c r="A40" s="218" t="s">
        <v>371</v>
      </c>
      <c r="B40" s="208" t="s">
        <v>65</v>
      </c>
      <c r="C40" s="196">
        <v>0</v>
      </c>
      <c r="D40" s="211">
        <v>1179644.9500000002</v>
      </c>
      <c r="F40" s="218" t="s">
        <v>371</v>
      </c>
      <c r="G40" s="215">
        <v>69250</v>
      </c>
      <c r="H40" s="215">
        <v>10000000</v>
      </c>
      <c r="I40" s="214">
        <v>0</v>
      </c>
    </row>
    <row r="41" spans="1:9">
      <c r="A41" s="217" t="s">
        <v>74</v>
      </c>
      <c r="B41" s="208" t="s">
        <v>65</v>
      </c>
      <c r="C41" s="196">
        <v>0</v>
      </c>
      <c r="D41" s="211">
        <v>292686.11</v>
      </c>
      <c r="F41" s="217" t="s">
        <v>74</v>
      </c>
      <c r="G41" s="215">
        <v>69250</v>
      </c>
      <c r="H41" s="215">
        <v>10000000</v>
      </c>
      <c r="I41" s="214">
        <v>0</v>
      </c>
    </row>
    <row r="42" spans="1:9">
      <c r="A42" s="217" t="s">
        <v>435</v>
      </c>
      <c r="B42" s="208" t="s">
        <v>65</v>
      </c>
      <c r="C42" s="196">
        <v>0</v>
      </c>
      <c r="D42" s="211">
        <v>111219.12999999999</v>
      </c>
      <c r="F42" s="217" t="s">
        <v>435</v>
      </c>
      <c r="G42" s="215">
        <v>69250</v>
      </c>
      <c r="H42" s="215">
        <v>10000000</v>
      </c>
      <c r="I42" s="214">
        <v>0</v>
      </c>
    </row>
    <row r="43" spans="1:9">
      <c r="A43" s="217" t="s">
        <v>76</v>
      </c>
      <c r="B43" s="208" t="s">
        <v>65</v>
      </c>
      <c r="C43" s="196">
        <v>0</v>
      </c>
      <c r="D43" s="211">
        <v>1876095.2999999998</v>
      </c>
      <c r="F43" s="217" t="s">
        <v>76</v>
      </c>
      <c r="G43" s="215">
        <v>69250</v>
      </c>
      <c r="H43" s="215">
        <v>10000000</v>
      </c>
      <c r="I43" s="214">
        <v>0</v>
      </c>
    </row>
    <row r="44" spans="1:9">
      <c r="A44" s="217" t="s">
        <v>77</v>
      </c>
      <c r="B44" s="208" t="s">
        <v>65</v>
      </c>
      <c r="C44" s="196">
        <v>0</v>
      </c>
      <c r="D44" s="211">
        <v>318537.12</v>
      </c>
      <c r="F44" s="217" t="s">
        <v>77</v>
      </c>
      <c r="G44" s="215">
        <v>69250</v>
      </c>
      <c r="H44" s="215">
        <v>10000000</v>
      </c>
      <c r="I44" s="214">
        <v>0</v>
      </c>
    </row>
    <row r="45" spans="1:9">
      <c r="A45" s="217" t="s">
        <v>78</v>
      </c>
      <c r="B45" s="208" t="s">
        <v>65</v>
      </c>
      <c r="C45" s="196">
        <v>0</v>
      </c>
      <c r="D45" s="213">
        <v>2167071.4700000002</v>
      </c>
      <c r="F45" s="217" t="s">
        <v>78</v>
      </c>
      <c r="G45" s="215">
        <v>69250</v>
      </c>
      <c r="H45" s="215">
        <v>10000000</v>
      </c>
      <c r="I45" s="214">
        <v>0</v>
      </c>
    </row>
    <row r="46" spans="1:9">
      <c r="A46" s="217" t="s">
        <v>79</v>
      </c>
      <c r="B46" s="208" t="s">
        <v>65</v>
      </c>
      <c r="C46" s="196">
        <v>0</v>
      </c>
      <c r="D46" s="213">
        <v>989798.1</v>
      </c>
      <c r="F46" s="217" t="s">
        <v>79</v>
      </c>
      <c r="G46" s="215">
        <v>69250</v>
      </c>
      <c r="H46" s="215">
        <v>10000000</v>
      </c>
      <c r="I46" s="214">
        <v>0</v>
      </c>
    </row>
    <row r="47" spans="1:9">
      <c r="A47" s="217" t="s">
        <v>342</v>
      </c>
      <c r="B47" s="208" t="s">
        <v>65</v>
      </c>
      <c r="C47" s="196">
        <v>0</v>
      </c>
      <c r="D47" s="211">
        <v>382320.83</v>
      </c>
      <c r="F47" s="217" t="s">
        <v>342</v>
      </c>
      <c r="G47" s="215">
        <v>69250</v>
      </c>
      <c r="H47" s="215">
        <v>10000000</v>
      </c>
      <c r="I47" s="214">
        <v>0</v>
      </c>
    </row>
    <row r="48" spans="1:9">
      <c r="A48" s="217" t="s">
        <v>80</v>
      </c>
      <c r="B48" s="208" t="s">
        <v>65</v>
      </c>
      <c r="C48" s="196">
        <v>0</v>
      </c>
      <c r="D48" s="211">
        <v>5506429.9900000002</v>
      </c>
      <c r="F48" s="217" t="s">
        <v>80</v>
      </c>
      <c r="G48" s="215">
        <v>69250</v>
      </c>
      <c r="H48" s="215">
        <v>10000000</v>
      </c>
      <c r="I48" s="214">
        <v>0</v>
      </c>
    </row>
    <row r="49" spans="1:9">
      <c r="A49" s="217" t="s">
        <v>436</v>
      </c>
      <c r="B49" s="208" t="s">
        <v>65</v>
      </c>
      <c r="C49" s="196">
        <v>0</v>
      </c>
      <c r="D49" s="211">
        <v>109470.5</v>
      </c>
      <c r="F49" s="217" t="s">
        <v>436</v>
      </c>
      <c r="G49" s="215">
        <v>69250</v>
      </c>
      <c r="H49" s="215">
        <v>10000000</v>
      </c>
      <c r="I49" s="214">
        <v>0</v>
      </c>
    </row>
    <row r="50" spans="1:9">
      <c r="A50" s="217" t="s">
        <v>82</v>
      </c>
      <c r="B50" s="208" t="s">
        <v>65</v>
      </c>
      <c r="C50" s="196">
        <v>0</v>
      </c>
      <c r="D50" s="211">
        <v>344173.32999999996</v>
      </c>
      <c r="F50" s="217" t="s">
        <v>82</v>
      </c>
      <c r="G50" s="215">
        <v>69250</v>
      </c>
      <c r="H50" s="215">
        <v>10000000</v>
      </c>
      <c r="I50" s="214">
        <v>0</v>
      </c>
    </row>
    <row r="51" spans="1:9">
      <c r="A51" s="217" t="s">
        <v>83</v>
      </c>
      <c r="B51" s="208" t="s">
        <v>65</v>
      </c>
      <c r="C51" s="196">
        <v>0</v>
      </c>
      <c r="D51" s="211">
        <v>2170401.9300000002</v>
      </c>
      <c r="F51" s="217" t="s">
        <v>83</v>
      </c>
      <c r="G51" s="215">
        <v>69250</v>
      </c>
      <c r="H51" s="215">
        <v>10000000</v>
      </c>
      <c r="I51" s="214">
        <v>0</v>
      </c>
    </row>
    <row r="52" spans="1:9">
      <c r="A52" s="217" t="s">
        <v>391</v>
      </c>
      <c r="B52" s="208" t="s">
        <v>65</v>
      </c>
      <c r="C52" s="196">
        <v>0</v>
      </c>
      <c r="D52" s="211">
        <v>714098.37</v>
      </c>
      <c r="F52" s="217" t="s">
        <v>391</v>
      </c>
      <c r="G52" s="215">
        <v>69250</v>
      </c>
      <c r="H52" s="215">
        <v>10000000</v>
      </c>
      <c r="I52" s="214">
        <v>0</v>
      </c>
    </row>
    <row r="53" spans="1:9">
      <c r="A53" s="217" t="s">
        <v>85</v>
      </c>
      <c r="B53" s="208" t="s">
        <v>65</v>
      </c>
      <c r="C53" s="196">
        <v>0</v>
      </c>
      <c r="D53" s="211">
        <v>703848.19000000006</v>
      </c>
      <c r="F53" s="217" t="s">
        <v>85</v>
      </c>
      <c r="G53" s="215">
        <v>69250</v>
      </c>
      <c r="H53" s="215">
        <v>10000000</v>
      </c>
      <c r="I53" s="214">
        <v>0</v>
      </c>
    </row>
    <row r="54" spans="1:9">
      <c r="A54" s="217" t="s">
        <v>86</v>
      </c>
      <c r="B54" s="208" t="s">
        <v>65</v>
      </c>
      <c r="C54" s="196">
        <v>0</v>
      </c>
      <c r="D54" s="213">
        <v>687039</v>
      </c>
      <c r="F54" s="217" t="s">
        <v>86</v>
      </c>
      <c r="G54" s="215">
        <v>69250</v>
      </c>
      <c r="H54" s="215">
        <v>10000000</v>
      </c>
      <c r="I54" s="214">
        <v>0</v>
      </c>
    </row>
    <row r="55" spans="1:9">
      <c r="A55" s="217" t="s">
        <v>87</v>
      </c>
      <c r="B55" s="208" t="s">
        <v>65</v>
      </c>
      <c r="C55" s="196">
        <v>0</v>
      </c>
      <c r="D55" s="211">
        <v>1211158.22</v>
      </c>
      <c r="F55" s="217" t="s">
        <v>87</v>
      </c>
      <c r="G55" s="215">
        <v>69250</v>
      </c>
      <c r="H55" s="215">
        <v>10000000</v>
      </c>
      <c r="I55" s="214">
        <v>0</v>
      </c>
    </row>
    <row r="56" spans="1:9">
      <c r="A56" s="217" t="s">
        <v>88</v>
      </c>
      <c r="B56" s="208" t="s">
        <v>65</v>
      </c>
      <c r="C56" s="196">
        <v>0</v>
      </c>
      <c r="D56" s="211">
        <v>1053504</v>
      </c>
      <c r="F56" s="217" t="s">
        <v>88</v>
      </c>
      <c r="G56" s="215">
        <v>69250</v>
      </c>
      <c r="H56" s="215">
        <v>10000000</v>
      </c>
      <c r="I56" s="214">
        <v>0</v>
      </c>
    </row>
    <row r="57" spans="1:9">
      <c r="A57" s="217" t="s">
        <v>343</v>
      </c>
      <c r="B57" s="208" t="s">
        <v>65</v>
      </c>
      <c r="C57" s="196">
        <v>0</v>
      </c>
      <c r="D57" s="211">
        <v>260082.97</v>
      </c>
      <c r="F57" s="217" t="s">
        <v>343</v>
      </c>
      <c r="G57" s="215">
        <v>69250</v>
      </c>
      <c r="H57" s="215">
        <v>10000000</v>
      </c>
      <c r="I57" s="214">
        <v>0</v>
      </c>
    </row>
    <row r="58" spans="1:9">
      <c r="A58" s="217" t="s">
        <v>89</v>
      </c>
      <c r="B58" s="208" t="s">
        <v>65</v>
      </c>
      <c r="C58" s="196">
        <v>0</v>
      </c>
      <c r="D58" s="211">
        <v>349847.67</v>
      </c>
      <c r="F58" s="217" t="s">
        <v>89</v>
      </c>
      <c r="G58" s="215">
        <v>69150</v>
      </c>
      <c r="H58" s="215">
        <v>10000000</v>
      </c>
      <c r="I58" s="214">
        <v>0</v>
      </c>
    </row>
    <row r="59" spans="1:9">
      <c r="A59" s="217" t="s">
        <v>90</v>
      </c>
      <c r="B59" s="208" t="s">
        <v>65</v>
      </c>
      <c r="C59" s="196">
        <v>0</v>
      </c>
      <c r="D59" s="211">
        <v>2146086.81</v>
      </c>
      <c r="F59" s="217" t="s">
        <v>90</v>
      </c>
      <c r="G59" s="215">
        <v>69250</v>
      </c>
      <c r="H59" s="215">
        <v>10000000</v>
      </c>
      <c r="I59" s="214">
        <v>0</v>
      </c>
    </row>
    <row r="60" spans="1:9">
      <c r="A60" s="217" t="s">
        <v>91</v>
      </c>
      <c r="B60" s="208" t="s">
        <v>65</v>
      </c>
      <c r="C60" s="196">
        <v>0</v>
      </c>
      <c r="D60" s="211">
        <v>821598.54000000015</v>
      </c>
      <c r="F60" s="217" t="s">
        <v>91</v>
      </c>
      <c r="G60" s="215">
        <v>69250</v>
      </c>
      <c r="H60" s="215">
        <v>10000000</v>
      </c>
      <c r="I60" s="214">
        <v>0</v>
      </c>
    </row>
    <row r="61" spans="1:9">
      <c r="A61" s="217" t="s">
        <v>92</v>
      </c>
      <c r="B61" s="208" t="s">
        <v>65</v>
      </c>
      <c r="C61" s="196">
        <v>0</v>
      </c>
      <c r="D61" s="211">
        <v>1142146.18</v>
      </c>
      <c r="F61" s="217" t="s">
        <v>92</v>
      </c>
      <c r="G61" s="215">
        <v>69250</v>
      </c>
      <c r="H61" s="215">
        <v>10000000</v>
      </c>
      <c r="I61" s="214">
        <v>0</v>
      </c>
    </row>
    <row r="62" spans="1:9">
      <c r="A62" s="217" t="s">
        <v>93</v>
      </c>
      <c r="B62" s="208" t="s">
        <v>65</v>
      </c>
      <c r="C62" s="196">
        <v>0</v>
      </c>
      <c r="D62" s="211">
        <v>3960943.62</v>
      </c>
      <c r="F62" s="217" t="s">
        <v>93</v>
      </c>
      <c r="G62" s="216">
        <v>69250</v>
      </c>
      <c r="H62" s="215">
        <v>10000000</v>
      </c>
      <c r="I62" s="21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0"/>
  <sheetViews>
    <sheetView workbookViewId="0"/>
  </sheetViews>
  <sheetFormatPr defaultColWidth="9.140625" defaultRowHeight="12.75"/>
  <cols>
    <col min="1" max="1" width="37.42578125" bestFit="1" customWidth="1"/>
    <col min="2" max="2" width="11.42578125" customWidth="1"/>
    <col min="3" max="3" width="12.140625" customWidth="1"/>
    <col min="4" max="4" width="11.42578125" customWidth="1"/>
    <col min="10" max="10" width="10.85546875" customWidth="1"/>
  </cols>
  <sheetData>
    <row r="1" spans="1:10">
      <c r="A1" s="205" t="s">
        <v>200</v>
      </c>
      <c r="B1" s="206" t="s">
        <v>433</v>
      </c>
      <c r="C1" s="206" t="s">
        <v>440</v>
      </c>
      <c r="D1" s="206" t="s">
        <v>441</v>
      </c>
      <c r="E1" s="324" t="s">
        <v>234</v>
      </c>
      <c r="F1" s="325"/>
      <c r="G1" s="325"/>
      <c r="H1" s="325"/>
    </row>
    <row r="2" spans="1:10">
      <c r="A2" s="202" t="s">
        <v>341</v>
      </c>
      <c r="B2" s="197">
        <v>0</v>
      </c>
      <c r="C2" s="197">
        <v>0</v>
      </c>
      <c r="D2" s="197">
        <v>0</v>
      </c>
      <c r="E2" s="325"/>
      <c r="F2" s="325"/>
      <c r="G2" s="325"/>
      <c r="H2" s="325"/>
    </row>
    <row r="3" spans="1:10">
      <c r="A3" s="202" t="s">
        <v>69</v>
      </c>
      <c r="B3" s="197">
        <v>394233.29</v>
      </c>
      <c r="C3" s="197">
        <v>210830.2</v>
      </c>
      <c r="D3" s="197">
        <v>364275.8</v>
      </c>
      <c r="E3" s="325"/>
      <c r="F3" s="325"/>
      <c r="G3" s="325"/>
      <c r="H3" s="325"/>
    </row>
    <row r="4" spans="1:10">
      <c r="A4" s="202" t="s">
        <v>70</v>
      </c>
      <c r="B4" s="197">
        <v>0</v>
      </c>
      <c r="C4" s="197">
        <v>0</v>
      </c>
      <c r="D4" s="197">
        <v>5267.73</v>
      </c>
      <c r="E4" s="325"/>
      <c r="F4" s="325"/>
      <c r="G4" s="325"/>
      <c r="H4" s="325"/>
    </row>
    <row r="5" spans="1:10">
      <c r="A5" s="202" t="s">
        <v>71</v>
      </c>
      <c r="B5" s="197">
        <v>94257.1</v>
      </c>
      <c r="C5" s="197">
        <v>154633.09999999998</v>
      </c>
      <c r="D5" s="197">
        <v>28712.73000000001</v>
      </c>
      <c r="E5" s="325"/>
      <c r="F5" s="325"/>
      <c r="G5" s="325"/>
      <c r="H5" s="325"/>
    </row>
    <row r="6" spans="1:10">
      <c r="A6" s="202" t="s">
        <v>72</v>
      </c>
      <c r="B6" s="197">
        <v>92091.839999999997</v>
      </c>
      <c r="C6" s="197">
        <v>94800.979999999981</v>
      </c>
      <c r="D6" s="197">
        <v>114564.08999999997</v>
      </c>
    </row>
    <row r="7" spans="1:10">
      <c r="A7" s="202" t="s">
        <v>371</v>
      </c>
      <c r="B7" s="197">
        <v>348358.23</v>
      </c>
      <c r="C7" s="197">
        <v>160350.58999999985</v>
      </c>
      <c r="D7" s="197">
        <v>44030.13</v>
      </c>
      <c r="E7" s="326" t="s">
        <v>442</v>
      </c>
      <c r="F7" s="327"/>
      <c r="G7" s="327"/>
      <c r="H7" s="327"/>
      <c r="I7" s="327"/>
      <c r="J7" s="327"/>
    </row>
    <row r="8" spans="1:10">
      <c r="A8" s="202" t="s">
        <v>74</v>
      </c>
      <c r="B8" s="197">
        <v>76342.03</v>
      </c>
      <c r="C8" s="197">
        <v>97437.809999999969</v>
      </c>
      <c r="D8" s="197">
        <v>19828.29</v>
      </c>
    </row>
    <row r="9" spans="1:10">
      <c r="A9" s="202" t="s">
        <v>435</v>
      </c>
      <c r="B9" s="197">
        <v>26493.279999999999</v>
      </c>
      <c r="C9" s="197">
        <v>28840.36</v>
      </c>
      <c r="D9" s="197">
        <v>18201.97</v>
      </c>
    </row>
    <row r="10" spans="1:10">
      <c r="A10" s="202" t="s">
        <v>76</v>
      </c>
      <c r="B10" s="197">
        <v>780812.81</v>
      </c>
      <c r="C10" s="197">
        <v>521765.81999999983</v>
      </c>
      <c r="D10" s="197">
        <v>171795.5</v>
      </c>
    </row>
    <row r="11" spans="1:10">
      <c r="A11" s="202" t="s">
        <v>77</v>
      </c>
      <c r="B11" s="197">
        <v>0</v>
      </c>
      <c r="C11" s="197">
        <v>0</v>
      </c>
      <c r="D11" s="197">
        <v>252.29999999999927</v>
      </c>
    </row>
    <row r="12" spans="1:10">
      <c r="A12" s="202" t="s">
        <v>78</v>
      </c>
      <c r="B12" s="197">
        <v>276163.98</v>
      </c>
      <c r="C12" s="197">
        <v>458427.75999999978</v>
      </c>
      <c r="D12" s="197">
        <v>0</v>
      </c>
    </row>
    <row r="13" spans="1:10">
      <c r="A13" s="202" t="s">
        <v>79</v>
      </c>
      <c r="B13" s="197">
        <v>0</v>
      </c>
      <c r="C13" s="197">
        <v>0</v>
      </c>
      <c r="D13" s="197">
        <v>0</v>
      </c>
    </row>
    <row r="14" spans="1:10">
      <c r="A14" s="202" t="s">
        <v>342</v>
      </c>
      <c r="B14" s="197">
        <v>70589.87</v>
      </c>
      <c r="C14" s="197">
        <v>63937.19</v>
      </c>
      <c r="D14" s="197">
        <v>307.2</v>
      </c>
    </row>
    <row r="15" spans="1:10">
      <c r="A15" s="202" t="s">
        <v>80</v>
      </c>
      <c r="B15" s="197">
        <v>1177260.3</v>
      </c>
      <c r="C15" s="197">
        <v>1842368.04</v>
      </c>
      <c r="D15" s="197">
        <v>664120.71</v>
      </c>
    </row>
    <row r="16" spans="1:10">
      <c r="A16" s="202" t="s">
        <v>81</v>
      </c>
      <c r="B16" s="197">
        <v>3869.37</v>
      </c>
      <c r="C16" s="197">
        <v>5560.1499999999942</v>
      </c>
      <c r="D16" s="197">
        <v>4803.4799999999996</v>
      </c>
    </row>
    <row r="17" spans="1:4">
      <c r="A17" s="202" t="s">
        <v>82</v>
      </c>
      <c r="B17" s="197">
        <v>0</v>
      </c>
      <c r="C17" s="197">
        <v>0</v>
      </c>
      <c r="D17" s="197">
        <v>0</v>
      </c>
    </row>
    <row r="18" spans="1:4">
      <c r="A18" s="202" t="s">
        <v>83</v>
      </c>
      <c r="B18" s="197">
        <v>1343316.11</v>
      </c>
      <c r="C18" s="197">
        <v>970403.77</v>
      </c>
      <c r="D18" s="197">
        <v>112920.23999999999</v>
      </c>
    </row>
    <row r="19" spans="1:4">
      <c r="A19" s="202" t="s">
        <v>391</v>
      </c>
      <c r="B19" s="197">
        <v>233958.36</v>
      </c>
      <c r="C19" s="197">
        <v>241109.42999999993</v>
      </c>
      <c r="D19" s="197">
        <v>104244.23000000001</v>
      </c>
    </row>
    <row r="20" spans="1:4">
      <c r="A20" s="202" t="s">
        <v>85</v>
      </c>
      <c r="B20" s="197">
        <v>213596.91</v>
      </c>
      <c r="C20" s="197">
        <v>140692.94000000006</v>
      </c>
      <c r="D20" s="197">
        <v>91560.73</v>
      </c>
    </row>
    <row r="21" spans="1:4">
      <c r="A21" s="202" t="s">
        <v>86</v>
      </c>
      <c r="B21" s="197">
        <v>172854.08</v>
      </c>
      <c r="C21" s="197">
        <v>250762.29000000004</v>
      </c>
      <c r="D21" s="197">
        <v>0</v>
      </c>
    </row>
    <row r="22" spans="1:4">
      <c r="A22" s="202" t="s">
        <v>87</v>
      </c>
      <c r="B22" s="197">
        <v>0</v>
      </c>
      <c r="C22" s="197">
        <v>0</v>
      </c>
      <c r="D22" s="197">
        <v>0</v>
      </c>
    </row>
    <row r="23" spans="1:4">
      <c r="A23" s="202" t="s">
        <v>88</v>
      </c>
      <c r="B23" s="197">
        <v>331884</v>
      </c>
      <c r="C23" s="197">
        <v>94724</v>
      </c>
      <c r="D23" s="197">
        <v>449069</v>
      </c>
    </row>
    <row r="24" spans="1:4">
      <c r="A24" s="202" t="s">
        <v>343</v>
      </c>
      <c r="B24" s="197">
        <v>97898.87</v>
      </c>
      <c r="C24" s="197">
        <v>139948.77999999994</v>
      </c>
      <c r="D24" s="197">
        <v>50380.37</v>
      </c>
    </row>
    <row r="25" spans="1:4">
      <c r="A25" s="202" t="s">
        <v>89</v>
      </c>
      <c r="B25" s="197">
        <v>87730.71</v>
      </c>
      <c r="C25" s="197">
        <v>143721.09000000003</v>
      </c>
      <c r="D25" s="197">
        <v>45562.21</v>
      </c>
    </row>
    <row r="26" spans="1:4">
      <c r="A26" s="202" t="s">
        <v>90</v>
      </c>
      <c r="B26" s="197">
        <v>68124.39</v>
      </c>
      <c r="C26" s="197">
        <v>45274.680000000168</v>
      </c>
      <c r="D26" s="197">
        <v>0</v>
      </c>
    </row>
    <row r="27" spans="1:4">
      <c r="A27" s="202" t="s">
        <v>91</v>
      </c>
      <c r="B27" s="197">
        <v>38773.25</v>
      </c>
      <c r="C27" s="197">
        <v>-16139.260000000009</v>
      </c>
      <c r="D27" s="197">
        <v>0</v>
      </c>
    </row>
    <row r="28" spans="1:4">
      <c r="A28" s="202" t="s">
        <v>92</v>
      </c>
      <c r="B28" s="197">
        <v>-179202.14</v>
      </c>
      <c r="C28" s="197">
        <v>-506059.05000000005</v>
      </c>
      <c r="D28" s="197">
        <v>109201.17000000001</v>
      </c>
    </row>
    <row r="29" spans="1:4">
      <c r="A29" s="202" t="s">
        <v>93</v>
      </c>
      <c r="B29" s="197">
        <v>760019.79</v>
      </c>
      <c r="C29" s="197">
        <v>1174992.4599999995</v>
      </c>
      <c r="D29" s="197">
        <v>0</v>
      </c>
    </row>
    <row r="30" spans="1:4">
      <c r="A30" s="203" t="s">
        <v>140</v>
      </c>
      <c r="B30" s="204">
        <f>SUM(B2:B29)</f>
        <v>6509426.4300000016</v>
      </c>
      <c r="C30" s="204">
        <f>SUM(C2:C29)</f>
        <v>6318383.1300000008</v>
      </c>
      <c r="D30" s="204">
        <f>SUM(D2:D29)</f>
        <v>2399097.88</v>
      </c>
    </row>
  </sheetData>
  <sheetProtection algorithmName="SHA-512" hashValue="TBQvrqBvL/k+LKXvwnDIN9cQzlvWXD1Rwh1kM2q3ApyXO+QP2m01R6VV6tEtWSX4vXCV3HZqiOGlcV+p7t0KwA==" saltValue="q4NK7A7p8qfDDTkzl8nN3A==" spinCount="100000" sheet="1" objects="1" scenarios="1"/>
  <mergeCells count="2">
    <mergeCell ref="E1:H5"/>
    <mergeCell ref="E7:J7"/>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62"/>
  <sheetViews>
    <sheetView zoomScaleNormal="100" workbookViewId="0">
      <selection activeCell="C5" sqref="C5"/>
    </sheetView>
  </sheetViews>
  <sheetFormatPr defaultColWidth="9.140625" defaultRowHeight="12.75"/>
  <cols>
    <col min="1" max="1" width="38.7109375" style="2" bestFit="1" customWidth="1"/>
    <col min="2" max="2" width="24.140625" style="2" bestFit="1" customWidth="1"/>
    <col min="3" max="3" width="22.42578125" style="2" customWidth="1"/>
    <col min="4" max="4" width="17.85546875" style="2" customWidth="1"/>
    <col min="5" max="5" width="13.7109375" style="2" bestFit="1" customWidth="1"/>
    <col min="6" max="6" width="26.85546875" style="2" customWidth="1"/>
    <col min="7" max="7" width="16.7109375" style="2" bestFit="1" customWidth="1"/>
    <col min="8" max="8" width="14.7109375" style="2" customWidth="1"/>
    <col min="9" max="9" width="16.5703125" style="2" bestFit="1" customWidth="1"/>
    <col min="10" max="10" width="15.140625" style="2" bestFit="1" customWidth="1"/>
    <col min="11" max="11" width="14.28515625" style="2" bestFit="1" customWidth="1"/>
    <col min="12" max="12" width="16.7109375" style="2" bestFit="1" customWidth="1"/>
    <col min="13" max="15" width="17.42578125" style="2" customWidth="1"/>
    <col min="16" max="16" width="14.7109375" style="2" bestFit="1" customWidth="1"/>
    <col min="17" max="17" width="19.42578125" style="2" customWidth="1"/>
    <col min="18" max="18" width="18.5703125" style="2" customWidth="1"/>
    <col min="19" max="19" width="12" style="2" bestFit="1" customWidth="1"/>
    <col min="20" max="20" width="13.140625" style="2" bestFit="1" customWidth="1"/>
    <col min="21" max="21" width="15.42578125" style="2" bestFit="1" customWidth="1"/>
    <col min="22" max="16384" width="9.140625" style="2"/>
  </cols>
  <sheetData>
    <row r="1" spans="1:22" ht="69.75" customHeight="1">
      <c r="A1" s="148" t="s">
        <v>438</v>
      </c>
      <c r="B1" s="70" t="s">
        <v>96</v>
      </c>
      <c r="C1" s="70" t="s">
        <v>55</v>
      </c>
      <c r="D1" s="70" t="s">
        <v>56</v>
      </c>
      <c r="E1" s="70" t="s">
        <v>345</v>
      </c>
      <c r="F1" s="70" t="s">
        <v>57</v>
      </c>
      <c r="G1" s="70" t="s">
        <v>58</v>
      </c>
      <c r="H1" s="70" t="s">
        <v>59</v>
      </c>
      <c r="I1" s="70" t="s">
        <v>60</v>
      </c>
      <c r="J1" s="70" t="s">
        <v>346</v>
      </c>
      <c r="K1" s="70" t="s">
        <v>61</v>
      </c>
      <c r="L1" s="70" t="s">
        <v>62</v>
      </c>
      <c r="M1" s="70" t="s">
        <v>380</v>
      </c>
      <c r="N1" s="70" t="s">
        <v>381</v>
      </c>
      <c r="O1" s="70" t="s">
        <v>382</v>
      </c>
      <c r="P1" s="70" t="s">
        <v>383</v>
      </c>
      <c r="Q1" s="70" t="s">
        <v>384</v>
      </c>
      <c r="R1" s="71" t="s">
        <v>95</v>
      </c>
      <c r="S1" s="71" t="s">
        <v>63</v>
      </c>
      <c r="T1" s="71" t="s">
        <v>64</v>
      </c>
      <c r="U1" s="72" t="s">
        <v>97</v>
      </c>
      <c r="V1" s="72" t="s">
        <v>136</v>
      </c>
    </row>
    <row r="2" spans="1:22" ht="23.25">
      <c r="A2" s="207" t="s">
        <v>352</v>
      </c>
      <c r="B2" s="198"/>
      <c r="C2" s="198" t="s">
        <v>353</v>
      </c>
      <c r="D2" s="198" t="s">
        <v>351</v>
      </c>
      <c r="E2" s="198" t="s">
        <v>354</v>
      </c>
      <c r="F2" s="198" t="s">
        <v>355</v>
      </c>
      <c r="G2" s="198" t="s">
        <v>356</v>
      </c>
      <c r="H2" s="198" t="s">
        <v>357</v>
      </c>
      <c r="I2" s="198" t="s">
        <v>358</v>
      </c>
      <c r="J2" s="198" t="s">
        <v>359</v>
      </c>
      <c r="K2" s="198" t="s">
        <v>360</v>
      </c>
      <c r="L2" s="198" t="s">
        <v>361</v>
      </c>
      <c r="M2" s="198" t="s">
        <v>385</v>
      </c>
      <c r="N2" s="198" t="s">
        <v>386</v>
      </c>
      <c r="O2" s="198" t="s">
        <v>387</v>
      </c>
      <c r="P2" s="198" t="s">
        <v>388</v>
      </c>
      <c r="Q2" s="198" t="s">
        <v>389</v>
      </c>
      <c r="R2" s="199"/>
      <c r="S2" s="199" t="s">
        <v>362</v>
      </c>
      <c r="T2" s="199" t="s">
        <v>363</v>
      </c>
      <c r="U2" s="200" t="s">
        <v>431</v>
      </c>
      <c r="V2" s="200"/>
    </row>
    <row r="3" spans="1:22" s="47" customFormat="1" ht="10.5">
      <c r="A3" s="69" t="s">
        <v>175</v>
      </c>
    </row>
    <row r="4" spans="1:22">
      <c r="A4" s="217" t="s">
        <v>341</v>
      </c>
      <c r="B4" s="212">
        <f>SUM(C4:Q4)</f>
        <v>21868965.140000001</v>
      </c>
      <c r="C4" s="209">
        <v>751750.66</v>
      </c>
      <c r="D4" s="209">
        <v>52380.77</v>
      </c>
      <c r="E4" s="209">
        <v>111472.96000000001</v>
      </c>
      <c r="F4" s="209">
        <v>0</v>
      </c>
      <c r="G4" s="209">
        <v>398006.33</v>
      </c>
      <c r="H4" s="209">
        <v>13063432.949999999</v>
      </c>
      <c r="I4" s="209">
        <v>2702952.83</v>
      </c>
      <c r="J4" s="209">
        <v>547328.03</v>
      </c>
      <c r="K4" s="209">
        <v>0</v>
      </c>
      <c r="L4" s="209">
        <v>3911327.98</v>
      </c>
      <c r="M4" s="209">
        <v>13170.9</v>
      </c>
      <c r="N4" s="209">
        <v>300992.28999999998</v>
      </c>
      <c r="O4" s="209">
        <v>0</v>
      </c>
      <c r="P4" s="209">
        <v>16149.44</v>
      </c>
      <c r="Q4" s="209">
        <v>0</v>
      </c>
      <c r="R4" s="210">
        <f>S4+T4</f>
        <v>716990.22000000009</v>
      </c>
      <c r="S4" s="211">
        <v>50118.3</v>
      </c>
      <c r="T4" s="211">
        <v>666871.92000000004</v>
      </c>
      <c r="U4" s="213">
        <v>905084.71</v>
      </c>
      <c r="V4" s="2" t="str">
        <f>IF((B4*0.05)&lt;500000,"Yes","N/A")</f>
        <v>N/A</v>
      </c>
    </row>
    <row r="5" spans="1:22">
      <c r="A5" s="217" t="s">
        <v>69</v>
      </c>
      <c r="B5" s="212">
        <f t="shared" ref="B5:B31" si="0">SUM(C5:Q5)</f>
        <v>67262455</v>
      </c>
      <c r="C5" s="209">
        <v>5207669</v>
      </c>
      <c r="D5" s="209">
        <v>502397</v>
      </c>
      <c r="E5" s="209">
        <v>759572</v>
      </c>
      <c r="F5" s="209">
        <v>1872</v>
      </c>
      <c r="G5" s="209">
        <v>2421061</v>
      </c>
      <c r="H5" s="209">
        <v>34639585</v>
      </c>
      <c r="I5" s="209">
        <v>3954776</v>
      </c>
      <c r="J5" s="209">
        <v>3004882</v>
      </c>
      <c r="K5" s="209">
        <v>76750</v>
      </c>
      <c r="L5" s="209">
        <v>16693891</v>
      </c>
      <c r="M5" s="209">
        <v>0</v>
      </c>
      <c r="N5" s="209">
        <v>0</v>
      </c>
      <c r="O5" s="209">
        <v>0</v>
      </c>
      <c r="P5" s="209">
        <v>0</v>
      </c>
      <c r="Q5" s="209">
        <v>0</v>
      </c>
      <c r="R5" s="210">
        <f t="shared" ref="R5:R31" si="1">S5+T5</f>
        <v>440901</v>
      </c>
      <c r="S5" s="211">
        <v>-671</v>
      </c>
      <c r="T5" s="211">
        <v>441572</v>
      </c>
      <c r="U5" s="211">
        <v>3446958</v>
      </c>
      <c r="V5" s="2" t="str">
        <f t="shared" ref="V5:V31" si="2">IF((B5*0.05)&lt;500000,"Yes","N/A")</f>
        <v>N/A</v>
      </c>
    </row>
    <row r="6" spans="1:22">
      <c r="A6" s="217" t="s">
        <v>70</v>
      </c>
      <c r="B6" s="212">
        <f t="shared" si="0"/>
        <v>2349198.7200000002</v>
      </c>
      <c r="C6" s="209">
        <v>56882.1</v>
      </c>
      <c r="D6" s="209">
        <v>294</v>
      </c>
      <c r="E6" s="209">
        <v>2353.1999999999998</v>
      </c>
      <c r="F6" s="209">
        <v>0</v>
      </c>
      <c r="G6" s="209">
        <v>13240.45</v>
      </c>
      <c r="H6" s="209">
        <v>1406820.96</v>
      </c>
      <c r="I6" s="209">
        <v>385701.58</v>
      </c>
      <c r="J6" s="209">
        <v>8041.68</v>
      </c>
      <c r="K6" s="209">
        <v>0</v>
      </c>
      <c r="L6" s="209">
        <v>467915.4</v>
      </c>
      <c r="M6" s="209">
        <v>0</v>
      </c>
      <c r="N6" s="209">
        <v>6203.2</v>
      </c>
      <c r="O6" s="209">
        <v>1746.15</v>
      </c>
      <c r="P6" s="209">
        <v>0</v>
      </c>
      <c r="Q6" s="209">
        <v>0</v>
      </c>
      <c r="R6" s="210">
        <f t="shared" si="1"/>
        <v>272406.09999999998</v>
      </c>
      <c r="S6" s="211">
        <v>3032.47</v>
      </c>
      <c r="T6" s="211">
        <v>269373.63</v>
      </c>
      <c r="U6" s="211">
        <v>167173.71</v>
      </c>
      <c r="V6" s="2" t="str">
        <f t="shared" si="2"/>
        <v>Yes</v>
      </c>
    </row>
    <row r="7" spans="1:22">
      <c r="A7" s="217" t="s">
        <v>71</v>
      </c>
      <c r="B7" s="212">
        <f t="shared" si="0"/>
        <v>11307212.93</v>
      </c>
      <c r="C7" s="209">
        <v>359524.24</v>
      </c>
      <c r="D7" s="209">
        <v>60971.85</v>
      </c>
      <c r="E7" s="209">
        <v>135841.98000000001</v>
      </c>
      <c r="F7" s="209">
        <v>0</v>
      </c>
      <c r="G7" s="209">
        <v>135793.98000000001</v>
      </c>
      <c r="H7" s="209">
        <v>7124791.21</v>
      </c>
      <c r="I7" s="209">
        <v>871623.97</v>
      </c>
      <c r="J7" s="209">
        <v>300997.62</v>
      </c>
      <c r="K7" s="209">
        <v>0</v>
      </c>
      <c r="L7" s="209">
        <v>2167422.38</v>
      </c>
      <c r="M7" s="209">
        <v>0</v>
      </c>
      <c r="N7" s="209">
        <v>126901.74</v>
      </c>
      <c r="O7" s="209">
        <v>18873.84</v>
      </c>
      <c r="P7" s="209">
        <v>4470.12</v>
      </c>
      <c r="Q7" s="209">
        <v>0</v>
      </c>
      <c r="R7" s="210">
        <f t="shared" si="1"/>
        <v>310503.44</v>
      </c>
      <c r="S7" s="211">
        <v>9253.26</v>
      </c>
      <c r="T7" s="211">
        <v>301250.18</v>
      </c>
      <c r="U7" s="211">
        <v>598537.06999999995</v>
      </c>
      <c r="V7" s="2" t="str">
        <f t="shared" si="2"/>
        <v>N/A</v>
      </c>
    </row>
    <row r="8" spans="1:22">
      <c r="A8" s="217" t="s">
        <v>72</v>
      </c>
      <c r="B8" s="212">
        <f>SUM(C8:Q8)</f>
        <v>21289100.949999999</v>
      </c>
      <c r="C8" s="209">
        <v>1679079.66</v>
      </c>
      <c r="D8" s="209">
        <v>240327.36</v>
      </c>
      <c r="E8" s="209">
        <v>59149.8</v>
      </c>
      <c r="F8" s="209">
        <v>0</v>
      </c>
      <c r="G8" s="209">
        <v>527709</v>
      </c>
      <c r="H8" s="209">
        <v>10806677.41</v>
      </c>
      <c r="I8" s="209">
        <v>2699727.48</v>
      </c>
      <c r="J8" s="209">
        <v>312836.12</v>
      </c>
      <c r="K8" s="209">
        <v>1901.28</v>
      </c>
      <c r="L8" s="209">
        <v>4739493</v>
      </c>
      <c r="M8" s="209">
        <v>24091.75</v>
      </c>
      <c r="N8" s="209">
        <v>176405.82</v>
      </c>
      <c r="O8" s="209">
        <v>20952.28</v>
      </c>
      <c r="P8" s="209">
        <v>749.99</v>
      </c>
      <c r="Q8" s="209">
        <v>0</v>
      </c>
      <c r="R8" s="210">
        <f>S8+T8</f>
        <v>1501452.61</v>
      </c>
      <c r="S8" s="211">
        <v>186247.82</v>
      </c>
      <c r="T8" s="211">
        <v>1315204.79</v>
      </c>
      <c r="U8" s="211">
        <v>1210455.57</v>
      </c>
      <c r="V8" s="2" t="str">
        <f>IF((B8*0.05)&lt;500000,"Yes","N/A")</f>
        <v>N/A</v>
      </c>
    </row>
    <row r="9" spans="1:22">
      <c r="A9" s="218" t="s">
        <v>371</v>
      </c>
      <c r="B9" s="212">
        <f>SUM(C9:Q9)</f>
        <v>26006013.370000001</v>
      </c>
      <c r="C9" s="209">
        <v>2656646.4900000002</v>
      </c>
      <c r="D9" s="209">
        <v>200984.13</v>
      </c>
      <c r="E9" s="209">
        <v>168779.67</v>
      </c>
      <c r="F9" s="209">
        <v>0</v>
      </c>
      <c r="G9" s="209">
        <v>253877.29</v>
      </c>
      <c r="H9" s="209">
        <v>17720298.75</v>
      </c>
      <c r="I9" s="209">
        <v>1650476.26</v>
      </c>
      <c r="J9" s="209">
        <v>557659.43000000005</v>
      </c>
      <c r="K9" s="209">
        <v>0</v>
      </c>
      <c r="L9" s="209">
        <v>2245357.83</v>
      </c>
      <c r="M9" s="209">
        <v>0</v>
      </c>
      <c r="N9" s="209">
        <v>543204.52</v>
      </c>
      <c r="O9" s="209">
        <v>6293</v>
      </c>
      <c r="P9" s="209">
        <v>2436</v>
      </c>
      <c r="Q9" s="209">
        <v>0</v>
      </c>
      <c r="R9" s="210">
        <f>S9+T9</f>
        <v>52869.880000000005</v>
      </c>
      <c r="S9" s="211">
        <v>3025.12</v>
      </c>
      <c r="T9" s="211">
        <v>49844.76</v>
      </c>
      <c r="U9" s="211">
        <v>1285081.53</v>
      </c>
      <c r="V9" s="2" t="str">
        <f>IF((B9*0.05)&lt;500000,"Yes","N/A")</f>
        <v>N/A</v>
      </c>
    </row>
    <row r="10" spans="1:22">
      <c r="A10" s="217" t="s">
        <v>74</v>
      </c>
      <c r="B10" s="212">
        <f t="shared" si="0"/>
        <v>4064168.71</v>
      </c>
      <c r="C10" s="209">
        <v>44285.16</v>
      </c>
      <c r="D10" s="209">
        <v>9541.35</v>
      </c>
      <c r="E10" s="209">
        <v>5281.08</v>
      </c>
      <c r="F10" s="209">
        <v>236.82</v>
      </c>
      <c r="G10" s="209">
        <v>23409.55</v>
      </c>
      <c r="H10" s="209">
        <v>2520715.02</v>
      </c>
      <c r="I10" s="209">
        <v>242325.6</v>
      </c>
      <c r="J10" s="209">
        <v>132224.5</v>
      </c>
      <c r="K10" s="209">
        <v>34417.839999999997</v>
      </c>
      <c r="L10" s="209">
        <v>1006682.35</v>
      </c>
      <c r="M10" s="209">
        <v>0</v>
      </c>
      <c r="N10" s="209">
        <v>39400.080000000002</v>
      </c>
      <c r="O10" s="209">
        <v>5049.3599999999997</v>
      </c>
      <c r="P10" s="209">
        <v>600</v>
      </c>
      <c r="Q10" s="209">
        <v>0</v>
      </c>
      <c r="R10" s="210">
        <f t="shared" si="1"/>
        <v>551080.41</v>
      </c>
      <c r="S10" s="211">
        <v>13863.27</v>
      </c>
      <c r="T10" s="211">
        <v>537217.14</v>
      </c>
      <c r="U10" s="211">
        <v>326267.53000000003</v>
      </c>
      <c r="V10" s="2" t="str">
        <f t="shared" si="2"/>
        <v>Yes</v>
      </c>
    </row>
    <row r="11" spans="1:22">
      <c r="A11" s="217" t="s">
        <v>435</v>
      </c>
      <c r="B11" s="212">
        <f t="shared" si="0"/>
        <v>1816555.66</v>
      </c>
      <c r="C11" s="209">
        <v>215798.77</v>
      </c>
      <c r="D11" s="209">
        <v>0</v>
      </c>
      <c r="E11" s="209">
        <v>25577.99</v>
      </c>
      <c r="F11" s="209">
        <v>0</v>
      </c>
      <c r="G11" s="209">
        <v>127393.29</v>
      </c>
      <c r="H11" s="209">
        <v>879060.21</v>
      </c>
      <c r="I11" s="209">
        <v>54982.21</v>
      </c>
      <c r="J11" s="209">
        <v>33525.9</v>
      </c>
      <c r="K11" s="209">
        <v>0</v>
      </c>
      <c r="L11" s="209">
        <v>480217.29</v>
      </c>
      <c r="M11" s="209">
        <v>0</v>
      </c>
      <c r="N11" s="209">
        <v>0</v>
      </c>
      <c r="O11" s="209">
        <v>0</v>
      </c>
      <c r="P11" s="209">
        <v>0</v>
      </c>
      <c r="Q11" s="209">
        <v>0</v>
      </c>
      <c r="R11" s="210">
        <f t="shared" si="1"/>
        <v>117560.93</v>
      </c>
      <c r="S11" s="211">
        <v>5070.95</v>
      </c>
      <c r="T11" s="211">
        <v>112489.98</v>
      </c>
      <c r="U11" s="211">
        <v>102616.58</v>
      </c>
      <c r="V11" s="2" t="str">
        <f t="shared" si="2"/>
        <v>Yes</v>
      </c>
    </row>
    <row r="12" spans="1:22">
      <c r="A12" s="217" t="s">
        <v>76</v>
      </c>
      <c r="B12" s="212">
        <f t="shared" si="0"/>
        <v>38872948.710000008</v>
      </c>
      <c r="C12" s="209">
        <v>1694965.67</v>
      </c>
      <c r="D12" s="209">
        <v>187827.17</v>
      </c>
      <c r="E12" s="209">
        <v>191607.65</v>
      </c>
      <c r="F12" s="209">
        <v>0</v>
      </c>
      <c r="G12" s="209">
        <v>501731.19</v>
      </c>
      <c r="H12" s="209">
        <v>21332323.210000001</v>
      </c>
      <c r="I12" s="209">
        <v>5004466.87</v>
      </c>
      <c r="J12" s="209">
        <v>1543263.85</v>
      </c>
      <c r="K12" s="209">
        <v>22102.26</v>
      </c>
      <c r="L12" s="209">
        <v>8394660.8399999999</v>
      </c>
      <c r="M12" s="209">
        <v>0</v>
      </c>
      <c r="N12" s="209">
        <v>0</v>
      </c>
      <c r="O12" s="209">
        <v>0</v>
      </c>
      <c r="P12" s="209">
        <v>0</v>
      </c>
      <c r="Q12" s="209">
        <v>0</v>
      </c>
      <c r="R12" s="210">
        <f t="shared" si="1"/>
        <v>1481331.22</v>
      </c>
      <c r="S12" s="211">
        <v>78886.960000000006</v>
      </c>
      <c r="T12" s="211">
        <v>1402444.26</v>
      </c>
      <c r="U12" s="211">
        <v>2084265.64</v>
      </c>
      <c r="V12" s="2" t="str">
        <f t="shared" si="2"/>
        <v>N/A</v>
      </c>
    </row>
    <row r="13" spans="1:22">
      <c r="A13" s="217" t="s">
        <v>77</v>
      </c>
      <c r="B13" s="212">
        <f t="shared" si="0"/>
        <v>6337740.7599999998</v>
      </c>
      <c r="C13" s="209">
        <v>261354.18</v>
      </c>
      <c r="D13" s="209">
        <v>7863.48</v>
      </c>
      <c r="E13" s="209">
        <v>33213</v>
      </c>
      <c r="F13" s="209">
        <v>1328.52</v>
      </c>
      <c r="G13" s="209">
        <v>182671.5</v>
      </c>
      <c r="H13" s="209">
        <v>4354562.96</v>
      </c>
      <c r="I13" s="209">
        <v>288827.32</v>
      </c>
      <c r="J13" s="209">
        <v>92170.880000000005</v>
      </c>
      <c r="K13" s="209">
        <v>15240.28</v>
      </c>
      <c r="L13" s="209">
        <v>1100508.6399999999</v>
      </c>
      <c r="M13" s="209">
        <v>0</v>
      </c>
      <c r="N13" s="209">
        <v>0</v>
      </c>
      <c r="O13" s="209">
        <v>0</v>
      </c>
      <c r="P13" s="209">
        <v>0</v>
      </c>
      <c r="Q13" s="209">
        <v>0</v>
      </c>
      <c r="R13" s="210">
        <f t="shared" si="1"/>
        <v>294362.27</v>
      </c>
      <c r="S13" s="211">
        <v>42186.99</v>
      </c>
      <c r="T13" s="211">
        <v>252175.28</v>
      </c>
      <c r="U13" s="211">
        <v>339168.56</v>
      </c>
      <c r="V13" s="2" t="str">
        <f t="shared" si="2"/>
        <v>Yes</v>
      </c>
    </row>
    <row r="14" spans="1:22">
      <c r="A14" s="217" t="s">
        <v>78</v>
      </c>
      <c r="B14" s="212">
        <f t="shared" si="0"/>
        <v>47643440.209999993</v>
      </c>
      <c r="C14" s="209">
        <v>5636388.7300000004</v>
      </c>
      <c r="D14" s="209">
        <v>0</v>
      </c>
      <c r="E14" s="209">
        <v>686215.14</v>
      </c>
      <c r="F14" s="209">
        <v>8695.44</v>
      </c>
      <c r="G14" s="209">
        <v>1803096.1</v>
      </c>
      <c r="H14" s="209">
        <v>25687576.75</v>
      </c>
      <c r="I14" s="209">
        <v>0</v>
      </c>
      <c r="J14" s="209">
        <v>2609798</v>
      </c>
      <c r="K14" s="209">
        <v>143925.04999999999</v>
      </c>
      <c r="L14" s="209">
        <v>11067745</v>
      </c>
      <c r="M14" s="209">
        <v>0</v>
      </c>
      <c r="N14" s="209">
        <v>0</v>
      </c>
      <c r="O14" s="209">
        <v>0</v>
      </c>
      <c r="P14" s="209">
        <v>0</v>
      </c>
      <c r="Q14" s="209">
        <v>0</v>
      </c>
      <c r="R14" s="210">
        <f t="shared" si="1"/>
        <v>688274.04999999993</v>
      </c>
      <c r="S14" s="211">
        <v>17648.84</v>
      </c>
      <c r="T14" s="211">
        <v>670625.21</v>
      </c>
      <c r="U14" s="213">
        <v>2601165.2799999998</v>
      </c>
      <c r="V14" s="2" t="str">
        <f t="shared" si="2"/>
        <v>N/A</v>
      </c>
    </row>
    <row r="15" spans="1:22">
      <c r="A15" s="217" t="s">
        <v>79</v>
      </c>
      <c r="B15" s="212">
        <f t="shared" si="0"/>
        <v>22119286.009999998</v>
      </c>
      <c r="C15" s="209">
        <v>675503.44</v>
      </c>
      <c r="D15" s="209">
        <v>178718.32</v>
      </c>
      <c r="E15" s="209">
        <v>15114.36</v>
      </c>
      <c r="F15" s="209">
        <v>0</v>
      </c>
      <c r="G15" s="209">
        <v>281394.96000000002</v>
      </c>
      <c r="H15" s="209">
        <v>11064425.9</v>
      </c>
      <c r="I15" s="209">
        <v>4365233.92</v>
      </c>
      <c r="J15" s="209">
        <v>182641.29</v>
      </c>
      <c r="K15" s="209">
        <v>0</v>
      </c>
      <c r="L15" s="209">
        <v>5356253.82</v>
      </c>
      <c r="M15" s="209">
        <v>0</v>
      </c>
      <c r="N15" s="209">
        <v>0</v>
      </c>
      <c r="O15" s="209">
        <v>0</v>
      </c>
      <c r="P15" s="209">
        <v>0</v>
      </c>
      <c r="Q15" s="209">
        <v>0</v>
      </c>
      <c r="R15" s="210">
        <f t="shared" si="1"/>
        <v>1335028.28</v>
      </c>
      <c r="S15" s="211">
        <v>83304</v>
      </c>
      <c r="T15" s="211">
        <v>1251724.28</v>
      </c>
      <c r="U15" s="213">
        <v>1095968.45</v>
      </c>
      <c r="V15" s="2" t="str">
        <f t="shared" si="2"/>
        <v>N/A</v>
      </c>
    </row>
    <row r="16" spans="1:22">
      <c r="A16" s="217" t="s">
        <v>342</v>
      </c>
      <c r="B16" s="212">
        <f t="shared" si="0"/>
        <v>6485130.1500000013</v>
      </c>
      <c r="C16" s="209">
        <v>133353.21</v>
      </c>
      <c r="D16" s="209">
        <v>1976.82</v>
      </c>
      <c r="E16" s="209">
        <v>12913.16</v>
      </c>
      <c r="F16" s="209">
        <v>0</v>
      </c>
      <c r="G16" s="209">
        <v>18873.080000000002</v>
      </c>
      <c r="H16" s="209">
        <v>4625728.0599999996</v>
      </c>
      <c r="I16" s="209">
        <v>294818.15000000002</v>
      </c>
      <c r="J16" s="209">
        <v>171976.54</v>
      </c>
      <c r="K16" s="209">
        <v>0</v>
      </c>
      <c r="L16" s="209">
        <v>1120695.99</v>
      </c>
      <c r="M16" s="209">
        <v>826.13</v>
      </c>
      <c r="N16" s="209">
        <v>85673.79</v>
      </c>
      <c r="O16" s="209">
        <v>7449.9</v>
      </c>
      <c r="P16" s="209">
        <v>10845.32</v>
      </c>
      <c r="Q16" s="209">
        <v>0</v>
      </c>
      <c r="R16" s="210">
        <f t="shared" si="1"/>
        <v>0</v>
      </c>
      <c r="S16" s="211">
        <v>0</v>
      </c>
      <c r="T16" s="211">
        <v>0</v>
      </c>
      <c r="U16" s="211">
        <v>407008.3</v>
      </c>
      <c r="V16" s="2" t="str">
        <f t="shared" si="2"/>
        <v>Yes</v>
      </c>
    </row>
    <row r="17" spans="1:22">
      <c r="A17" s="217" t="s">
        <v>80</v>
      </c>
      <c r="B17" s="212">
        <f t="shared" si="0"/>
        <v>116983230.06999998</v>
      </c>
      <c r="C17" s="209">
        <v>13610946.220000001</v>
      </c>
      <c r="D17" s="209">
        <v>926079.14</v>
      </c>
      <c r="E17" s="209">
        <v>951114.66</v>
      </c>
      <c r="F17" s="209">
        <v>0</v>
      </c>
      <c r="G17" s="209">
        <v>1921219.25</v>
      </c>
      <c r="H17" s="209">
        <v>78076605.959999993</v>
      </c>
      <c r="I17" s="209">
        <v>6125238.4900000002</v>
      </c>
      <c r="J17" s="209">
        <v>4578794.58</v>
      </c>
      <c r="K17" s="209">
        <v>40396.639999999999</v>
      </c>
      <c r="L17" s="209">
        <v>9279537.8800000008</v>
      </c>
      <c r="M17" s="209">
        <v>26775</v>
      </c>
      <c r="N17" s="209">
        <v>1446522.25</v>
      </c>
      <c r="O17" s="209">
        <v>0</v>
      </c>
      <c r="P17" s="209">
        <v>0</v>
      </c>
      <c r="Q17" s="209">
        <v>0</v>
      </c>
      <c r="R17" s="210">
        <f t="shared" si="1"/>
        <v>1440423.71</v>
      </c>
      <c r="S17" s="211">
        <v>277461.27</v>
      </c>
      <c r="T17" s="211">
        <v>1162962.44</v>
      </c>
      <c r="U17" s="211">
        <v>10139706.16</v>
      </c>
      <c r="V17" s="2" t="str">
        <f t="shared" si="2"/>
        <v>N/A</v>
      </c>
    </row>
    <row r="18" spans="1:22">
      <c r="A18" s="217" t="s">
        <v>436</v>
      </c>
      <c r="B18" s="212">
        <f t="shared" si="0"/>
        <v>1489663.51</v>
      </c>
      <c r="C18" s="209">
        <v>90516</v>
      </c>
      <c r="D18" s="209">
        <v>26040.22</v>
      </c>
      <c r="E18" s="209">
        <v>7752</v>
      </c>
      <c r="F18" s="209">
        <v>0</v>
      </c>
      <c r="G18" s="209">
        <v>106932</v>
      </c>
      <c r="H18" s="209">
        <v>811796.58</v>
      </c>
      <c r="I18" s="209">
        <v>79857.3</v>
      </c>
      <c r="J18" s="209">
        <v>18717.330000000002</v>
      </c>
      <c r="K18" s="209">
        <v>0</v>
      </c>
      <c r="L18" s="209">
        <v>348052.08</v>
      </c>
      <c r="M18" s="209">
        <v>0</v>
      </c>
      <c r="N18" s="209">
        <v>0</v>
      </c>
      <c r="O18" s="209">
        <v>0</v>
      </c>
      <c r="P18" s="209">
        <v>0</v>
      </c>
      <c r="Q18" s="209">
        <v>0</v>
      </c>
      <c r="R18" s="210">
        <f t="shared" si="1"/>
        <v>229957.12</v>
      </c>
      <c r="S18" s="211">
        <v>0</v>
      </c>
      <c r="T18" s="211">
        <v>229957.12</v>
      </c>
      <c r="U18" s="211">
        <v>117736.61</v>
      </c>
      <c r="V18" s="2" t="str">
        <f t="shared" si="2"/>
        <v>Yes</v>
      </c>
    </row>
    <row r="19" spans="1:22">
      <c r="A19" s="217" t="s">
        <v>82</v>
      </c>
      <c r="B19" s="212">
        <f t="shared" si="0"/>
        <v>7858221.2699999996</v>
      </c>
      <c r="C19" s="209">
        <v>223654.8</v>
      </c>
      <c r="D19" s="209">
        <v>19675.240000000002</v>
      </c>
      <c r="E19" s="209">
        <v>16704.580000000002</v>
      </c>
      <c r="F19" s="209">
        <v>0</v>
      </c>
      <c r="G19" s="209">
        <v>52494.97</v>
      </c>
      <c r="H19" s="209">
        <v>5070592.8099999996</v>
      </c>
      <c r="I19" s="209">
        <v>1024129.8</v>
      </c>
      <c r="J19" s="209">
        <v>177919.78</v>
      </c>
      <c r="K19" s="209">
        <v>0</v>
      </c>
      <c r="L19" s="209">
        <v>1273049.29</v>
      </c>
      <c r="M19" s="209">
        <v>0</v>
      </c>
      <c r="N19" s="209">
        <v>0</v>
      </c>
      <c r="O19" s="209">
        <v>0</v>
      </c>
      <c r="P19" s="209">
        <v>0</v>
      </c>
      <c r="Q19" s="209">
        <v>0</v>
      </c>
      <c r="R19" s="210">
        <f t="shared" si="1"/>
        <v>366566.11</v>
      </c>
      <c r="S19" s="211">
        <v>20826.95</v>
      </c>
      <c r="T19" s="211">
        <v>345739.16</v>
      </c>
      <c r="U19" s="211">
        <v>395333.63</v>
      </c>
      <c r="V19" s="2" t="str">
        <f t="shared" si="2"/>
        <v>Yes</v>
      </c>
    </row>
    <row r="20" spans="1:22">
      <c r="A20" s="217" t="s">
        <v>83</v>
      </c>
      <c r="B20" s="212">
        <f t="shared" si="0"/>
        <v>49905835.810000002</v>
      </c>
      <c r="C20" s="209">
        <v>5074628.49</v>
      </c>
      <c r="D20" s="209">
        <v>352865.25</v>
      </c>
      <c r="E20" s="209">
        <v>273499.17</v>
      </c>
      <c r="F20" s="209">
        <v>0</v>
      </c>
      <c r="G20" s="209">
        <v>344054.7</v>
      </c>
      <c r="H20" s="209">
        <v>35913542.710000001</v>
      </c>
      <c r="I20" s="209">
        <v>2664755.4900000002</v>
      </c>
      <c r="J20" s="209">
        <v>1612089.36</v>
      </c>
      <c r="K20" s="209">
        <v>53382.48</v>
      </c>
      <c r="L20" s="209">
        <v>3617018.16</v>
      </c>
      <c r="M20" s="209">
        <v>0</v>
      </c>
      <c r="N20" s="209">
        <v>0</v>
      </c>
      <c r="O20" s="209">
        <v>0</v>
      </c>
      <c r="P20" s="209">
        <v>0</v>
      </c>
      <c r="Q20" s="209">
        <v>0</v>
      </c>
      <c r="R20" s="210">
        <f t="shared" si="1"/>
        <v>2098303.17</v>
      </c>
      <c r="S20" s="211">
        <v>144521.82</v>
      </c>
      <c r="T20" s="211">
        <v>1953781.35</v>
      </c>
      <c r="U20" s="211">
        <v>2681643.87</v>
      </c>
      <c r="V20" s="2" t="str">
        <f t="shared" si="2"/>
        <v>N/A</v>
      </c>
    </row>
    <row r="21" spans="1:22">
      <c r="A21" s="217" t="s">
        <v>391</v>
      </c>
      <c r="B21" s="212">
        <f t="shared" si="0"/>
        <v>14591039.490000002</v>
      </c>
      <c r="C21" s="209">
        <v>249611.22</v>
      </c>
      <c r="D21" s="209">
        <v>0</v>
      </c>
      <c r="E21" s="209">
        <v>46033.02</v>
      </c>
      <c r="F21" s="209">
        <v>0</v>
      </c>
      <c r="G21" s="209">
        <v>135015.78</v>
      </c>
      <c r="H21" s="209">
        <v>8308477.1500000004</v>
      </c>
      <c r="I21" s="209">
        <v>1085469.6200000001</v>
      </c>
      <c r="J21" s="209">
        <v>425880.46</v>
      </c>
      <c r="K21" s="209">
        <v>41347.800000000003</v>
      </c>
      <c r="L21" s="209">
        <v>4299204.4400000004</v>
      </c>
      <c r="M21" s="209">
        <v>0</v>
      </c>
      <c r="N21" s="209">
        <v>0</v>
      </c>
      <c r="O21" s="209">
        <v>0</v>
      </c>
      <c r="P21" s="209">
        <v>0</v>
      </c>
      <c r="Q21" s="209">
        <v>0</v>
      </c>
      <c r="R21" s="210">
        <f t="shared" si="1"/>
        <v>591099.63</v>
      </c>
      <c r="S21" s="211">
        <v>42512.05</v>
      </c>
      <c r="T21" s="211">
        <v>548587.57999999996</v>
      </c>
      <c r="U21" s="211">
        <v>784764.73</v>
      </c>
      <c r="V21" s="2" t="str">
        <f t="shared" si="2"/>
        <v>N/A</v>
      </c>
    </row>
    <row r="22" spans="1:22">
      <c r="A22" s="217" t="s">
        <v>85</v>
      </c>
      <c r="B22" s="212">
        <f t="shared" si="0"/>
        <v>14628645.939999999</v>
      </c>
      <c r="C22" s="209">
        <v>787008.4</v>
      </c>
      <c r="D22" s="209">
        <v>41914.949999999997</v>
      </c>
      <c r="E22" s="209">
        <v>112745.2</v>
      </c>
      <c r="F22" s="209">
        <v>0</v>
      </c>
      <c r="G22" s="209">
        <v>358428</v>
      </c>
      <c r="H22" s="209">
        <v>8104567.3899999997</v>
      </c>
      <c r="I22" s="209">
        <v>1154626.4099999999</v>
      </c>
      <c r="J22" s="209">
        <v>489150</v>
      </c>
      <c r="K22" s="209">
        <v>0</v>
      </c>
      <c r="L22" s="209">
        <v>3580205.59</v>
      </c>
      <c r="M22" s="209">
        <v>0</v>
      </c>
      <c r="N22" s="209">
        <v>0</v>
      </c>
      <c r="O22" s="209">
        <v>0</v>
      </c>
      <c r="P22" s="209">
        <v>0</v>
      </c>
      <c r="Q22" s="209">
        <v>0</v>
      </c>
      <c r="R22" s="210">
        <f t="shared" si="1"/>
        <v>767312</v>
      </c>
      <c r="S22" s="211">
        <v>82164.7</v>
      </c>
      <c r="T22" s="211">
        <v>685147.3</v>
      </c>
      <c r="U22" s="211">
        <v>801421.93</v>
      </c>
      <c r="V22" s="2" t="str">
        <f t="shared" si="2"/>
        <v>N/A</v>
      </c>
    </row>
    <row r="23" spans="1:22">
      <c r="A23" s="217" t="s">
        <v>86</v>
      </c>
      <c r="B23" s="212">
        <f t="shared" si="0"/>
        <v>15387518.619999999</v>
      </c>
      <c r="C23" s="209">
        <v>523976.3</v>
      </c>
      <c r="D23" s="209">
        <v>75220.600000000006</v>
      </c>
      <c r="E23" s="209">
        <v>61585.84</v>
      </c>
      <c r="F23" s="209">
        <v>2731.63</v>
      </c>
      <c r="G23" s="209">
        <v>164642.79</v>
      </c>
      <c r="H23" s="209">
        <v>8267130.96</v>
      </c>
      <c r="I23" s="209">
        <v>2112730.41</v>
      </c>
      <c r="J23" s="209">
        <v>369778.26</v>
      </c>
      <c r="K23" s="209">
        <v>168043.4</v>
      </c>
      <c r="L23" s="209">
        <v>3641678.43</v>
      </c>
      <c r="M23" s="209">
        <v>0</v>
      </c>
      <c r="N23" s="209">
        <v>0</v>
      </c>
      <c r="O23" s="209">
        <v>0</v>
      </c>
      <c r="P23" s="209">
        <v>0</v>
      </c>
      <c r="Q23" s="209">
        <v>0</v>
      </c>
      <c r="R23" s="210">
        <f t="shared" si="1"/>
        <v>225588.19</v>
      </c>
      <c r="S23" s="211">
        <v>352.31</v>
      </c>
      <c r="T23" s="211">
        <v>225235.88</v>
      </c>
      <c r="U23" s="213">
        <v>769546.16</v>
      </c>
      <c r="V23" s="2" t="str">
        <f t="shared" si="2"/>
        <v>N/A</v>
      </c>
    </row>
    <row r="24" spans="1:22">
      <c r="A24" s="217" t="s">
        <v>87</v>
      </c>
      <c r="B24" s="212">
        <f t="shared" si="0"/>
        <v>26985348.670000002</v>
      </c>
      <c r="C24" s="209">
        <v>4895716.79</v>
      </c>
      <c r="D24" s="209">
        <v>172054.11</v>
      </c>
      <c r="E24" s="209">
        <v>38626.81</v>
      </c>
      <c r="F24" s="209">
        <v>0</v>
      </c>
      <c r="G24" s="209">
        <v>443061.52</v>
      </c>
      <c r="H24" s="209">
        <v>16849666.190000001</v>
      </c>
      <c r="I24" s="209">
        <v>1397951.59</v>
      </c>
      <c r="J24" s="209">
        <v>719071.25</v>
      </c>
      <c r="K24" s="209">
        <v>0</v>
      </c>
      <c r="L24" s="209">
        <v>2469200.41</v>
      </c>
      <c r="M24" s="209">
        <v>0</v>
      </c>
      <c r="N24" s="209">
        <v>0</v>
      </c>
      <c r="O24" s="209">
        <v>0</v>
      </c>
      <c r="P24" s="209">
        <v>0</v>
      </c>
      <c r="Q24" s="209">
        <v>0</v>
      </c>
      <c r="R24" s="210">
        <f t="shared" si="1"/>
        <v>428343.17</v>
      </c>
      <c r="S24" s="211">
        <v>38626.81</v>
      </c>
      <c r="T24" s="211">
        <v>389716.36</v>
      </c>
      <c r="U24" s="211">
        <v>1353276.74</v>
      </c>
      <c r="V24" s="2" t="str">
        <f t="shared" si="2"/>
        <v>N/A</v>
      </c>
    </row>
    <row r="25" spans="1:22">
      <c r="A25" s="217" t="s">
        <v>88</v>
      </c>
      <c r="B25" s="212">
        <f t="shared" si="0"/>
        <v>27995265</v>
      </c>
      <c r="C25" s="209">
        <v>901564</v>
      </c>
      <c r="D25" s="209">
        <v>92961</v>
      </c>
      <c r="E25" s="209">
        <v>69587</v>
      </c>
      <c r="F25" s="209">
        <v>0</v>
      </c>
      <c r="G25" s="209">
        <v>366633</v>
      </c>
      <c r="H25" s="209">
        <v>15833371</v>
      </c>
      <c r="I25" s="209">
        <v>2774133</v>
      </c>
      <c r="J25" s="209">
        <v>638889</v>
      </c>
      <c r="K25" s="209">
        <v>180063</v>
      </c>
      <c r="L25" s="209">
        <v>6651301</v>
      </c>
      <c r="M25" s="209">
        <v>31998</v>
      </c>
      <c r="N25" s="209">
        <v>394313</v>
      </c>
      <c r="O25" s="209">
        <v>47410</v>
      </c>
      <c r="P25" s="209">
        <v>13042</v>
      </c>
      <c r="Q25" s="209">
        <v>0</v>
      </c>
      <c r="R25" s="210">
        <f t="shared" si="1"/>
        <v>569634</v>
      </c>
      <c r="S25" s="211">
        <v>21033</v>
      </c>
      <c r="T25" s="211">
        <v>548601</v>
      </c>
      <c r="U25" s="211">
        <v>1168067</v>
      </c>
      <c r="V25" s="2" t="str">
        <f t="shared" si="2"/>
        <v>N/A</v>
      </c>
    </row>
    <row r="26" spans="1:22">
      <c r="A26" s="217" t="s">
        <v>343</v>
      </c>
      <c r="B26" s="212">
        <f t="shared" si="0"/>
        <v>2956875.4099999997</v>
      </c>
      <c r="C26" s="209">
        <v>43232.28</v>
      </c>
      <c r="D26" s="209">
        <v>0</v>
      </c>
      <c r="E26" s="209">
        <v>1425.24</v>
      </c>
      <c r="F26" s="209">
        <v>0</v>
      </c>
      <c r="G26" s="209">
        <v>0</v>
      </c>
      <c r="H26" s="209">
        <v>2594093.14</v>
      </c>
      <c r="I26" s="209">
        <v>260877.61</v>
      </c>
      <c r="J26" s="209">
        <v>43944.9</v>
      </c>
      <c r="K26" s="209">
        <v>0</v>
      </c>
      <c r="L26" s="209">
        <v>5225.88</v>
      </c>
      <c r="M26" s="209">
        <v>0</v>
      </c>
      <c r="N26" s="209">
        <v>8076.36</v>
      </c>
      <c r="O26" s="209">
        <v>0</v>
      </c>
      <c r="P26" s="209">
        <v>0</v>
      </c>
      <c r="Q26" s="209">
        <v>0</v>
      </c>
      <c r="R26" s="210">
        <f t="shared" si="1"/>
        <v>568933.30000000005</v>
      </c>
      <c r="S26" s="211">
        <v>20971.8</v>
      </c>
      <c r="T26" s="211">
        <v>547961.5</v>
      </c>
      <c r="U26" s="211">
        <v>257664.1</v>
      </c>
      <c r="V26" s="2" t="str">
        <f t="shared" si="2"/>
        <v>Yes</v>
      </c>
    </row>
    <row r="27" spans="1:22">
      <c r="A27" s="217" t="s">
        <v>89</v>
      </c>
      <c r="B27" s="212">
        <f t="shared" si="0"/>
        <v>9060692.4000000004</v>
      </c>
      <c r="C27" s="209">
        <v>643809.80000000005</v>
      </c>
      <c r="D27" s="209">
        <v>14561.04</v>
      </c>
      <c r="E27" s="209">
        <v>21302.1</v>
      </c>
      <c r="F27" s="209">
        <v>0</v>
      </c>
      <c r="G27" s="209">
        <v>158108.92000000001</v>
      </c>
      <c r="H27" s="209">
        <v>5377676.4000000004</v>
      </c>
      <c r="I27" s="209">
        <v>643390.62</v>
      </c>
      <c r="J27" s="209">
        <v>118575.36</v>
      </c>
      <c r="K27" s="209">
        <v>80968.679999999993</v>
      </c>
      <c r="L27" s="209">
        <v>2002299.48</v>
      </c>
      <c r="M27" s="209">
        <v>0</v>
      </c>
      <c r="N27" s="209">
        <v>0</v>
      </c>
      <c r="O27" s="209">
        <v>0</v>
      </c>
      <c r="P27" s="209">
        <v>0</v>
      </c>
      <c r="Q27" s="209">
        <v>0</v>
      </c>
      <c r="R27" s="210">
        <f t="shared" si="1"/>
        <v>269804.61</v>
      </c>
      <c r="S27" s="211">
        <v>20587.95</v>
      </c>
      <c r="T27" s="211">
        <v>249216.66</v>
      </c>
      <c r="U27" s="211">
        <v>411843.02</v>
      </c>
      <c r="V27" s="2" t="str">
        <f t="shared" si="2"/>
        <v>Yes</v>
      </c>
    </row>
    <row r="28" spans="1:22">
      <c r="A28" s="217" t="s">
        <v>90</v>
      </c>
      <c r="B28" s="212">
        <f t="shared" si="0"/>
        <v>47786187.700000003</v>
      </c>
      <c r="C28" s="209">
        <v>2963877.56</v>
      </c>
      <c r="D28" s="209">
        <v>483868.09</v>
      </c>
      <c r="E28" s="209">
        <v>340204.59</v>
      </c>
      <c r="F28" s="209">
        <v>0</v>
      </c>
      <c r="G28" s="209">
        <v>1213737.3999999999</v>
      </c>
      <c r="H28" s="209">
        <v>22908879.809999999</v>
      </c>
      <c r="I28" s="209">
        <v>7741597.9299999997</v>
      </c>
      <c r="J28" s="209">
        <v>1327987.77</v>
      </c>
      <c r="K28" s="209">
        <v>0</v>
      </c>
      <c r="L28" s="209">
        <v>10806034.550000001</v>
      </c>
      <c r="M28" s="209">
        <v>0</v>
      </c>
      <c r="N28" s="209">
        <v>0</v>
      </c>
      <c r="O28" s="209">
        <v>0</v>
      </c>
      <c r="P28" s="209">
        <v>0</v>
      </c>
      <c r="Q28" s="209">
        <v>0</v>
      </c>
      <c r="R28" s="210">
        <f t="shared" si="1"/>
        <v>472914.4</v>
      </c>
      <c r="S28" s="211">
        <v>42205.62</v>
      </c>
      <c r="T28" s="211">
        <v>430708.78</v>
      </c>
      <c r="U28" s="211">
        <v>2405866.7599999998</v>
      </c>
      <c r="V28" s="2" t="str">
        <f t="shared" si="2"/>
        <v>N/A</v>
      </c>
    </row>
    <row r="29" spans="1:22">
      <c r="A29" s="217" t="s">
        <v>91</v>
      </c>
      <c r="B29" s="212">
        <f t="shared" si="0"/>
        <v>17673562.510000002</v>
      </c>
      <c r="C29" s="209">
        <v>1775411.69</v>
      </c>
      <c r="D29" s="209">
        <v>39325</v>
      </c>
      <c r="E29" s="209">
        <v>111954.37</v>
      </c>
      <c r="F29" s="209">
        <v>11834.5</v>
      </c>
      <c r="G29" s="209">
        <v>130889.57</v>
      </c>
      <c r="H29" s="209">
        <v>12016004.4</v>
      </c>
      <c r="I29" s="209">
        <v>1149302.5900000001</v>
      </c>
      <c r="J29" s="209">
        <v>449309.16</v>
      </c>
      <c r="K29" s="209">
        <v>73715.399999999994</v>
      </c>
      <c r="L29" s="209">
        <v>1463979.96</v>
      </c>
      <c r="M29" s="209">
        <v>20350</v>
      </c>
      <c r="N29" s="209">
        <v>413024.05</v>
      </c>
      <c r="O29" s="209">
        <v>7100.7</v>
      </c>
      <c r="P29" s="209">
        <v>11361.12</v>
      </c>
      <c r="Q29" s="209">
        <v>0</v>
      </c>
      <c r="R29" s="210">
        <f t="shared" si="1"/>
        <v>0</v>
      </c>
      <c r="S29" s="211">
        <v>0</v>
      </c>
      <c r="T29" s="211">
        <v>0</v>
      </c>
      <c r="U29" s="211">
        <v>880631.74</v>
      </c>
      <c r="V29" s="2" t="str">
        <f t="shared" si="2"/>
        <v>N/A</v>
      </c>
    </row>
    <row r="30" spans="1:22">
      <c r="A30" s="217" t="s">
        <v>92</v>
      </c>
      <c r="B30" s="212">
        <f t="shared" si="0"/>
        <v>20839919.869999997</v>
      </c>
      <c r="C30" s="209">
        <v>1787729.31</v>
      </c>
      <c r="D30" s="209">
        <v>4956.66</v>
      </c>
      <c r="E30" s="209">
        <v>139392</v>
      </c>
      <c r="F30" s="209">
        <v>0</v>
      </c>
      <c r="G30" s="209">
        <v>176947.20000000001</v>
      </c>
      <c r="H30" s="209">
        <v>15657396.16</v>
      </c>
      <c r="I30" s="209">
        <v>91422.84</v>
      </c>
      <c r="J30" s="209">
        <v>452086.05</v>
      </c>
      <c r="K30" s="209">
        <v>0</v>
      </c>
      <c r="L30" s="209">
        <v>2529989.65</v>
      </c>
      <c r="M30" s="209">
        <v>0</v>
      </c>
      <c r="N30" s="209">
        <v>0</v>
      </c>
      <c r="O30" s="209">
        <v>0</v>
      </c>
      <c r="P30" s="209">
        <v>0</v>
      </c>
      <c r="Q30" s="209">
        <v>0</v>
      </c>
      <c r="R30" s="210">
        <f t="shared" si="1"/>
        <v>615472.18000000005</v>
      </c>
      <c r="S30" s="211">
        <v>9087</v>
      </c>
      <c r="T30" s="211">
        <v>606385.18000000005</v>
      </c>
      <c r="U30" s="211">
        <v>1012975.25</v>
      </c>
      <c r="V30" s="2" t="str">
        <f t="shared" si="2"/>
        <v>N/A</v>
      </c>
    </row>
    <row r="31" spans="1:22">
      <c r="A31" s="217" t="s">
        <v>93</v>
      </c>
      <c r="B31" s="212">
        <f t="shared" si="0"/>
        <v>87334643.069999993</v>
      </c>
      <c r="C31" s="209">
        <v>9767565.2200000007</v>
      </c>
      <c r="D31" s="209">
        <v>276746.84999999998</v>
      </c>
      <c r="E31" s="209">
        <v>974624.84</v>
      </c>
      <c r="F31" s="209">
        <v>1735.09</v>
      </c>
      <c r="G31" s="209">
        <v>3150675.57</v>
      </c>
      <c r="H31" s="209">
        <v>47503633.149999999</v>
      </c>
      <c r="I31" s="209">
        <v>2731762.19</v>
      </c>
      <c r="J31" s="209">
        <v>2814242.36</v>
      </c>
      <c r="K31" s="209">
        <v>181604.02</v>
      </c>
      <c r="L31" s="209">
        <v>19932053.780000001</v>
      </c>
      <c r="M31" s="209">
        <v>0</v>
      </c>
      <c r="N31" s="209">
        <v>0</v>
      </c>
      <c r="O31" s="209">
        <v>0</v>
      </c>
      <c r="P31" s="209">
        <v>0</v>
      </c>
      <c r="Q31" s="209">
        <v>0</v>
      </c>
      <c r="R31" s="210">
        <f t="shared" si="1"/>
        <v>661132.52</v>
      </c>
      <c r="S31" s="211">
        <v>147441.57999999999</v>
      </c>
      <c r="T31" s="211">
        <v>513690.94</v>
      </c>
      <c r="U31" s="211">
        <v>4148062.8200000003</v>
      </c>
      <c r="V31" s="2" t="str">
        <f t="shared" si="2"/>
        <v>N/A</v>
      </c>
    </row>
    <row r="33" spans="1:9">
      <c r="A33" s="73" t="s">
        <v>54</v>
      </c>
      <c r="B33" s="73" t="s">
        <v>66</v>
      </c>
      <c r="C33" s="73" t="s">
        <v>67</v>
      </c>
      <c r="D33" s="73">
        <v>50000000</v>
      </c>
      <c r="F33" s="73" t="s">
        <v>54</v>
      </c>
      <c r="G33" s="73" t="s">
        <v>144</v>
      </c>
      <c r="H33" s="73" t="s">
        <v>145</v>
      </c>
      <c r="I33" s="73" t="s">
        <v>377</v>
      </c>
    </row>
    <row r="34" spans="1:9">
      <c r="A34" s="201"/>
      <c r="B34" s="201"/>
      <c r="C34" s="201" t="s">
        <v>429</v>
      </c>
      <c r="D34" s="201" t="s">
        <v>430</v>
      </c>
      <c r="F34" s="201"/>
      <c r="G34" s="201"/>
      <c r="H34" s="201"/>
      <c r="I34" s="201" t="s">
        <v>432</v>
      </c>
    </row>
    <row r="35" spans="1:9">
      <c r="A35" s="217" t="s">
        <v>341</v>
      </c>
      <c r="B35" s="208" t="s">
        <v>65</v>
      </c>
      <c r="C35" s="196">
        <v>0</v>
      </c>
      <c r="D35" s="213">
        <v>905084.71</v>
      </c>
      <c r="F35" s="217" t="s">
        <v>341</v>
      </c>
      <c r="G35" s="215">
        <v>69250</v>
      </c>
      <c r="H35" s="215">
        <v>10000000</v>
      </c>
      <c r="I35" s="214">
        <v>0</v>
      </c>
    </row>
    <row r="36" spans="1:9">
      <c r="A36" s="217" t="s">
        <v>69</v>
      </c>
      <c r="B36" s="208" t="s">
        <v>65</v>
      </c>
      <c r="C36" s="196">
        <v>0</v>
      </c>
      <c r="D36" s="211">
        <v>3446958</v>
      </c>
      <c r="F36" s="217" t="s">
        <v>69</v>
      </c>
      <c r="G36" s="215">
        <v>69250</v>
      </c>
      <c r="H36" s="215">
        <v>10000000</v>
      </c>
      <c r="I36" s="214">
        <v>0</v>
      </c>
    </row>
    <row r="37" spans="1:9">
      <c r="A37" s="217" t="s">
        <v>70</v>
      </c>
      <c r="B37" s="208" t="s">
        <v>65</v>
      </c>
      <c r="C37" s="196">
        <v>0</v>
      </c>
      <c r="D37" s="211">
        <v>167173.71</v>
      </c>
      <c r="F37" s="217" t="s">
        <v>70</v>
      </c>
      <c r="G37" s="216">
        <v>69250</v>
      </c>
      <c r="H37" s="215">
        <v>10000000</v>
      </c>
      <c r="I37" s="214">
        <v>275000</v>
      </c>
    </row>
    <row r="38" spans="1:9">
      <c r="A38" s="217" t="s">
        <v>71</v>
      </c>
      <c r="B38" s="208" t="s">
        <v>65</v>
      </c>
      <c r="C38" s="196">
        <v>0</v>
      </c>
      <c r="D38" s="211">
        <v>598537.06999999995</v>
      </c>
      <c r="F38" s="217" t="s">
        <v>71</v>
      </c>
      <c r="G38" s="215">
        <v>69250</v>
      </c>
      <c r="H38" s="215">
        <v>10000000</v>
      </c>
      <c r="I38" s="214">
        <v>0</v>
      </c>
    </row>
    <row r="39" spans="1:9">
      <c r="A39" s="217" t="s">
        <v>72</v>
      </c>
      <c r="B39" s="208" t="s">
        <v>65</v>
      </c>
      <c r="C39" s="196">
        <v>0</v>
      </c>
      <c r="D39" s="211">
        <v>1210455.57</v>
      </c>
      <c r="F39" s="217" t="s">
        <v>72</v>
      </c>
      <c r="G39" s="215">
        <v>69250</v>
      </c>
      <c r="H39" s="215">
        <v>10000000</v>
      </c>
      <c r="I39" s="214">
        <v>0</v>
      </c>
    </row>
    <row r="40" spans="1:9">
      <c r="A40" s="218" t="s">
        <v>371</v>
      </c>
      <c r="B40" s="208" t="s">
        <v>65</v>
      </c>
      <c r="C40" s="196">
        <v>0</v>
      </c>
      <c r="D40" s="211">
        <v>1285081.53</v>
      </c>
      <c r="F40" s="218" t="s">
        <v>371</v>
      </c>
      <c r="G40" s="215">
        <v>69250</v>
      </c>
      <c r="H40" s="215">
        <v>10000000</v>
      </c>
      <c r="I40" s="214">
        <v>0</v>
      </c>
    </row>
    <row r="41" spans="1:9">
      <c r="A41" s="217" t="s">
        <v>74</v>
      </c>
      <c r="B41" s="208" t="s">
        <v>65</v>
      </c>
      <c r="C41" s="196">
        <v>0</v>
      </c>
      <c r="D41" s="211">
        <v>326267.53000000003</v>
      </c>
      <c r="F41" s="217" t="s">
        <v>74</v>
      </c>
      <c r="G41" s="215">
        <v>69250</v>
      </c>
      <c r="H41" s="215">
        <v>10000000</v>
      </c>
      <c r="I41" s="214">
        <v>0</v>
      </c>
    </row>
    <row r="42" spans="1:9">
      <c r="A42" s="217" t="s">
        <v>75</v>
      </c>
      <c r="B42" s="208" t="s">
        <v>65</v>
      </c>
      <c r="C42" s="196">
        <v>0</v>
      </c>
      <c r="D42" s="211">
        <v>102616.58</v>
      </c>
      <c r="F42" s="217" t="s">
        <v>75</v>
      </c>
      <c r="G42" s="215">
        <v>69250</v>
      </c>
      <c r="H42" s="215">
        <v>10000000</v>
      </c>
      <c r="I42" s="214">
        <v>0</v>
      </c>
    </row>
    <row r="43" spans="1:9">
      <c r="A43" s="217" t="s">
        <v>76</v>
      </c>
      <c r="B43" s="208" t="s">
        <v>65</v>
      </c>
      <c r="C43" s="196">
        <v>0</v>
      </c>
      <c r="D43" s="211">
        <v>2084265.64</v>
      </c>
      <c r="F43" s="217" t="s">
        <v>76</v>
      </c>
      <c r="G43" s="215">
        <v>69250</v>
      </c>
      <c r="H43" s="215">
        <v>10000000</v>
      </c>
      <c r="I43" s="214">
        <v>0</v>
      </c>
    </row>
    <row r="44" spans="1:9">
      <c r="A44" s="217" t="s">
        <v>77</v>
      </c>
      <c r="B44" s="208" t="s">
        <v>65</v>
      </c>
      <c r="C44" s="196">
        <v>0</v>
      </c>
      <c r="D44" s="211">
        <v>339168.56</v>
      </c>
      <c r="F44" s="217" t="s">
        <v>77</v>
      </c>
      <c r="G44" s="215">
        <v>69250</v>
      </c>
      <c r="H44" s="215">
        <v>10000000</v>
      </c>
      <c r="I44" s="214">
        <v>11120.55</v>
      </c>
    </row>
    <row r="45" spans="1:9">
      <c r="A45" s="217" t="s">
        <v>78</v>
      </c>
      <c r="B45" s="208" t="s">
        <v>65</v>
      </c>
      <c r="C45" s="196">
        <v>0</v>
      </c>
      <c r="D45" s="213">
        <v>2601165.2799999998</v>
      </c>
      <c r="F45" s="217" t="s">
        <v>78</v>
      </c>
      <c r="G45" s="215">
        <v>69250</v>
      </c>
      <c r="H45" s="215">
        <v>10000000</v>
      </c>
      <c r="I45" s="214">
        <v>0</v>
      </c>
    </row>
    <row r="46" spans="1:9">
      <c r="A46" s="217" t="s">
        <v>79</v>
      </c>
      <c r="B46" s="208" t="s">
        <v>65</v>
      </c>
      <c r="C46" s="196">
        <v>0</v>
      </c>
      <c r="D46" s="213">
        <v>1095968.45</v>
      </c>
      <c r="F46" s="217" t="s">
        <v>79</v>
      </c>
      <c r="G46" s="215">
        <v>69250</v>
      </c>
      <c r="H46" s="215">
        <v>10000000</v>
      </c>
      <c r="I46" s="214">
        <v>0</v>
      </c>
    </row>
    <row r="47" spans="1:9">
      <c r="A47" s="217" t="s">
        <v>342</v>
      </c>
      <c r="B47" s="208" t="s">
        <v>65</v>
      </c>
      <c r="C47" s="196">
        <v>0</v>
      </c>
      <c r="D47" s="211">
        <v>407008.3</v>
      </c>
      <c r="F47" s="217" t="s">
        <v>342</v>
      </c>
      <c r="G47" s="215">
        <v>69250</v>
      </c>
      <c r="H47" s="215">
        <v>10000000</v>
      </c>
      <c r="I47" s="214">
        <v>0</v>
      </c>
    </row>
    <row r="48" spans="1:9">
      <c r="A48" s="217" t="s">
        <v>80</v>
      </c>
      <c r="B48" s="208" t="s">
        <v>65</v>
      </c>
      <c r="C48" s="196">
        <v>0</v>
      </c>
      <c r="D48" s="211">
        <v>10139814.16</v>
      </c>
      <c r="F48" s="217" t="s">
        <v>80</v>
      </c>
      <c r="G48" s="215">
        <v>69250</v>
      </c>
      <c r="H48" s="215">
        <v>10000000</v>
      </c>
      <c r="I48" s="214">
        <v>0</v>
      </c>
    </row>
    <row r="49" spans="1:9">
      <c r="A49" s="217" t="s">
        <v>81</v>
      </c>
      <c r="B49" s="208" t="s">
        <v>65</v>
      </c>
      <c r="C49" s="196">
        <v>0</v>
      </c>
      <c r="D49" s="211">
        <v>117736.61</v>
      </c>
      <c r="F49" s="217" t="s">
        <v>81</v>
      </c>
      <c r="G49" s="215">
        <v>69250</v>
      </c>
      <c r="H49" s="215">
        <v>10000000</v>
      </c>
      <c r="I49" s="214">
        <v>0</v>
      </c>
    </row>
    <row r="50" spans="1:9">
      <c r="A50" s="217" t="s">
        <v>82</v>
      </c>
      <c r="B50" s="208" t="s">
        <v>65</v>
      </c>
      <c r="C50" s="196">
        <v>0</v>
      </c>
      <c r="D50" s="211">
        <v>395333.63</v>
      </c>
      <c r="F50" s="217" t="s">
        <v>82</v>
      </c>
      <c r="G50" s="215">
        <v>69250</v>
      </c>
      <c r="H50" s="215">
        <v>10000000</v>
      </c>
      <c r="I50" s="214">
        <v>0</v>
      </c>
    </row>
    <row r="51" spans="1:9">
      <c r="A51" s="217" t="s">
        <v>83</v>
      </c>
      <c r="B51" s="208" t="s">
        <v>65</v>
      </c>
      <c r="C51" s="196">
        <v>0</v>
      </c>
      <c r="D51" s="211">
        <v>2681643.87</v>
      </c>
      <c r="F51" s="217" t="s">
        <v>83</v>
      </c>
      <c r="G51" s="215">
        <v>69250</v>
      </c>
      <c r="H51" s="215">
        <v>10000000</v>
      </c>
      <c r="I51" s="214">
        <v>0</v>
      </c>
    </row>
    <row r="52" spans="1:9">
      <c r="A52" s="217" t="s">
        <v>391</v>
      </c>
      <c r="B52" s="208" t="s">
        <v>65</v>
      </c>
      <c r="C52" s="196">
        <v>0</v>
      </c>
      <c r="D52" s="211">
        <v>784764.73</v>
      </c>
      <c r="F52" s="217" t="s">
        <v>391</v>
      </c>
      <c r="G52" s="215">
        <v>69250</v>
      </c>
      <c r="H52" s="215">
        <v>10000000</v>
      </c>
      <c r="I52" s="214">
        <v>0</v>
      </c>
    </row>
    <row r="53" spans="1:9">
      <c r="A53" s="217" t="s">
        <v>85</v>
      </c>
      <c r="B53" s="208" t="s">
        <v>65</v>
      </c>
      <c r="C53" s="196">
        <v>0</v>
      </c>
      <c r="D53" s="211">
        <v>801421.93</v>
      </c>
      <c r="F53" s="217" t="s">
        <v>85</v>
      </c>
      <c r="G53" s="215">
        <v>69250</v>
      </c>
      <c r="H53" s="215">
        <v>10000000</v>
      </c>
      <c r="I53" s="214">
        <v>0</v>
      </c>
    </row>
    <row r="54" spans="1:9">
      <c r="A54" s="217" t="s">
        <v>86</v>
      </c>
      <c r="B54" s="208" t="s">
        <v>65</v>
      </c>
      <c r="C54" s="196">
        <v>0</v>
      </c>
      <c r="D54" s="213">
        <v>769546.16</v>
      </c>
      <c r="F54" s="217" t="s">
        <v>86</v>
      </c>
      <c r="G54" s="215">
        <v>69250</v>
      </c>
      <c r="H54" s="215">
        <v>10000000</v>
      </c>
      <c r="I54" s="214">
        <v>0</v>
      </c>
    </row>
    <row r="55" spans="1:9">
      <c r="A55" s="217" t="s">
        <v>87</v>
      </c>
      <c r="B55" s="208" t="s">
        <v>65</v>
      </c>
      <c r="C55" s="196">
        <v>0</v>
      </c>
      <c r="D55" s="211">
        <v>1353276.74</v>
      </c>
      <c r="F55" s="217" t="s">
        <v>87</v>
      </c>
      <c r="G55" s="215">
        <v>69250</v>
      </c>
      <c r="H55" s="215">
        <v>10000000</v>
      </c>
      <c r="I55" s="214">
        <v>0</v>
      </c>
    </row>
    <row r="56" spans="1:9">
      <c r="A56" s="217" t="s">
        <v>88</v>
      </c>
      <c r="B56" s="208" t="s">
        <v>65</v>
      </c>
      <c r="C56" s="196">
        <v>0</v>
      </c>
      <c r="D56" s="211">
        <v>1168067</v>
      </c>
      <c r="F56" s="217" t="s">
        <v>88</v>
      </c>
      <c r="G56" s="215">
        <v>69250</v>
      </c>
      <c r="H56" s="215">
        <v>10000000</v>
      </c>
      <c r="I56" s="214">
        <v>0</v>
      </c>
    </row>
    <row r="57" spans="1:9">
      <c r="A57" s="217" t="s">
        <v>343</v>
      </c>
      <c r="B57" s="208" t="s">
        <v>65</v>
      </c>
      <c r="C57" s="196">
        <v>0</v>
      </c>
      <c r="D57" s="211">
        <v>257664.1</v>
      </c>
      <c r="F57" s="217" t="s">
        <v>343</v>
      </c>
      <c r="G57" s="215">
        <v>69250</v>
      </c>
      <c r="H57" s="215">
        <v>10000000</v>
      </c>
      <c r="I57" s="214">
        <v>0</v>
      </c>
    </row>
    <row r="58" spans="1:9">
      <c r="A58" s="217" t="s">
        <v>89</v>
      </c>
      <c r="B58" s="208" t="s">
        <v>65</v>
      </c>
      <c r="C58" s="196">
        <v>0</v>
      </c>
      <c r="D58" s="211">
        <v>411843.02</v>
      </c>
      <c r="F58" s="217" t="s">
        <v>89</v>
      </c>
      <c r="G58" s="215">
        <v>69150</v>
      </c>
      <c r="H58" s="215">
        <v>10000000</v>
      </c>
      <c r="I58" s="214">
        <v>0</v>
      </c>
    </row>
    <row r="59" spans="1:9">
      <c r="A59" s="217" t="s">
        <v>90</v>
      </c>
      <c r="B59" s="208" t="s">
        <v>65</v>
      </c>
      <c r="C59" s="196">
        <v>0</v>
      </c>
      <c r="D59" s="211">
        <v>2405866.7599999998</v>
      </c>
      <c r="F59" s="217" t="s">
        <v>90</v>
      </c>
      <c r="G59" s="215">
        <v>69250</v>
      </c>
      <c r="H59" s="215">
        <v>10000000</v>
      </c>
      <c r="I59" s="214">
        <v>0</v>
      </c>
    </row>
    <row r="60" spans="1:9">
      <c r="A60" s="217" t="s">
        <v>91</v>
      </c>
      <c r="B60" s="208" t="s">
        <v>65</v>
      </c>
      <c r="C60" s="196">
        <v>0</v>
      </c>
      <c r="D60" s="211">
        <v>880631.74</v>
      </c>
      <c r="F60" s="217" t="s">
        <v>91</v>
      </c>
      <c r="G60" s="215">
        <v>69250</v>
      </c>
      <c r="H60" s="215">
        <v>10000000</v>
      </c>
      <c r="I60" s="214">
        <v>0</v>
      </c>
    </row>
    <row r="61" spans="1:9">
      <c r="A61" s="217" t="s">
        <v>92</v>
      </c>
      <c r="B61" s="208" t="s">
        <v>65</v>
      </c>
      <c r="C61" s="196">
        <v>0</v>
      </c>
      <c r="D61" s="211">
        <v>1012975.25</v>
      </c>
      <c r="F61" s="217" t="s">
        <v>92</v>
      </c>
      <c r="G61" s="215">
        <v>69250</v>
      </c>
      <c r="H61" s="215">
        <v>10000000</v>
      </c>
      <c r="I61" s="214">
        <v>0</v>
      </c>
    </row>
    <row r="62" spans="1:9">
      <c r="A62" s="217" t="s">
        <v>93</v>
      </c>
      <c r="B62" s="208" t="s">
        <v>65</v>
      </c>
      <c r="C62" s="196">
        <v>0</v>
      </c>
      <c r="D62" s="211">
        <v>4148062.8200000003</v>
      </c>
      <c r="F62" s="217" t="s">
        <v>93</v>
      </c>
      <c r="G62" s="216">
        <v>69250</v>
      </c>
      <c r="H62" s="215">
        <v>10000000</v>
      </c>
      <c r="I62" s="214">
        <v>0</v>
      </c>
    </row>
  </sheetData>
  <sheetProtection algorithmName="SHA-512" hashValue="zrPuRJTgRLSWBwJx+o9SkHMmeqg1vXX6NRpnDGeyIPRWRnupCRniQaNbJYfiEfuQxNHMBeWXK8VYWDFrJ2H0Vg==" saltValue="q1lQSuqjQ3pU58K1jP64lg==" spinCount="100000" sheet="1" objects="1" scenarios="1"/>
  <pageMargins left="0.7" right="0.7" top="0.75" bottom="0.75" header="0.3" footer="0.3"/>
  <pageSetup scale="31"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0"/>
  <sheetViews>
    <sheetView zoomScaleNormal="100" workbookViewId="0">
      <selection activeCell="C6" sqref="C6"/>
    </sheetView>
  </sheetViews>
  <sheetFormatPr defaultColWidth="9.140625" defaultRowHeight="12.75"/>
  <cols>
    <col min="1" max="1" width="37.42578125" bestFit="1" customWidth="1"/>
    <col min="2" max="2" width="11.42578125" customWidth="1"/>
    <col min="3" max="3" width="12.140625" customWidth="1"/>
    <col min="4" max="4" width="11.42578125" customWidth="1"/>
  </cols>
  <sheetData>
    <row r="1" spans="1:10">
      <c r="A1" s="205" t="s">
        <v>200</v>
      </c>
      <c r="B1" s="206" t="s">
        <v>422</v>
      </c>
      <c r="C1" s="206" t="s">
        <v>433</v>
      </c>
      <c r="D1" s="206" t="s">
        <v>434</v>
      </c>
      <c r="E1" s="324" t="s">
        <v>234</v>
      </c>
      <c r="F1" s="325"/>
      <c r="G1" s="325"/>
      <c r="H1" s="325"/>
    </row>
    <row r="2" spans="1:10">
      <c r="A2" s="202" t="s">
        <v>341</v>
      </c>
      <c r="B2" s="197">
        <v>0</v>
      </c>
      <c r="C2" s="197">
        <v>0</v>
      </c>
      <c r="D2" s="197">
        <v>0</v>
      </c>
      <c r="E2" s="325"/>
      <c r="F2" s="325"/>
      <c r="G2" s="325"/>
      <c r="H2" s="325"/>
    </row>
    <row r="3" spans="1:10">
      <c r="A3" s="202" t="s">
        <v>69</v>
      </c>
      <c r="B3" s="197">
        <v>650157.56999999995</v>
      </c>
      <c r="C3" s="197">
        <v>394233.29</v>
      </c>
      <c r="D3" s="197">
        <v>342342.23</v>
      </c>
      <c r="E3" s="325"/>
      <c r="F3" s="325"/>
      <c r="G3" s="325"/>
      <c r="H3" s="325"/>
    </row>
    <row r="4" spans="1:10">
      <c r="A4" s="202" t="s">
        <v>70</v>
      </c>
      <c r="B4" s="197">
        <v>0</v>
      </c>
      <c r="C4" s="197">
        <v>0</v>
      </c>
      <c r="D4" s="197">
        <v>12929.95</v>
      </c>
      <c r="E4" s="325"/>
      <c r="F4" s="325"/>
      <c r="G4" s="325"/>
      <c r="H4" s="325"/>
    </row>
    <row r="5" spans="1:10">
      <c r="A5" s="202" t="s">
        <v>71</v>
      </c>
      <c r="B5" s="197">
        <v>58375.95</v>
      </c>
      <c r="C5" s="197">
        <v>94257.1</v>
      </c>
      <c r="D5" s="197">
        <v>45754.65</v>
      </c>
      <c r="E5" s="325"/>
      <c r="F5" s="325"/>
      <c r="G5" s="325"/>
      <c r="H5" s="325"/>
    </row>
    <row r="6" spans="1:10">
      <c r="A6" s="202" t="s">
        <v>72</v>
      </c>
      <c r="B6" s="197">
        <v>83549.320000000007</v>
      </c>
      <c r="C6" s="197">
        <v>92091.839999999997</v>
      </c>
      <c r="D6" s="197">
        <v>141512.9</v>
      </c>
    </row>
    <row r="7" spans="1:10">
      <c r="A7" s="202" t="s">
        <v>371</v>
      </c>
      <c r="B7" s="197">
        <v>267449.64</v>
      </c>
      <c r="C7" s="197">
        <v>348358.23</v>
      </c>
      <c r="D7" s="197">
        <v>38738.269999999997</v>
      </c>
      <c r="E7" s="326" t="s">
        <v>437</v>
      </c>
      <c r="F7" s="327"/>
      <c r="G7" s="327"/>
      <c r="H7" s="327"/>
      <c r="I7" s="327"/>
      <c r="J7" s="327"/>
    </row>
    <row r="8" spans="1:10">
      <c r="A8" s="202" t="s">
        <v>74</v>
      </c>
      <c r="B8" s="197">
        <v>7320.6</v>
      </c>
      <c r="C8" s="197">
        <v>76342.03</v>
      </c>
      <c r="D8" s="197">
        <v>14360.63</v>
      </c>
    </row>
    <row r="9" spans="1:10">
      <c r="A9" s="202" t="s">
        <v>75</v>
      </c>
      <c r="B9" s="197">
        <v>23072.16</v>
      </c>
      <c r="C9" s="197">
        <v>26493.279999999999</v>
      </c>
      <c r="D9" s="197">
        <v>18431.88</v>
      </c>
    </row>
    <row r="10" spans="1:10">
      <c r="A10" s="202" t="s">
        <v>76</v>
      </c>
      <c r="B10" s="197">
        <v>740102.03</v>
      </c>
      <c r="C10" s="197">
        <v>780812.81</v>
      </c>
      <c r="D10" s="197">
        <v>204109.34</v>
      </c>
    </row>
    <row r="11" spans="1:10">
      <c r="A11" s="202" t="s">
        <v>77</v>
      </c>
      <c r="B11" s="197">
        <v>0</v>
      </c>
      <c r="C11" s="197">
        <v>0</v>
      </c>
      <c r="D11" s="197">
        <v>2872.8</v>
      </c>
    </row>
    <row r="12" spans="1:10">
      <c r="A12" s="202" t="s">
        <v>78</v>
      </c>
      <c r="B12" s="197">
        <v>395028.39</v>
      </c>
      <c r="C12" s="197">
        <v>276163.98</v>
      </c>
      <c r="D12" s="197">
        <v>0</v>
      </c>
    </row>
    <row r="13" spans="1:10">
      <c r="A13" s="202" t="s">
        <v>79</v>
      </c>
      <c r="B13" s="197">
        <v>0</v>
      </c>
      <c r="C13" s="197">
        <v>0</v>
      </c>
      <c r="D13" s="197">
        <v>0</v>
      </c>
    </row>
    <row r="14" spans="1:10">
      <c r="A14" s="202" t="s">
        <v>342</v>
      </c>
      <c r="B14" s="197">
        <v>54230.43</v>
      </c>
      <c r="C14" s="197">
        <v>70589.87</v>
      </c>
      <c r="D14" s="197">
        <v>307.2</v>
      </c>
    </row>
    <row r="15" spans="1:10">
      <c r="A15" s="202" t="s">
        <v>80</v>
      </c>
      <c r="B15" s="197">
        <v>229869.24</v>
      </c>
      <c r="C15" s="197">
        <v>1177260.3</v>
      </c>
      <c r="D15" s="197">
        <v>603529.41</v>
      </c>
    </row>
    <row r="16" spans="1:10">
      <c r="A16" s="202" t="s">
        <v>81</v>
      </c>
      <c r="B16" s="197">
        <v>58.79</v>
      </c>
      <c r="C16" s="197">
        <v>3869.37</v>
      </c>
      <c r="D16" s="197">
        <v>3883.86</v>
      </c>
    </row>
    <row r="17" spans="1:4">
      <c r="A17" s="202" t="s">
        <v>82</v>
      </c>
      <c r="B17" s="197">
        <v>0</v>
      </c>
      <c r="C17" s="197">
        <v>0</v>
      </c>
      <c r="D17" s="197">
        <v>0</v>
      </c>
    </row>
    <row r="18" spans="1:4">
      <c r="A18" s="202" t="s">
        <v>83</v>
      </c>
      <c r="B18" s="197">
        <v>787328.22</v>
      </c>
      <c r="C18" s="197">
        <v>1343316.11</v>
      </c>
      <c r="D18" s="197">
        <v>116342.51</v>
      </c>
    </row>
    <row r="19" spans="1:4">
      <c r="A19" s="202" t="s">
        <v>391</v>
      </c>
      <c r="B19" s="197">
        <v>283579.71000000002</v>
      </c>
      <c r="C19" s="197">
        <v>233958.36</v>
      </c>
      <c r="D19" s="197">
        <v>94056.01</v>
      </c>
    </row>
    <row r="20" spans="1:4">
      <c r="A20" s="202" t="s">
        <v>85</v>
      </c>
      <c r="B20" s="197">
        <v>253523.16</v>
      </c>
      <c r="C20" s="197">
        <v>213596.91</v>
      </c>
      <c r="D20" s="197">
        <v>94285.77</v>
      </c>
    </row>
    <row r="21" spans="1:4">
      <c r="A21" s="202" t="s">
        <v>86</v>
      </c>
      <c r="B21" s="197">
        <v>113742.04</v>
      </c>
      <c r="C21" s="197">
        <v>172854.08</v>
      </c>
      <c r="D21" s="197">
        <v>0</v>
      </c>
    </row>
    <row r="22" spans="1:4">
      <c r="A22" s="202" t="s">
        <v>87</v>
      </c>
      <c r="B22" s="197">
        <v>0</v>
      </c>
      <c r="C22" s="197">
        <v>0</v>
      </c>
      <c r="D22" s="197">
        <v>0</v>
      </c>
    </row>
    <row r="23" spans="1:4">
      <c r="A23" s="202" t="s">
        <v>88</v>
      </c>
      <c r="B23" s="197">
        <v>188347.6</v>
      </c>
      <c r="C23" s="197">
        <v>331884</v>
      </c>
      <c r="D23" s="197">
        <v>404011</v>
      </c>
    </row>
    <row r="24" spans="1:4">
      <c r="A24" s="202" t="s">
        <v>343</v>
      </c>
      <c r="B24" s="197">
        <v>96254.23</v>
      </c>
      <c r="C24" s="197">
        <v>97898.87</v>
      </c>
      <c r="D24" s="197">
        <v>16346.15</v>
      </c>
    </row>
    <row r="25" spans="1:4">
      <c r="A25" s="202" t="s">
        <v>89</v>
      </c>
      <c r="B25" s="197">
        <v>83533.94</v>
      </c>
      <c r="C25" s="197">
        <v>87730.71</v>
      </c>
      <c r="D25" s="197">
        <v>36112.47</v>
      </c>
    </row>
    <row r="26" spans="1:4">
      <c r="A26" s="202" t="s">
        <v>90</v>
      </c>
      <c r="B26" s="197">
        <v>84906.15</v>
      </c>
      <c r="C26" s="197">
        <v>68124.39</v>
      </c>
      <c r="D26" s="197">
        <v>0</v>
      </c>
    </row>
    <row r="27" spans="1:4">
      <c r="A27" s="202" t="s">
        <v>91</v>
      </c>
      <c r="B27" s="197">
        <v>300209.40999999997</v>
      </c>
      <c r="C27" s="197">
        <v>38773.25</v>
      </c>
      <c r="D27" s="197">
        <v>0</v>
      </c>
    </row>
    <row r="28" spans="1:4">
      <c r="A28" s="202" t="s">
        <v>92</v>
      </c>
      <c r="B28" s="197">
        <v>-8166.97</v>
      </c>
      <c r="C28" s="197">
        <v>-179202.14</v>
      </c>
      <c r="D28" s="197">
        <v>142902.01999999999</v>
      </c>
    </row>
    <row r="29" spans="1:4">
      <c r="A29" s="202" t="s">
        <v>93</v>
      </c>
      <c r="B29" s="197">
        <v>964249.93</v>
      </c>
      <c r="C29" s="197">
        <v>760019.79</v>
      </c>
      <c r="D29" s="197">
        <v>0</v>
      </c>
    </row>
    <row r="30" spans="1:4">
      <c r="A30" s="203" t="s">
        <v>140</v>
      </c>
      <c r="B30" s="204">
        <f>SUM(B2:B29)</f>
        <v>5656721.540000001</v>
      </c>
      <c r="C30" s="204">
        <f>SUM(C2:C29)</f>
        <v>6509426.4300000016</v>
      </c>
      <c r="D30" s="204">
        <f>SUM(D2:D29)</f>
        <v>2332829.0500000003</v>
      </c>
    </row>
  </sheetData>
  <mergeCells count="2">
    <mergeCell ref="E1:H5"/>
    <mergeCell ref="E7:J7"/>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V62"/>
  <sheetViews>
    <sheetView zoomScaleNormal="100" workbookViewId="0">
      <selection activeCell="F9" sqref="F9:F10"/>
    </sheetView>
  </sheetViews>
  <sheetFormatPr defaultColWidth="9.140625" defaultRowHeight="12.75"/>
  <cols>
    <col min="1" max="1" width="38.7109375" style="2" bestFit="1" customWidth="1"/>
    <col min="2" max="2" width="24.140625" style="2" bestFit="1" customWidth="1"/>
    <col min="3" max="3" width="22.42578125" style="2" customWidth="1"/>
    <col min="4" max="4" width="17.85546875" style="2" customWidth="1"/>
    <col min="5" max="5" width="13.7109375" style="2" bestFit="1" customWidth="1"/>
    <col min="6" max="6" width="23" style="2" customWidth="1"/>
    <col min="7" max="7" width="16.7109375" style="2" bestFit="1" customWidth="1"/>
    <col min="8" max="8" width="14.7109375" style="2" customWidth="1"/>
    <col min="9" max="9" width="16.5703125" style="2" bestFit="1" customWidth="1"/>
    <col min="10" max="10" width="15.140625" style="2" bestFit="1" customWidth="1"/>
    <col min="11" max="11" width="14.28515625" style="2" bestFit="1" customWidth="1"/>
    <col min="12" max="12" width="16.7109375" style="2" bestFit="1" customWidth="1"/>
    <col min="13" max="15" width="17.42578125" style="2" customWidth="1"/>
    <col min="16" max="16" width="14.7109375" style="2" bestFit="1" customWidth="1"/>
    <col min="17" max="17" width="19.42578125" style="2" customWidth="1"/>
    <col min="18" max="18" width="18.5703125" style="2" customWidth="1"/>
    <col min="19" max="19" width="12" style="2" bestFit="1" customWidth="1"/>
    <col min="20" max="20" width="13.140625" style="2" bestFit="1" customWidth="1"/>
    <col min="21" max="21" width="15.42578125" style="2" bestFit="1" customWidth="1"/>
    <col min="22" max="16384" width="9.140625" style="2"/>
  </cols>
  <sheetData>
    <row r="1" spans="1:22" ht="69.75" customHeight="1">
      <c r="A1" s="148" t="s">
        <v>419</v>
      </c>
      <c r="B1" s="70" t="s">
        <v>96</v>
      </c>
      <c r="C1" s="70" t="s">
        <v>55</v>
      </c>
      <c r="D1" s="70" t="s">
        <v>56</v>
      </c>
      <c r="E1" s="70" t="s">
        <v>345</v>
      </c>
      <c r="F1" s="70" t="s">
        <v>57</v>
      </c>
      <c r="G1" s="70" t="s">
        <v>58</v>
      </c>
      <c r="H1" s="70" t="s">
        <v>59</v>
      </c>
      <c r="I1" s="70" t="s">
        <v>60</v>
      </c>
      <c r="J1" s="70" t="s">
        <v>346</v>
      </c>
      <c r="K1" s="70" t="s">
        <v>61</v>
      </c>
      <c r="L1" s="70" t="s">
        <v>62</v>
      </c>
      <c r="M1" s="70" t="s">
        <v>380</v>
      </c>
      <c r="N1" s="70" t="s">
        <v>381</v>
      </c>
      <c r="O1" s="70" t="s">
        <v>382</v>
      </c>
      <c r="P1" s="70" t="s">
        <v>383</v>
      </c>
      <c r="Q1" s="70" t="s">
        <v>384</v>
      </c>
      <c r="R1" s="71" t="s">
        <v>95</v>
      </c>
      <c r="S1" s="71" t="s">
        <v>63</v>
      </c>
      <c r="T1" s="71" t="s">
        <v>64</v>
      </c>
      <c r="U1" s="72" t="s">
        <v>97</v>
      </c>
      <c r="V1" s="72" t="s">
        <v>136</v>
      </c>
    </row>
    <row r="2" spans="1:22" ht="23.25">
      <c r="A2" s="207" t="s">
        <v>352</v>
      </c>
      <c r="B2" s="198"/>
      <c r="C2" s="198" t="s">
        <v>353</v>
      </c>
      <c r="D2" s="198" t="s">
        <v>351</v>
      </c>
      <c r="E2" s="198" t="s">
        <v>354</v>
      </c>
      <c r="F2" s="198" t="s">
        <v>355</v>
      </c>
      <c r="G2" s="198" t="s">
        <v>356</v>
      </c>
      <c r="H2" s="198" t="s">
        <v>357</v>
      </c>
      <c r="I2" s="198" t="s">
        <v>358</v>
      </c>
      <c r="J2" s="198" t="s">
        <v>359</v>
      </c>
      <c r="K2" s="198" t="s">
        <v>360</v>
      </c>
      <c r="L2" s="198" t="s">
        <v>361</v>
      </c>
      <c r="M2" s="198" t="s">
        <v>385</v>
      </c>
      <c r="N2" s="198" t="s">
        <v>386</v>
      </c>
      <c r="O2" s="198" t="s">
        <v>387</v>
      </c>
      <c r="P2" s="198" t="s">
        <v>388</v>
      </c>
      <c r="Q2" s="198" t="s">
        <v>389</v>
      </c>
      <c r="R2" s="199"/>
      <c r="S2" s="199" t="s">
        <v>362</v>
      </c>
      <c r="T2" s="199" t="s">
        <v>363</v>
      </c>
      <c r="U2" s="200" t="s">
        <v>427</v>
      </c>
      <c r="V2" s="200"/>
    </row>
    <row r="3" spans="1:22" s="47" customFormat="1" ht="10.5">
      <c r="A3" s="69" t="s">
        <v>175</v>
      </c>
    </row>
    <row r="4" spans="1:22">
      <c r="A4" s="217" t="s">
        <v>341</v>
      </c>
      <c r="B4" s="212">
        <f>SUM(C4:Q4)</f>
        <v>22206831.359999999</v>
      </c>
      <c r="C4" s="209">
        <v>839118.91</v>
      </c>
      <c r="D4" s="209">
        <v>57062.85</v>
      </c>
      <c r="E4" s="209">
        <v>90888.960000000006</v>
      </c>
      <c r="F4" s="209">
        <v>0</v>
      </c>
      <c r="G4" s="209">
        <v>347848.56</v>
      </c>
      <c r="H4" s="209">
        <v>13300942.369999999</v>
      </c>
      <c r="I4" s="209">
        <v>2429316.0499999998</v>
      </c>
      <c r="J4" s="209">
        <v>597843.72</v>
      </c>
      <c r="K4" s="209">
        <v>0</v>
      </c>
      <c r="L4" s="209">
        <v>4032618.95</v>
      </c>
      <c r="M4" s="209">
        <v>33067.19</v>
      </c>
      <c r="N4" s="209">
        <v>459898.67</v>
      </c>
      <c r="O4" s="209">
        <v>0</v>
      </c>
      <c r="P4" s="209">
        <v>18225.13</v>
      </c>
      <c r="Q4" s="209">
        <v>0</v>
      </c>
      <c r="R4" s="210">
        <f>S4+T4</f>
        <v>674600.88</v>
      </c>
      <c r="S4" s="211">
        <v>47056.68</v>
      </c>
      <c r="T4" s="211">
        <v>627544.19999999995</v>
      </c>
      <c r="U4" s="213">
        <v>909515.05</v>
      </c>
      <c r="V4" s="2" t="str">
        <f>IF((B4*0.05)&lt;500000,"Yes","N/A")</f>
        <v>N/A</v>
      </c>
    </row>
    <row r="5" spans="1:22">
      <c r="A5" s="217" t="s">
        <v>69</v>
      </c>
      <c r="B5" s="212">
        <f t="shared" ref="B5:B31" si="0">SUM(C5:Q5)</f>
        <v>72788454</v>
      </c>
      <c r="C5" s="209">
        <v>6312760</v>
      </c>
      <c r="D5" s="209">
        <v>412255</v>
      </c>
      <c r="E5" s="209">
        <v>1050238</v>
      </c>
      <c r="F5" s="209">
        <v>4790</v>
      </c>
      <c r="G5" s="209">
        <v>2682190</v>
      </c>
      <c r="H5" s="209">
        <v>37158822</v>
      </c>
      <c r="I5" s="209">
        <v>3681559</v>
      </c>
      <c r="J5" s="209">
        <v>3859179</v>
      </c>
      <c r="K5" s="209">
        <v>58548</v>
      </c>
      <c r="L5" s="209">
        <v>17568113</v>
      </c>
      <c r="M5" s="209">
        <v>0</v>
      </c>
      <c r="N5" s="209">
        <v>0</v>
      </c>
      <c r="O5" s="209">
        <v>0</v>
      </c>
      <c r="P5" s="209">
        <v>0</v>
      </c>
      <c r="Q5" s="209">
        <v>0</v>
      </c>
      <c r="R5" s="210">
        <f t="shared" ref="R5:R31" si="1">S5+T5</f>
        <v>518355</v>
      </c>
      <c r="S5" s="211">
        <v>671</v>
      </c>
      <c r="T5" s="211">
        <v>517684</v>
      </c>
      <c r="U5" s="211">
        <v>3667185</v>
      </c>
      <c r="V5" s="2" t="str">
        <f t="shared" ref="V5:V31" si="2">IF((B5*0.05)&lt;500000,"Yes","N/A")</f>
        <v>N/A</v>
      </c>
    </row>
    <row r="6" spans="1:22">
      <c r="A6" s="217" t="s">
        <v>70</v>
      </c>
      <c r="B6" s="212">
        <f t="shared" si="0"/>
        <v>2441447.91</v>
      </c>
      <c r="C6" s="209">
        <v>48318.05</v>
      </c>
      <c r="D6" s="209">
        <v>2039.15</v>
      </c>
      <c r="E6" s="209">
        <v>3537.3</v>
      </c>
      <c r="F6" s="209">
        <v>0</v>
      </c>
      <c r="G6" s="209">
        <v>5445.45</v>
      </c>
      <c r="H6" s="209">
        <v>1481561.28</v>
      </c>
      <c r="I6" s="209">
        <v>383498.62</v>
      </c>
      <c r="J6" s="209">
        <v>25071.119999999999</v>
      </c>
      <c r="K6" s="209">
        <v>0</v>
      </c>
      <c r="L6" s="209">
        <v>487704.24</v>
      </c>
      <c r="M6" s="209">
        <v>0</v>
      </c>
      <c r="N6" s="209">
        <v>4272.7</v>
      </c>
      <c r="O6" s="209">
        <v>0</v>
      </c>
      <c r="P6" s="209">
        <v>0</v>
      </c>
      <c r="Q6" s="209">
        <v>0</v>
      </c>
      <c r="R6" s="210">
        <f t="shared" si="1"/>
        <v>286897.90000000002</v>
      </c>
      <c r="S6" s="211">
        <v>1114.08</v>
      </c>
      <c r="T6" s="211">
        <v>285783.82</v>
      </c>
      <c r="U6" s="211">
        <v>174955.44</v>
      </c>
      <c r="V6" s="2" t="str">
        <f t="shared" si="2"/>
        <v>Yes</v>
      </c>
    </row>
    <row r="7" spans="1:22">
      <c r="A7" s="217" t="s">
        <v>71</v>
      </c>
      <c r="B7" s="212">
        <f t="shared" si="0"/>
        <v>11094803.91</v>
      </c>
      <c r="C7" s="209">
        <v>436273.91</v>
      </c>
      <c r="D7" s="209">
        <v>39803.4</v>
      </c>
      <c r="E7" s="209">
        <v>159040.79999999999</v>
      </c>
      <c r="F7" s="209">
        <v>0</v>
      </c>
      <c r="G7" s="209">
        <v>131817.60000000001</v>
      </c>
      <c r="H7" s="209">
        <v>6902364.75</v>
      </c>
      <c r="I7" s="209">
        <v>840887.41</v>
      </c>
      <c r="J7" s="209">
        <v>299449.24</v>
      </c>
      <c r="K7" s="209">
        <v>0</v>
      </c>
      <c r="L7" s="209">
        <v>2154772</v>
      </c>
      <c r="M7" s="209">
        <v>0</v>
      </c>
      <c r="N7" s="209">
        <v>114862.8</v>
      </c>
      <c r="O7" s="209">
        <v>11233.6</v>
      </c>
      <c r="P7" s="209">
        <v>4298.3999999999996</v>
      </c>
      <c r="Q7" s="209">
        <v>0</v>
      </c>
      <c r="R7" s="210">
        <f t="shared" si="1"/>
        <v>346078.6</v>
      </c>
      <c r="S7" s="211">
        <v>8806.7999999999993</v>
      </c>
      <c r="T7" s="211">
        <v>337271.8</v>
      </c>
      <c r="U7" s="211">
        <v>587810.9</v>
      </c>
      <c r="V7" s="2" t="str">
        <f t="shared" si="2"/>
        <v>N/A</v>
      </c>
    </row>
    <row r="8" spans="1:22">
      <c r="A8" s="217" t="s">
        <v>72</v>
      </c>
      <c r="B8" s="212">
        <f>SUM(C8:Q8)</f>
        <v>21142420.039999999</v>
      </c>
      <c r="C8" s="209">
        <v>1665087.12</v>
      </c>
      <c r="D8" s="209">
        <v>207305.28</v>
      </c>
      <c r="E8" s="209">
        <v>67732.320000000007</v>
      </c>
      <c r="F8" s="209">
        <v>463.92</v>
      </c>
      <c r="G8" s="209">
        <v>587090.34</v>
      </c>
      <c r="H8" s="209">
        <v>10707919.4</v>
      </c>
      <c r="I8" s="209">
        <v>2684398.55</v>
      </c>
      <c r="J8" s="209">
        <v>312047.5</v>
      </c>
      <c r="K8" s="209">
        <v>2535.04</v>
      </c>
      <c r="L8" s="209">
        <v>4775547.8</v>
      </c>
      <c r="M8" s="209">
        <v>27977.040000000001</v>
      </c>
      <c r="N8" s="209">
        <v>100604.37</v>
      </c>
      <c r="O8" s="209">
        <v>2783.52</v>
      </c>
      <c r="P8" s="209">
        <v>927.84</v>
      </c>
      <c r="Q8" s="209">
        <v>0</v>
      </c>
      <c r="R8" s="210">
        <f>S8+T8</f>
        <v>1641535.23</v>
      </c>
      <c r="S8" s="211">
        <v>216214.31</v>
      </c>
      <c r="T8" s="211">
        <v>1425320.92</v>
      </c>
      <c r="U8" s="211">
        <v>1223894.98</v>
      </c>
      <c r="V8" s="2" t="str">
        <f>IF((B8*0.05)&lt;500000,"Yes","N/A")</f>
        <v>N/A</v>
      </c>
    </row>
    <row r="9" spans="1:22">
      <c r="A9" s="218" t="s">
        <v>371</v>
      </c>
      <c r="B9" s="212">
        <f>SUM(C9:Q9)</f>
        <v>26234796.199999999</v>
      </c>
      <c r="C9" s="209">
        <v>2666336.0699999998</v>
      </c>
      <c r="D9" s="209">
        <v>95633.67</v>
      </c>
      <c r="E9" s="209">
        <v>181004.51</v>
      </c>
      <c r="F9" s="209">
        <v>0</v>
      </c>
      <c r="G9" s="209">
        <v>224868.69</v>
      </c>
      <c r="H9" s="209">
        <v>18096668.449999999</v>
      </c>
      <c r="I9" s="209">
        <v>1634786.6</v>
      </c>
      <c r="J9" s="209">
        <v>638028.72</v>
      </c>
      <c r="K9" s="209">
        <v>0</v>
      </c>
      <c r="L9" s="209">
        <v>2121348.25</v>
      </c>
      <c r="M9" s="209">
        <v>0</v>
      </c>
      <c r="N9" s="209">
        <v>562520.24</v>
      </c>
      <c r="O9" s="209">
        <v>9135</v>
      </c>
      <c r="P9" s="209">
        <v>4466</v>
      </c>
      <c r="Q9" s="209">
        <v>0</v>
      </c>
      <c r="R9" s="210">
        <f>S9+T9</f>
        <v>48619.9</v>
      </c>
      <c r="S9" s="211">
        <v>7562.8</v>
      </c>
      <c r="T9" s="211">
        <v>41057.1</v>
      </c>
      <c r="U9" s="211">
        <v>1295757.45</v>
      </c>
      <c r="V9" s="2" t="str">
        <f>IF((B9*0.05)&lt;500000,"Yes","N/A")</f>
        <v>N/A</v>
      </c>
    </row>
    <row r="10" spans="1:22">
      <c r="A10" s="217" t="s">
        <v>74</v>
      </c>
      <c r="B10" s="212">
        <f t="shared" si="0"/>
        <v>4009455.3</v>
      </c>
      <c r="C10" s="209">
        <v>36734.57</v>
      </c>
      <c r="D10" s="209">
        <v>13933.47</v>
      </c>
      <c r="E10" s="209">
        <v>7791.36</v>
      </c>
      <c r="F10" s="209">
        <v>947.28</v>
      </c>
      <c r="G10" s="209">
        <v>22272.79</v>
      </c>
      <c r="H10" s="209">
        <v>2370252.44</v>
      </c>
      <c r="I10" s="209">
        <v>239571.9</v>
      </c>
      <c r="J10" s="209">
        <v>138767.04000000001</v>
      </c>
      <c r="K10" s="209">
        <v>25497.62</v>
      </c>
      <c r="L10" s="209">
        <v>1121156.75</v>
      </c>
      <c r="M10" s="209">
        <v>0</v>
      </c>
      <c r="N10" s="209">
        <v>27537.84</v>
      </c>
      <c r="O10" s="209">
        <v>3059.76</v>
      </c>
      <c r="P10" s="209">
        <v>1932.48</v>
      </c>
      <c r="Q10" s="209">
        <v>0</v>
      </c>
      <c r="R10" s="210">
        <f t="shared" si="1"/>
        <v>568142.86</v>
      </c>
      <c r="S10" s="211">
        <v>11427.96</v>
      </c>
      <c r="T10" s="211">
        <v>556714.9</v>
      </c>
      <c r="U10" s="211">
        <v>261042.71</v>
      </c>
      <c r="V10" s="2" t="str">
        <f t="shared" si="2"/>
        <v>Yes</v>
      </c>
    </row>
    <row r="11" spans="1:22">
      <c r="A11" s="217" t="s">
        <v>75</v>
      </c>
      <c r="B11" s="212">
        <f t="shared" si="0"/>
        <v>1798258.52</v>
      </c>
      <c r="C11" s="209">
        <v>216295.43</v>
      </c>
      <c r="D11" s="209">
        <v>0</v>
      </c>
      <c r="E11" s="209">
        <v>29302.94</v>
      </c>
      <c r="F11" s="209">
        <v>0</v>
      </c>
      <c r="G11" s="209">
        <v>155206.25</v>
      </c>
      <c r="H11" s="209">
        <v>840542.18</v>
      </c>
      <c r="I11" s="209">
        <v>29189.22</v>
      </c>
      <c r="J11" s="209">
        <v>39651.620000000003</v>
      </c>
      <c r="K11" s="209">
        <v>0</v>
      </c>
      <c r="L11" s="209">
        <v>488070.88</v>
      </c>
      <c r="M11" s="209">
        <v>0</v>
      </c>
      <c r="N11" s="209">
        <v>0</v>
      </c>
      <c r="O11" s="209">
        <v>0</v>
      </c>
      <c r="P11" s="209">
        <v>0</v>
      </c>
      <c r="Q11" s="209">
        <v>0</v>
      </c>
      <c r="R11" s="210">
        <f t="shared" si="1"/>
        <v>162052.41</v>
      </c>
      <c r="S11" s="211">
        <v>9789.6299999999992</v>
      </c>
      <c r="T11" s="211">
        <v>152262.78</v>
      </c>
      <c r="U11" s="211">
        <v>106118.17</v>
      </c>
      <c r="V11" s="2" t="str">
        <f t="shared" si="2"/>
        <v>Yes</v>
      </c>
    </row>
    <row r="12" spans="1:22">
      <c r="A12" s="217" t="s">
        <v>76</v>
      </c>
      <c r="B12" s="212">
        <f t="shared" si="0"/>
        <v>39697738.740000002</v>
      </c>
      <c r="C12" s="209">
        <v>2149350.85</v>
      </c>
      <c r="D12" s="209">
        <v>298612.43</v>
      </c>
      <c r="E12" s="209">
        <v>211204.62</v>
      </c>
      <c r="F12" s="209">
        <v>0</v>
      </c>
      <c r="G12" s="209">
        <v>489555.45</v>
      </c>
      <c r="H12" s="209">
        <v>21803690.609999999</v>
      </c>
      <c r="I12" s="209">
        <v>4868367.9400000004</v>
      </c>
      <c r="J12" s="209">
        <v>1603792.83</v>
      </c>
      <c r="K12" s="209">
        <v>11671.98</v>
      </c>
      <c r="L12" s="209">
        <v>8261492.0300000003</v>
      </c>
      <c r="M12" s="209">
        <v>0</v>
      </c>
      <c r="N12" s="209">
        <v>0</v>
      </c>
      <c r="O12" s="209">
        <v>0</v>
      </c>
      <c r="P12" s="209">
        <v>0</v>
      </c>
      <c r="Q12" s="209">
        <v>0</v>
      </c>
      <c r="R12" s="210">
        <f t="shared" si="1"/>
        <v>1700181.3699999999</v>
      </c>
      <c r="S12" s="211">
        <v>15112.16</v>
      </c>
      <c r="T12" s="211">
        <v>1685069.21</v>
      </c>
      <c r="U12" s="211">
        <v>2122392.2599999998</v>
      </c>
      <c r="V12" s="2" t="str">
        <f t="shared" si="2"/>
        <v>N/A</v>
      </c>
    </row>
    <row r="13" spans="1:22">
      <c r="A13" s="217" t="s">
        <v>77</v>
      </c>
      <c r="B13" s="212">
        <f t="shared" si="0"/>
        <v>6235513.290000001</v>
      </c>
      <c r="C13" s="209">
        <v>249983.18</v>
      </c>
      <c r="D13" s="209">
        <v>0</v>
      </c>
      <c r="E13" s="209">
        <v>47383.88</v>
      </c>
      <c r="F13" s="209">
        <v>1328.52</v>
      </c>
      <c r="G13" s="209">
        <v>157429.62</v>
      </c>
      <c r="H13" s="209">
        <v>4225509.59</v>
      </c>
      <c r="I13" s="209">
        <v>333197.7</v>
      </c>
      <c r="J13" s="209">
        <v>103619.32</v>
      </c>
      <c r="K13" s="209">
        <v>20782.2</v>
      </c>
      <c r="L13" s="209">
        <v>1096279.28</v>
      </c>
      <c r="M13" s="209">
        <v>0</v>
      </c>
      <c r="N13" s="209">
        <v>0</v>
      </c>
      <c r="O13" s="209">
        <v>0</v>
      </c>
      <c r="P13" s="209">
        <v>0</v>
      </c>
      <c r="Q13" s="209">
        <v>0</v>
      </c>
      <c r="R13" s="210">
        <f t="shared" si="1"/>
        <v>319621.40999999997</v>
      </c>
      <c r="S13" s="211">
        <v>61152.51</v>
      </c>
      <c r="T13" s="211">
        <v>258468.9</v>
      </c>
      <c r="U13" s="211">
        <v>333940.81</v>
      </c>
      <c r="V13" s="2" t="str">
        <f t="shared" si="2"/>
        <v>Yes</v>
      </c>
    </row>
    <row r="14" spans="1:22">
      <c r="A14" s="217" t="s">
        <v>78</v>
      </c>
      <c r="B14" s="212">
        <f t="shared" si="0"/>
        <v>45929432.740000002</v>
      </c>
      <c r="C14" s="209">
        <v>5632802.4699999997</v>
      </c>
      <c r="D14" s="209">
        <v>0</v>
      </c>
      <c r="E14" s="209">
        <v>649501.06000000006</v>
      </c>
      <c r="F14" s="209">
        <v>16183.18</v>
      </c>
      <c r="G14" s="209">
        <v>1129682.58</v>
      </c>
      <c r="H14" s="209">
        <v>27206043.670000002</v>
      </c>
      <c r="I14" s="209">
        <v>0</v>
      </c>
      <c r="J14" s="209">
        <v>2799096.85</v>
      </c>
      <c r="K14" s="209">
        <v>126708.75</v>
      </c>
      <c r="L14" s="209">
        <v>8369414.1799999997</v>
      </c>
      <c r="M14" s="209">
        <v>0</v>
      </c>
      <c r="N14" s="209">
        <v>0</v>
      </c>
      <c r="O14" s="209">
        <v>0</v>
      </c>
      <c r="P14" s="209">
        <v>0</v>
      </c>
      <c r="Q14" s="209">
        <v>0</v>
      </c>
      <c r="R14" s="210">
        <f t="shared" si="1"/>
        <v>1325958.27</v>
      </c>
      <c r="S14" s="211">
        <v>115077.96</v>
      </c>
      <c r="T14" s="211">
        <v>1210880.31</v>
      </c>
      <c r="U14" s="213">
        <v>2559320.5</v>
      </c>
      <c r="V14" s="2" t="str">
        <f t="shared" si="2"/>
        <v>N/A</v>
      </c>
    </row>
    <row r="15" spans="1:22">
      <c r="A15" s="217" t="s">
        <v>79</v>
      </c>
      <c r="B15" s="212">
        <f t="shared" si="0"/>
        <v>22526152.149999999</v>
      </c>
      <c r="C15" s="209">
        <v>887115.42</v>
      </c>
      <c r="D15" s="209">
        <v>206678.48</v>
      </c>
      <c r="E15" s="209">
        <v>23159.1</v>
      </c>
      <c r="F15" s="209">
        <v>0</v>
      </c>
      <c r="G15" s="209">
        <v>285222.59999999998</v>
      </c>
      <c r="H15" s="209">
        <v>11491274.41</v>
      </c>
      <c r="I15" s="209">
        <v>4218323.22</v>
      </c>
      <c r="J15" s="209">
        <v>171923.61</v>
      </c>
      <c r="K15" s="209">
        <v>0</v>
      </c>
      <c r="L15" s="209">
        <v>5242455.3099999996</v>
      </c>
      <c r="M15" s="209">
        <v>0</v>
      </c>
      <c r="N15" s="209">
        <v>0</v>
      </c>
      <c r="O15" s="209">
        <v>0</v>
      </c>
      <c r="P15" s="209">
        <v>0</v>
      </c>
      <c r="Q15" s="209">
        <v>0</v>
      </c>
      <c r="R15" s="210">
        <f t="shared" si="1"/>
        <v>1530462.38</v>
      </c>
      <c r="S15" s="211">
        <v>86443.199999999997</v>
      </c>
      <c r="T15" s="211">
        <v>1444019.18</v>
      </c>
      <c r="U15" s="213">
        <v>1116140.6100000001</v>
      </c>
      <c r="V15" s="2" t="str">
        <f t="shared" si="2"/>
        <v>N/A</v>
      </c>
    </row>
    <row r="16" spans="1:22">
      <c r="A16" s="217" t="s">
        <v>342</v>
      </c>
      <c r="B16" s="212">
        <f t="shared" si="0"/>
        <v>6434299.7699999996</v>
      </c>
      <c r="C16" s="209">
        <v>112990.15</v>
      </c>
      <c r="D16" s="209">
        <v>-17348.77</v>
      </c>
      <c r="E16" s="209">
        <v>993.32</v>
      </c>
      <c r="F16" s="209">
        <v>0</v>
      </c>
      <c r="G16" s="209">
        <v>14403.14</v>
      </c>
      <c r="H16" s="209">
        <v>4606720.24</v>
      </c>
      <c r="I16" s="209">
        <v>245988.27</v>
      </c>
      <c r="J16" s="209">
        <v>189114.8</v>
      </c>
      <c r="K16" s="209">
        <v>0</v>
      </c>
      <c r="L16" s="209">
        <v>1160836.3</v>
      </c>
      <c r="M16" s="209">
        <v>162.28</v>
      </c>
      <c r="N16" s="209">
        <v>99331.99</v>
      </c>
      <c r="O16" s="209">
        <v>15644.79</v>
      </c>
      <c r="P16" s="209">
        <v>5463.26</v>
      </c>
      <c r="Q16" s="209">
        <v>0</v>
      </c>
      <c r="R16" s="210">
        <f t="shared" si="1"/>
        <v>0</v>
      </c>
      <c r="S16" s="211">
        <v>0</v>
      </c>
      <c r="T16" s="211">
        <v>0</v>
      </c>
      <c r="U16" s="211">
        <v>403280.48</v>
      </c>
      <c r="V16" s="2" t="str">
        <f t="shared" si="2"/>
        <v>Yes</v>
      </c>
    </row>
    <row r="17" spans="1:22">
      <c r="A17" s="217" t="s">
        <v>80</v>
      </c>
      <c r="B17" s="212">
        <f t="shared" si="0"/>
        <v>122096716.7</v>
      </c>
      <c r="C17" s="209">
        <v>13928375.08</v>
      </c>
      <c r="D17" s="209">
        <v>747664.88</v>
      </c>
      <c r="E17" s="209">
        <v>1287689.26</v>
      </c>
      <c r="F17" s="209">
        <v>0</v>
      </c>
      <c r="G17" s="209">
        <v>1848705.89</v>
      </c>
      <c r="H17" s="209">
        <v>82379840.939999998</v>
      </c>
      <c r="I17" s="209">
        <v>5404411.6200000001</v>
      </c>
      <c r="J17" s="209">
        <v>6022455.5599999996</v>
      </c>
      <c r="K17" s="209">
        <v>28807.439999999999</v>
      </c>
      <c r="L17" s="209">
        <v>9138294.7599999998</v>
      </c>
      <c r="M17" s="209">
        <v>39270</v>
      </c>
      <c r="N17" s="209">
        <v>1271201.27</v>
      </c>
      <c r="O17" s="209">
        <v>0</v>
      </c>
      <c r="P17" s="209">
        <v>0</v>
      </c>
      <c r="Q17" s="209">
        <v>0</v>
      </c>
      <c r="R17" s="210">
        <f t="shared" si="1"/>
        <v>917807.69000000006</v>
      </c>
      <c r="S17" s="211">
        <v>-465451.35</v>
      </c>
      <c r="T17" s="211">
        <v>1383259.04</v>
      </c>
      <c r="U17" s="211">
        <v>5998475.46</v>
      </c>
      <c r="V17" s="2" t="str">
        <f t="shared" si="2"/>
        <v>N/A</v>
      </c>
    </row>
    <row r="18" spans="1:22">
      <c r="A18" s="217" t="s">
        <v>81</v>
      </c>
      <c r="B18" s="212">
        <f t="shared" si="0"/>
        <v>1377787.6600000001</v>
      </c>
      <c r="C18" s="209">
        <v>92462.95</v>
      </c>
      <c r="D18" s="209">
        <v>5052.58</v>
      </c>
      <c r="E18" s="209">
        <v>3192</v>
      </c>
      <c r="F18" s="209">
        <v>0</v>
      </c>
      <c r="G18" s="209">
        <v>91884</v>
      </c>
      <c r="H18" s="209">
        <v>782333.07</v>
      </c>
      <c r="I18" s="209">
        <v>43141.3</v>
      </c>
      <c r="J18" s="209">
        <v>24761.66</v>
      </c>
      <c r="K18" s="209">
        <v>0</v>
      </c>
      <c r="L18" s="209">
        <v>334960.09999999998</v>
      </c>
      <c r="M18" s="209">
        <v>0</v>
      </c>
      <c r="N18" s="209">
        <v>0</v>
      </c>
      <c r="O18" s="209">
        <v>0</v>
      </c>
      <c r="P18" s="209">
        <v>0</v>
      </c>
      <c r="Q18" s="209">
        <v>0</v>
      </c>
      <c r="R18" s="210">
        <f t="shared" si="1"/>
        <v>246261.01</v>
      </c>
      <c r="S18" s="211">
        <v>0</v>
      </c>
      <c r="T18" s="211">
        <v>246261.01</v>
      </c>
      <c r="U18" s="211">
        <v>113049.84</v>
      </c>
      <c r="V18" s="2" t="str">
        <f t="shared" si="2"/>
        <v>Yes</v>
      </c>
    </row>
    <row r="19" spans="1:22">
      <c r="A19" s="217" t="s">
        <v>82</v>
      </c>
      <c r="B19" s="212">
        <f t="shared" si="0"/>
        <v>7819350.7000000002</v>
      </c>
      <c r="C19" s="209">
        <v>281420.89</v>
      </c>
      <c r="D19" s="209">
        <v>22855.24</v>
      </c>
      <c r="E19" s="209">
        <v>25023.31</v>
      </c>
      <c r="F19" s="209">
        <v>0</v>
      </c>
      <c r="G19" s="209">
        <v>74539.759999999995</v>
      </c>
      <c r="H19" s="209">
        <v>5012171.72</v>
      </c>
      <c r="I19" s="209">
        <v>956315</v>
      </c>
      <c r="J19" s="209">
        <v>233712.48</v>
      </c>
      <c r="K19" s="209">
        <v>0</v>
      </c>
      <c r="L19" s="209">
        <v>1213312.3</v>
      </c>
      <c r="M19" s="209">
        <v>0</v>
      </c>
      <c r="N19" s="209">
        <v>0</v>
      </c>
      <c r="O19" s="209">
        <v>0</v>
      </c>
      <c r="P19" s="209">
        <v>0</v>
      </c>
      <c r="Q19" s="209">
        <v>0</v>
      </c>
      <c r="R19" s="210">
        <f t="shared" si="1"/>
        <v>434964.19</v>
      </c>
      <c r="S19" s="211">
        <v>42516.2</v>
      </c>
      <c r="T19" s="211">
        <v>392447.99</v>
      </c>
      <c r="U19" s="211">
        <v>405700.26</v>
      </c>
      <c r="V19" s="2" t="str">
        <f t="shared" si="2"/>
        <v>Yes</v>
      </c>
    </row>
    <row r="20" spans="1:22">
      <c r="A20" s="217" t="s">
        <v>83</v>
      </c>
      <c r="B20" s="212">
        <f t="shared" si="0"/>
        <v>48740159.859999999</v>
      </c>
      <c r="C20" s="209">
        <v>4985480.1100000003</v>
      </c>
      <c r="D20" s="209">
        <v>265143.2</v>
      </c>
      <c r="E20" s="209">
        <v>277697.15999999997</v>
      </c>
      <c r="F20" s="209">
        <v>0</v>
      </c>
      <c r="G20" s="209">
        <v>354024.96000000002</v>
      </c>
      <c r="H20" s="209">
        <v>35337498.93</v>
      </c>
      <c r="I20" s="209">
        <v>2291023.3199999998</v>
      </c>
      <c r="J20" s="209">
        <v>1626104.62</v>
      </c>
      <c r="K20" s="209">
        <v>76920</v>
      </c>
      <c r="L20" s="209">
        <v>3526267.56</v>
      </c>
      <c r="M20" s="209">
        <v>0</v>
      </c>
      <c r="N20" s="209">
        <v>0</v>
      </c>
      <c r="O20" s="209">
        <v>0</v>
      </c>
      <c r="P20" s="209">
        <v>0</v>
      </c>
      <c r="Q20" s="209">
        <v>0</v>
      </c>
      <c r="R20" s="210">
        <f t="shared" si="1"/>
        <v>2220836.75</v>
      </c>
      <c r="S20" s="211">
        <v>199471.71</v>
      </c>
      <c r="T20" s="211">
        <v>2021365.04</v>
      </c>
      <c r="U20" s="211">
        <v>2641335.9900000002</v>
      </c>
      <c r="V20" s="2" t="str">
        <f t="shared" si="2"/>
        <v>N/A</v>
      </c>
    </row>
    <row r="21" spans="1:22">
      <c r="A21" s="217" t="s">
        <v>391</v>
      </c>
      <c r="B21" s="212">
        <f t="shared" si="0"/>
        <v>14853877.07</v>
      </c>
      <c r="C21" s="209">
        <v>263228.26</v>
      </c>
      <c r="D21" s="209">
        <v>0</v>
      </c>
      <c r="E21" s="209">
        <v>61377.36</v>
      </c>
      <c r="F21" s="209">
        <v>0</v>
      </c>
      <c r="G21" s="209">
        <v>136936.64000000001</v>
      </c>
      <c r="H21" s="209">
        <v>8300939.3499999996</v>
      </c>
      <c r="I21" s="209">
        <v>1007395.25</v>
      </c>
      <c r="J21" s="209">
        <v>755053.75</v>
      </c>
      <c r="K21" s="209">
        <v>24961.82</v>
      </c>
      <c r="L21" s="209">
        <v>4303984.6399999997</v>
      </c>
      <c r="M21" s="209">
        <v>0</v>
      </c>
      <c r="N21" s="209">
        <v>0</v>
      </c>
      <c r="O21" s="209">
        <v>0</v>
      </c>
      <c r="P21" s="209">
        <v>0</v>
      </c>
      <c r="Q21" s="209">
        <v>0</v>
      </c>
      <c r="R21" s="210">
        <f t="shared" si="1"/>
        <v>758099.30999999994</v>
      </c>
      <c r="S21" s="211">
        <v>35730.230000000003</v>
      </c>
      <c r="T21" s="211">
        <v>722369.08</v>
      </c>
      <c r="U21" s="211">
        <v>818482.94</v>
      </c>
      <c r="V21" s="2" t="str">
        <f t="shared" si="2"/>
        <v>N/A</v>
      </c>
    </row>
    <row r="22" spans="1:22">
      <c r="A22" s="217" t="s">
        <v>85</v>
      </c>
      <c r="B22" s="212">
        <f t="shared" si="0"/>
        <v>15109607.85</v>
      </c>
      <c r="C22" s="209">
        <v>772011.2</v>
      </c>
      <c r="D22" s="209">
        <v>33605.33</v>
      </c>
      <c r="E22" s="209">
        <v>102691.2</v>
      </c>
      <c r="F22" s="209">
        <v>0</v>
      </c>
      <c r="G22" s="209">
        <v>346496.8</v>
      </c>
      <c r="H22" s="209">
        <v>8372555.0999999996</v>
      </c>
      <c r="I22" s="209">
        <v>1168511.43</v>
      </c>
      <c r="J22" s="209">
        <v>492025.8</v>
      </c>
      <c r="K22" s="209">
        <v>0</v>
      </c>
      <c r="L22" s="209">
        <v>3821710.99</v>
      </c>
      <c r="M22" s="209">
        <v>0</v>
      </c>
      <c r="N22" s="209">
        <v>0</v>
      </c>
      <c r="O22" s="209">
        <v>0</v>
      </c>
      <c r="P22" s="209">
        <v>0</v>
      </c>
      <c r="Q22" s="209">
        <v>0</v>
      </c>
      <c r="R22" s="210">
        <f t="shared" si="1"/>
        <v>898636.86</v>
      </c>
      <c r="S22" s="211">
        <v>77520.399999999994</v>
      </c>
      <c r="T22" s="211">
        <v>821116.46</v>
      </c>
      <c r="U22" s="211">
        <v>837658.17</v>
      </c>
      <c r="V22" s="2" t="str">
        <f t="shared" si="2"/>
        <v>N/A</v>
      </c>
    </row>
    <row r="23" spans="1:22">
      <c r="A23" s="217" t="s">
        <v>86</v>
      </c>
      <c r="B23" s="212">
        <f t="shared" si="0"/>
        <v>15461536.07</v>
      </c>
      <c r="C23" s="209">
        <v>471578.67</v>
      </c>
      <c r="D23" s="209">
        <v>79849.56</v>
      </c>
      <c r="E23" s="209">
        <v>43209.42</v>
      </c>
      <c r="F23" s="209">
        <v>12245.79</v>
      </c>
      <c r="G23" s="209">
        <v>165139.45000000001</v>
      </c>
      <c r="H23" s="209">
        <v>8280317.7800000003</v>
      </c>
      <c r="I23" s="209">
        <v>2078676.35</v>
      </c>
      <c r="J23" s="209">
        <v>411333.82</v>
      </c>
      <c r="K23" s="209">
        <v>187959.5</v>
      </c>
      <c r="L23" s="209">
        <v>3731225.73</v>
      </c>
      <c r="M23" s="209">
        <v>0</v>
      </c>
      <c r="N23" s="209">
        <v>0</v>
      </c>
      <c r="O23" s="209">
        <v>0</v>
      </c>
      <c r="P23" s="209">
        <v>0</v>
      </c>
      <c r="Q23" s="209">
        <v>0</v>
      </c>
      <c r="R23" s="210">
        <f t="shared" si="1"/>
        <v>231460.67</v>
      </c>
      <c r="S23" s="211">
        <v>1636.76</v>
      </c>
      <c r="T23" s="211">
        <v>229823.91</v>
      </c>
      <c r="U23" s="213">
        <v>773263.35</v>
      </c>
      <c r="V23" s="2" t="str">
        <f t="shared" si="2"/>
        <v>N/A</v>
      </c>
    </row>
    <row r="24" spans="1:22">
      <c r="A24" s="217" t="s">
        <v>87</v>
      </c>
      <c r="B24" s="212">
        <f t="shared" si="0"/>
        <v>27827227.310000002</v>
      </c>
      <c r="C24" s="209">
        <v>3482165.29</v>
      </c>
      <c r="D24" s="209">
        <v>153585.01</v>
      </c>
      <c r="E24" s="209">
        <v>625268.43000000005</v>
      </c>
      <c r="F24" s="209">
        <v>0</v>
      </c>
      <c r="G24" s="209">
        <v>802134.96</v>
      </c>
      <c r="H24" s="209">
        <v>15171389.800000001</v>
      </c>
      <c r="I24" s="209">
        <v>1241694.2</v>
      </c>
      <c r="J24" s="209">
        <v>749059.92</v>
      </c>
      <c r="K24" s="209">
        <v>36342.36</v>
      </c>
      <c r="L24" s="209">
        <v>5565587.3399999999</v>
      </c>
      <c r="M24" s="209">
        <v>0</v>
      </c>
      <c r="N24" s="209">
        <v>0</v>
      </c>
      <c r="O24" s="209">
        <v>0</v>
      </c>
      <c r="P24" s="209">
        <v>0</v>
      </c>
      <c r="Q24" s="209">
        <v>0</v>
      </c>
      <c r="R24" s="210">
        <f t="shared" si="1"/>
        <v>517898.69</v>
      </c>
      <c r="S24" s="211">
        <v>54985.33</v>
      </c>
      <c r="T24" s="211">
        <v>462913.36</v>
      </c>
      <c r="U24" s="211">
        <v>1372227.72</v>
      </c>
      <c r="V24" s="2" t="str">
        <f t="shared" si="2"/>
        <v>N/A</v>
      </c>
    </row>
    <row r="25" spans="1:22">
      <c r="A25" s="217" t="s">
        <v>88</v>
      </c>
      <c r="B25" s="212">
        <f t="shared" si="0"/>
        <v>28075499</v>
      </c>
      <c r="C25" s="209">
        <v>953249</v>
      </c>
      <c r="D25" s="209">
        <v>106740</v>
      </c>
      <c r="E25" s="209">
        <v>83728</v>
      </c>
      <c r="F25" s="209">
        <v>0</v>
      </c>
      <c r="G25" s="209">
        <v>293035</v>
      </c>
      <c r="H25" s="209">
        <v>16010448</v>
      </c>
      <c r="I25" s="209">
        <v>2756445</v>
      </c>
      <c r="J25" s="209">
        <v>673821</v>
      </c>
      <c r="K25" s="209">
        <v>166509</v>
      </c>
      <c r="L25" s="209">
        <v>6539514</v>
      </c>
      <c r="M25" s="209">
        <v>23770</v>
      </c>
      <c r="N25" s="209">
        <v>400418</v>
      </c>
      <c r="O25" s="209">
        <v>49785</v>
      </c>
      <c r="P25" s="209">
        <v>18037</v>
      </c>
      <c r="Q25" s="209">
        <v>0</v>
      </c>
      <c r="R25" s="210">
        <f t="shared" si="1"/>
        <v>520206</v>
      </c>
      <c r="S25" s="211">
        <v>9901</v>
      </c>
      <c r="T25" s="211">
        <v>510305</v>
      </c>
      <c r="U25" s="211">
        <v>1164612</v>
      </c>
      <c r="V25" s="2" t="str">
        <f t="shared" si="2"/>
        <v>N/A</v>
      </c>
    </row>
    <row r="26" spans="1:22">
      <c r="A26" s="217" t="s">
        <v>343</v>
      </c>
      <c r="B26" s="212">
        <f t="shared" si="0"/>
        <v>3183181.54</v>
      </c>
      <c r="C26" s="209">
        <v>55109.279999999999</v>
      </c>
      <c r="D26" s="209">
        <v>1652.22</v>
      </c>
      <c r="E26" s="209">
        <v>2137.86</v>
      </c>
      <c r="F26" s="209">
        <v>0</v>
      </c>
      <c r="G26" s="209">
        <v>0</v>
      </c>
      <c r="H26" s="209">
        <v>2711360.74</v>
      </c>
      <c r="I26" s="209">
        <v>309829.08</v>
      </c>
      <c r="J26" s="209">
        <v>67223.820000000007</v>
      </c>
      <c r="K26" s="209">
        <v>0</v>
      </c>
      <c r="L26" s="209">
        <v>6888.66</v>
      </c>
      <c r="M26" s="209">
        <v>0</v>
      </c>
      <c r="N26" s="209">
        <v>28979.88</v>
      </c>
      <c r="O26" s="209">
        <v>0</v>
      </c>
      <c r="P26" s="209">
        <v>0</v>
      </c>
      <c r="Q26" s="209">
        <v>0</v>
      </c>
      <c r="R26" s="210">
        <f t="shared" si="1"/>
        <v>539133.8600000001</v>
      </c>
      <c r="S26" s="211">
        <v>10540.8</v>
      </c>
      <c r="T26" s="211">
        <v>528593.06000000006</v>
      </c>
      <c r="U26" s="211">
        <v>261592.58</v>
      </c>
      <c r="V26" s="2" t="str">
        <f t="shared" si="2"/>
        <v>Yes</v>
      </c>
    </row>
    <row r="27" spans="1:22">
      <c r="A27" s="217" t="s">
        <v>89</v>
      </c>
      <c r="B27" s="212">
        <f t="shared" si="0"/>
        <v>8768733.6699999999</v>
      </c>
      <c r="C27" s="209">
        <v>554657.82999999996</v>
      </c>
      <c r="D27" s="209">
        <v>5600.4</v>
      </c>
      <c r="E27" s="209">
        <v>19171.89</v>
      </c>
      <c r="F27" s="209">
        <v>1420.14</v>
      </c>
      <c r="G27" s="209">
        <v>104853.67</v>
      </c>
      <c r="H27" s="209">
        <v>5425059.2400000002</v>
      </c>
      <c r="I27" s="209">
        <v>616645.22</v>
      </c>
      <c r="J27" s="209">
        <v>134343.35999999999</v>
      </c>
      <c r="K27" s="209">
        <v>72375.12</v>
      </c>
      <c r="L27" s="209">
        <v>1834606.8</v>
      </c>
      <c r="M27" s="209">
        <v>0</v>
      </c>
      <c r="N27" s="209">
        <v>0</v>
      </c>
      <c r="O27" s="209">
        <v>0</v>
      </c>
      <c r="P27" s="209">
        <v>0</v>
      </c>
      <c r="Q27" s="209">
        <v>0</v>
      </c>
      <c r="R27" s="210">
        <f t="shared" si="1"/>
        <v>281914.70999999996</v>
      </c>
      <c r="S27" s="211">
        <v>11261.1</v>
      </c>
      <c r="T27" s="211">
        <v>270653.61</v>
      </c>
      <c r="U27" s="211">
        <v>400183.54</v>
      </c>
      <c r="V27" s="2" t="str">
        <f t="shared" si="2"/>
        <v>Yes</v>
      </c>
    </row>
    <row r="28" spans="1:22">
      <c r="A28" s="217" t="s">
        <v>90</v>
      </c>
      <c r="B28" s="212">
        <f t="shared" si="0"/>
        <v>48935635.269999996</v>
      </c>
      <c r="C28" s="209">
        <v>3057886.95</v>
      </c>
      <c r="D28" s="209">
        <v>462807.51</v>
      </c>
      <c r="E28" s="209">
        <v>377868.24</v>
      </c>
      <c r="F28" s="209">
        <v>0</v>
      </c>
      <c r="G28" s="209">
        <v>1262620.44</v>
      </c>
      <c r="H28" s="209">
        <v>23361025.829999998</v>
      </c>
      <c r="I28" s="209">
        <v>7889109.71</v>
      </c>
      <c r="J28" s="209">
        <v>1601458.47</v>
      </c>
      <c r="K28" s="209">
        <v>0</v>
      </c>
      <c r="L28" s="209">
        <v>10922858.119999999</v>
      </c>
      <c r="M28" s="209">
        <v>0</v>
      </c>
      <c r="N28" s="209">
        <v>0</v>
      </c>
      <c r="O28" s="209">
        <v>0</v>
      </c>
      <c r="P28" s="209">
        <v>0</v>
      </c>
      <c r="Q28" s="209">
        <v>0</v>
      </c>
      <c r="R28" s="210">
        <f t="shared" si="1"/>
        <v>531197.89</v>
      </c>
      <c r="S28" s="211">
        <v>85759.54</v>
      </c>
      <c r="T28" s="211">
        <v>445438.35</v>
      </c>
      <c r="U28" s="211">
        <v>2468808.7599999998</v>
      </c>
      <c r="V28" s="2" t="str">
        <f t="shared" si="2"/>
        <v>N/A</v>
      </c>
    </row>
    <row r="29" spans="1:22">
      <c r="A29" s="217" t="s">
        <v>91</v>
      </c>
      <c r="B29" s="212">
        <f t="shared" si="0"/>
        <v>15542498.690000001</v>
      </c>
      <c r="C29" s="209">
        <v>1692096.81</v>
      </c>
      <c r="D29" s="209">
        <v>29700</v>
      </c>
      <c r="E29" s="209">
        <v>123315.49</v>
      </c>
      <c r="F29" s="209">
        <v>0</v>
      </c>
      <c r="G29" s="209">
        <v>133256.47</v>
      </c>
      <c r="H29" s="209">
        <v>10124560.640000001</v>
      </c>
      <c r="I29" s="209">
        <v>1168211.33</v>
      </c>
      <c r="J29" s="209">
        <v>461608.2</v>
      </c>
      <c r="K29" s="209">
        <v>58814.64</v>
      </c>
      <c r="L29" s="209">
        <v>1343118.24</v>
      </c>
      <c r="M29" s="209">
        <v>12307.88</v>
      </c>
      <c r="N29" s="209">
        <v>391011.88</v>
      </c>
      <c r="O29" s="209">
        <v>4497.1099999999997</v>
      </c>
      <c r="P29" s="209">
        <v>0</v>
      </c>
      <c r="Q29" s="209">
        <v>0</v>
      </c>
      <c r="R29" s="210">
        <f t="shared" si="1"/>
        <v>0</v>
      </c>
      <c r="S29" s="211">
        <v>0</v>
      </c>
      <c r="T29" s="211">
        <v>0</v>
      </c>
      <c r="U29" s="211">
        <v>844069.43</v>
      </c>
      <c r="V29" s="2" t="str">
        <f t="shared" si="2"/>
        <v>N/A</v>
      </c>
    </row>
    <row r="30" spans="1:22">
      <c r="A30" s="217" t="s">
        <v>92</v>
      </c>
      <c r="B30" s="212">
        <f t="shared" si="0"/>
        <v>21584660.699999999</v>
      </c>
      <c r="C30" s="209">
        <v>2096250.49</v>
      </c>
      <c r="D30" s="209">
        <v>1652.22</v>
      </c>
      <c r="E30" s="209">
        <v>164966.39999999999</v>
      </c>
      <c r="F30" s="209">
        <v>0</v>
      </c>
      <c r="G30" s="209">
        <v>201830.39999999999</v>
      </c>
      <c r="H30" s="209">
        <v>16154704.970000001</v>
      </c>
      <c r="I30" s="209">
        <v>48740.49</v>
      </c>
      <c r="J30" s="209">
        <v>504770.17</v>
      </c>
      <c r="K30" s="209">
        <v>0</v>
      </c>
      <c r="L30" s="209">
        <v>2411745.56</v>
      </c>
      <c r="M30" s="209">
        <v>0</v>
      </c>
      <c r="N30" s="209">
        <v>0</v>
      </c>
      <c r="O30" s="209">
        <v>0</v>
      </c>
      <c r="P30" s="209">
        <v>0</v>
      </c>
      <c r="Q30" s="209">
        <v>0</v>
      </c>
      <c r="R30" s="210">
        <f t="shared" si="1"/>
        <v>641718.5</v>
      </c>
      <c r="S30" s="211">
        <v>11729.22</v>
      </c>
      <c r="T30" s="211">
        <v>629989.28</v>
      </c>
      <c r="U30" s="211">
        <v>1078675.47</v>
      </c>
      <c r="V30" s="2" t="str">
        <f t="shared" si="2"/>
        <v>N/A</v>
      </c>
    </row>
    <row r="31" spans="1:22">
      <c r="A31" s="217" t="s">
        <v>93</v>
      </c>
      <c r="B31" s="212">
        <f t="shared" si="0"/>
        <v>84268081.489999995</v>
      </c>
      <c r="C31" s="209">
        <v>8594892.25</v>
      </c>
      <c r="D31" s="209">
        <v>95278.02</v>
      </c>
      <c r="E31" s="209">
        <v>914144.56</v>
      </c>
      <c r="F31" s="209">
        <v>4957.3999999999996</v>
      </c>
      <c r="G31" s="209">
        <v>3002201.44</v>
      </c>
      <c r="H31" s="209">
        <v>47583978.509999998</v>
      </c>
      <c r="I31" s="209">
        <v>1675075.71</v>
      </c>
      <c r="J31" s="209">
        <v>3046021</v>
      </c>
      <c r="K31" s="209">
        <v>184827.76</v>
      </c>
      <c r="L31" s="209">
        <v>19166704.84</v>
      </c>
      <c r="M31" s="209">
        <v>0</v>
      </c>
      <c r="N31" s="209">
        <v>0</v>
      </c>
      <c r="O31" s="209">
        <v>0</v>
      </c>
      <c r="P31" s="209">
        <v>0</v>
      </c>
      <c r="Q31" s="209">
        <v>0</v>
      </c>
      <c r="R31" s="210">
        <f t="shared" si="1"/>
        <v>590116.94999999995</v>
      </c>
      <c r="S31" s="211">
        <v>40546.129999999997</v>
      </c>
      <c r="T31" s="211">
        <v>549570.81999999995</v>
      </c>
      <c r="U31" s="211">
        <v>3901514.5</v>
      </c>
      <c r="V31" s="2" t="str">
        <f t="shared" si="2"/>
        <v>N/A</v>
      </c>
    </row>
    <row r="33" spans="1:9">
      <c r="A33" s="73" t="s">
        <v>54</v>
      </c>
      <c r="B33" s="73" t="s">
        <v>66</v>
      </c>
      <c r="C33" s="73" t="s">
        <v>67</v>
      </c>
      <c r="D33" s="73">
        <v>50000000</v>
      </c>
      <c r="F33" s="73" t="s">
        <v>54</v>
      </c>
      <c r="G33" s="73" t="s">
        <v>144</v>
      </c>
      <c r="H33" s="73" t="s">
        <v>145</v>
      </c>
      <c r="I33" s="73" t="s">
        <v>377</v>
      </c>
    </row>
    <row r="34" spans="1:9">
      <c r="A34" s="201"/>
      <c r="B34" s="201"/>
      <c r="C34" s="201" t="s">
        <v>420</v>
      </c>
      <c r="D34" s="201" t="s">
        <v>426</v>
      </c>
      <c r="F34" s="201"/>
      <c r="G34" s="201"/>
      <c r="H34" s="201"/>
      <c r="I34" s="201" t="s">
        <v>421</v>
      </c>
    </row>
    <row r="35" spans="1:9">
      <c r="A35" s="217" t="s">
        <v>341</v>
      </c>
      <c r="B35" s="208" t="s">
        <v>65</v>
      </c>
      <c r="C35" s="196">
        <v>0</v>
      </c>
      <c r="D35" s="213">
        <v>909515.05</v>
      </c>
      <c r="F35" s="217" t="s">
        <v>341</v>
      </c>
      <c r="G35" s="215">
        <v>69250</v>
      </c>
      <c r="H35" s="215">
        <v>10000000</v>
      </c>
      <c r="I35" s="214">
        <v>0</v>
      </c>
    </row>
    <row r="36" spans="1:9">
      <c r="A36" s="217" t="s">
        <v>69</v>
      </c>
      <c r="B36" s="208" t="s">
        <v>65</v>
      </c>
      <c r="C36" s="196">
        <v>0</v>
      </c>
      <c r="D36" s="211">
        <v>3667185</v>
      </c>
      <c r="F36" s="217" t="s">
        <v>69</v>
      </c>
      <c r="G36" s="215">
        <v>69250</v>
      </c>
      <c r="H36" s="215">
        <v>10000000</v>
      </c>
      <c r="I36" s="214">
        <v>0</v>
      </c>
    </row>
    <row r="37" spans="1:9">
      <c r="A37" s="217" t="s">
        <v>70</v>
      </c>
      <c r="B37" s="208" t="s">
        <v>65</v>
      </c>
      <c r="C37" s="196">
        <v>0</v>
      </c>
      <c r="D37" s="211">
        <v>174955.44</v>
      </c>
      <c r="F37" s="217" t="s">
        <v>70</v>
      </c>
      <c r="G37" s="216">
        <v>69250</v>
      </c>
      <c r="H37" s="215">
        <v>10000000</v>
      </c>
      <c r="I37" s="214">
        <v>275000</v>
      </c>
    </row>
    <row r="38" spans="1:9">
      <c r="A38" s="217" t="s">
        <v>71</v>
      </c>
      <c r="B38" s="208" t="s">
        <v>65</v>
      </c>
      <c r="C38" s="196">
        <v>0</v>
      </c>
      <c r="D38" s="211">
        <v>587810.9</v>
      </c>
      <c r="F38" s="217" t="s">
        <v>71</v>
      </c>
      <c r="G38" s="215">
        <v>69250</v>
      </c>
      <c r="H38" s="215">
        <v>10000000</v>
      </c>
      <c r="I38" s="214">
        <v>0</v>
      </c>
    </row>
    <row r="39" spans="1:9">
      <c r="A39" s="217" t="s">
        <v>72</v>
      </c>
      <c r="B39" s="208" t="s">
        <v>65</v>
      </c>
      <c r="C39" s="196">
        <v>0</v>
      </c>
      <c r="D39" s="211">
        <v>1223894.98</v>
      </c>
      <c r="F39" s="217" t="s">
        <v>72</v>
      </c>
      <c r="G39" s="215">
        <v>69250</v>
      </c>
      <c r="H39" s="215">
        <v>10000000</v>
      </c>
      <c r="I39" s="214">
        <v>0</v>
      </c>
    </row>
    <row r="40" spans="1:9">
      <c r="A40" s="218" t="s">
        <v>371</v>
      </c>
      <c r="B40" s="208" t="s">
        <v>65</v>
      </c>
      <c r="C40" s="196">
        <v>0</v>
      </c>
      <c r="D40" s="211">
        <v>1295757.45</v>
      </c>
      <c r="F40" s="218" t="s">
        <v>371</v>
      </c>
      <c r="G40" s="215">
        <v>69250</v>
      </c>
      <c r="H40" s="215">
        <v>10000000</v>
      </c>
      <c r="I40" s="214">
        <v>0</v>
      </c>
    </row>
    <row r="41" spans="1:9">
      <c r="A41" s="217" t="s">
        <v>74</v>
      </c>
      <c r="B41" s="208" t="s">
        <v>65</v>
      </c>
      <c r="C41" s="196">
        <v>0</v>
      </c>
      <c r="D41" s="211">
        <v>261042.71</v>
      </c>
      <c r="F41" s="217" t="s">
        <v>74</v>
      </c>
      <c r="G41" s="215">
        <v>69250</v>
      </c>
      <c r="H41" s="215">
        <v>10000000</v>
      </c>
      <c r="I41" s="214">
        <v>0</v>
      </c>
    </row>
    <row r="42" spans="1:9">
      <c r="A42" s="217" t="s">
        <v>75</v>
      </c>
      <c r="B42" s="208" t="s">
        <v>65</v>
      </c>
      <c r="C42" s="196">
        <v>0</v>
      </c>
      <c r="D42" s="211">
        <v>106118.17</v>
      </c>
      <c r="F42" s="217" t="s">
        <v>75</v>
      </c>
      <c r="G42" s="215">
        <v>69250</v>
      </c>
      <c r="H42" s="215">
        <v>10000000</v>
      </c>
      <c r="I42" s="214">
        <v>0</v>
      </c>
    </row>
    <row r="43" spans="1:9">
      <c r="A43" s="217" t="s">
        <v>76</v>
      </c>
      <c r="B43" s="208" t="s">
        <v>65</v>
      </c>
      <c r="C43" s="196">
        <v>0</v>
      </c>
      <c r="D43" s="211">
        <v>2122392.2599999998</v>
      </c>
      <c r="F43" s="217" t="s">
        <v>76</v>
      </c>
      <c r="G43" s="215">
        <v>69250</v>
      </c>
      <c r="H43" s="215">
        <v>10000000</v>
      </c>
      <c r="I43" s="214">
        <v>0</v>
      </c>
    </row>
    <row r="44" spans="1:9">
      <c r="A44" s="217" t="s">
        <v>77</v>
      </c>
      <c r="B44" s="208" t="s">
        <v>65</v>
      </c>
      <c r="C44" s="196">
        <v>0</v>
      </c>
      <c r="D44" s="211">
        <v>333940.81</v>
      </c>
      <c r="F44" s="217" t="s">
        <v>77</v>
      </c>
      <c r="G44" s="215">
        <v>69250</v>
      </c>
      <c r="H44" s="215">
        <v>10000000</v>
      </c>
      <c r="I44" s="214">
        <v>0</v>
      </c>
    </row>
    <row r="45" spans="1:9">
      <c r="A45" s="217" t="s">
        <v>78</v>
      </c>
      <c r="B45" s="208" t="s">
        <v>65</v>
      </c>
      <c r="C45" s="196">
        <v>0</v>
      </c>
      <c r="D45" s="213">
        <v>2559320.5</v>
      </c>
      <c r="F45" s="217" t="s">
        <v>78</v>
      </c>
      <c r="G45" s="215">
        <v>69250</v>
      </c>
      <c r="H45" s="215">
        <v>10000000</v>
      </c>
      <c r="I45" s="214">
        <v>0</v>
      </c>
    </row>
    <row r="46" spans="1:9">
      <c r="A46" s="217" t="s">
        <v>79</v>
      </c>
      <c r="B46" s="208" t="s">
        <v>65</v>
      </c>
      <c r="C46" s="196">
        <v>0</v>
      </c>
      <c r="D46" s="213">
        <v>1116140.6100000001</v>
      </c>
      <c r="F46" s="217" t="s">
        <v>79</v>
      </c>
      <c r="G46" s="215">
        <v>69250</v>
      </c>
      <c r="H46" s="215">
        <v>10000000</v>
      </c>
      <c r="I46" s="214">
        <v>0</v>
      </c>
    </row>
    <row r="47" spans="1:9">
      <c r="A47" s="217" t="s">
        <v>342</v>
      </c>
      <c r="B47" s="208" t="s">
        <v>65</v>
      </c>
      <c r="C47" s="196">
        <v>0</v>
      </c>
      <c r="D47" s="211">
        <v>403280.48</v>
      </c>
      <c r="F47" s="217" t="s">
        <v>342</v>
      </c>
      <c r="G47" s="215">
        <v>69250</v>
      </c>
      <c r="H47" s="215">
        <v>10000000</v>
      </c>
      <c r="I47" s="214">
        <v>0</v>
      </c>
    </row>
    <row r="48" spans="1:9">
      <c r="A48" s="217" t="s">
        <v>80</v>
      </c>
      <c r="B48" s="208" t="s">
        <v>65</v>
      </c>
      <c r="C48" s="196">
        <v>0</v>
      </c>
      <c r="D48" s="211">
        <v>5998475.46</v>
      </c>
      <c r="F48" s="217" t="s">
        <v>80</v>
      </c>
      <c r="G48" s="215">
        <v>69250</v>
      </c>
      <c r="H48" s="215">
        <v>10000000</v>
      </c>
      <c r="I48" s="214">
        <v>60000</v>
      </c>
    </row>
    <row r="49" spans="1:9">
      <c r="A49" s="217" t="s">
        <v>81</v>
      </c>
      <c r="B49" s="208" t="s">
        <v>65</v>
      </c>
      <c r="C49" s="196">
        <v>0</v>
      </c>
      <c r="D49" s="211">
        <v>113049.84</v>
      </c>
      <c r="F49" s="217" t="s">
        <v>81</v>
      </c>
      <c r="G49" s="215">
        <v>69250</v>
      </c>
      <c r="H49" s="215">
        <v>10000000</v>
      </c>
      <c r="I49" s="214">
        <v>0</v>
      </c>
    </row>
    <row r="50" spans="1:9">
      <c r="A50" s="217" t="s">
        <v>82</v>
      </c>
      <c r="B50" s="208" t="s">
        <v>65</v>
      </c>
      <c r="C50" s="196">
        <v>0</v>
      </c>
      <c r="D50" s="211">
        <v>405700.26</v>
      </c>
      <c r="F50" s="217" t="s">
        <v>82</v>
      </c>
      <c r="G50" s="215">
        <v>69250</v>
      </c>
      <c r="H50" s="215">
        <v>10000000</v>
      </c>
      <c r="I50" s="214">
        <v>0</v>
      </c>
    </row>
    <row r="51" spans="1:9">
      <c r="A51" s="217" t="s">
        <v>83</v>
      </c>
      <c r="B51" s="208" t="s">
        <v>65</v>
      </c>
      <c r="C51" s="196">
        <v>0</v>
      </c>
      <c r="D51" s="211">
        <v>2641335.9900000002</v>
      </c>
      <c r="F51" s="217" t="s">
        <v>83</v>
      </c>
      <c r="G51" s="215">
        <v>69250</v>
      </c>
      <c r="H51" s="215">
        <v>10000000</v>
      </c>
      <c r="I51" s="214">
        <v>0</v>
      </c>
    </row>
    <row r="52" spans="1:9">
      <c r="A52" s="217" t="s">
        <v>391</v>
      </c>
      <c r="B52" s="208" t="s">
        <v>65</v>
      </c>
      <c r="C52" s="196">
        <v>0</v>
      </c>
      <c r="D52" s="211">
        <v>818482.94</v>
      </c>
      <c r="F52" s="217" t="s">
        <v>391</v>
      </c>
      <c r="G52" s="215">
        <v>69250</v>
      </c>
      <c r="H52" s="215">
        <v>10000000</v>
      </c>
      <c r="I52" s="214">
        <v>0</v>
      </c>
    </row>
    <row r="53" spans="1:9">
      <c r="A53" s="217" t="s">
        <v>85</v>
      </c>
      <c r="B53" s="208" t="s">
        <v>65</v>
      </c>
      <c r="C53" s="196">
        <v>0</v>
      </c>
      <c r="D53" s="211">
        <v>837658.17</v>
      </c>
      <c r="F53" s="217" t="s">
        <v>85</v>
      </c>
      <c r="G53" s="215">
        <v>69250</v>
      </c>
      <c r="H53" s="215">
        <v>10000000</v>
      </c>
      <c r="I53" s="214">
        <v>0</v>
      </c>
    </row>
    <row r="54" spans="1:9">
      <c r="A54" s="217" t="s">
        <v>86</v>
      </c>
      <c r="B54" s="208" t="s">
        <v>65</v>
      </c>
      <c r="C54" s="196">
        <v>0</v>
      </c>
      <c r="D54" s="213">
        <v>773263.35</v>
      </c>
      <c r="F54" s="217" t="s">
        <v>86</v>
      </c>
      <c r="G54" s="215">
        <v>69250</v>
      </c>
      <c r="H54" s="215">
        <v>10000000</v>
      </c>
      <c r="I54" s="214">
        <v>0</v>
      </c>
    </row>
    <row r="55" spans="1:9">
      <c r="A55" s="217" t="s">
        <v>87</v>
      </c>
      <c r="B55" s="208" t="s">
        <v>65</v>
      </c>
      <c r="C55" s="196">
        <v>0</v>
      </c>
      <c r="D55" s="211">
        <v>1372227.72</v>
      </c>
      <c r="F55" s="217" t="s">
        <v>87</v>
      </c>
      <c r="G55" s="215">
        <v>69250</v>
      </c>
      <c r="H55" s="215">
        <v>10000000</v>
      </c>
      <c r="I55" s="214">
        <v>0</v>
      </c>
    </row>
    <row r="56" spans="1:9">
      <c r="A56" s="217" t="s">
        <v>88</v>
      </c>
      <c r="B56" s="208" t="s">
        <v>65</v>
      </c>
      <c r="C56" s="196">
        <v>0</v>
      </c>
      <c r="D56" s="211">
        <v>1164612</v>
      </c>
      <c r="F56" s="217" t="s">
        <v>88</v>
      </c>
      <c r="G56" s="215">
        <v>69250</v>
      </c>
      <c r="H56" s="215">
        <v>10000000</v>
      </c>
      <c r="I56" s="214">
        <v>0</v>
      </c>
    </row>
    <row r="57" spans="1:9">
      <c r="A57" s="217" t="s">
        <v>343</v>
      </c>
      <c r="B57" s="208" t="s">
        <v>65</v>
      </c>
      <c r="C57" s="196">
        <v>0</v>
      </c>
      <c r="D57" s="211">
        <v>261592.58</v>
      </c>
      <c r="F57" s="217" t="s">
        <v>343</v>
      </c>
      <c r="G57" s="215">
        <v>69250</v>
      </c>
      <c r="H57" s="215">
        <v>10000000</v>
      </c>
      <c r="I57" s="214">
        <v>0</v>
      </c>
    </row>
    <row r="58" spans="1:9">
      <c r="A58" s="217" t="s">
        <v>89</v>
      </c>
      <c r="B58" s="208" t="s">
        <v>65</v>
      </c>
      <c r="C58" s="196">
        <v>0</v>
      </c>
      <c r="D58" s="211">
        <v>400183.54</v>
      </c>
      <c r="F58" s="217" t="s">
        <v>89</v>
      </c>
      <c r="G58" s="215">
        <v>69150</v>
      </c>
      <c r="H58" s="215">
        <v>10000000</v>
      </c>
      <c r="I58" s="214">
        <v>0</v>
      </c>
    </row>
    <row r="59" spans="1:9">
      <c r="A59" s="217" t="s">
        <v>90</v>
      </c>
      <c r="B59" s="208" t="s">
        <v>65</v>
      </c>
      <c r="C59" s="196">
        <v>0</v>
      </c>
      <c r="D59" s="211">
        <v>2468808.7599999998</v>
      </c>
      <c r="F59" s="217" t="s">
        <v>90</v>
      </c>
      <c r="G59" s="215">
        <v>69250</v>
      </c>
      <c r="H59" s="215">
        <v>10000000</v>
      </c>
      <c r="I59" s="214">
        <v>0</v>
      </c>
    </row>
    <row r="60" spans="1:9">
      <c r="A60" s="217" t="s">
        <v>91</v>
      </c>
      <c r="B60" s="208" t="s">
        <v>65</v>
      </c>
      <c r="C60" s="196">
        <v>0</v>
      </c>
      <c r="D60" s="211">
        <v>844069.43</v>
      </c>
      <c r="F60" s="217" t="s">
        <v>91</v>
      </c>
      <c r="G60" s="215">
        <v>69250</v>
      </c>
      <c r="H60" s="215">
        <v>10000000</v>
      </c>
      <c r="I60" s="214">
        <v>0</v>
      </c>
    </row>
    <row r="61" spans="1:9">
      <c r="A61" s="217" t="s">
        <v>92</v>
      </c>
      <c r="B61" s="208" t="s">
        <v>65</v>
      </c>
      <c r="C61" s="196">
        <v>-16.5</v>
      </c>
      <c r="D61" s="211">
        <v>1078691.97</v>
      </c>
      <c r="F61" s="217" t="s">
        <v>92</v>
      </c>
      <c r="G61" s="215">
        <v>69250</v>
      </c>
      <c r="H61" s="215">
        <v>10000000</v>
      </c>
      <c r="I61" s="214">
        <v>1500000</v>
      </c>
    </row>
    <row r="62" spans="1:9">
      <c r="A62" s="217" t="s">
        <v>93</v>
      </c>
      <c r="B62" s="208" t="s">
        <v>65</v>
      </c>
      <c r="C62" s="196">
        <v>0</v>
      </c>
      <c r="D62" s="211">
        <v>3901514.5</v>
      </c>
      <c r="F62" s="217" t="s">
        <v>93</v>
      </c>
      <c r="G62" s="216">
        <v>69250</v>
      </c>
      <c r="H62" s="215">
        <v>10000000</v>
      </c>
      <c r="I62" s="214">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V62"/>
  <sheetViews>
    <sheetView zoomScaleNormal="100" workbookViewId="0">
      <pane xSplit="1" topLeftCell="B1" activePane="topRight" state="frozen"/>
      <selection sqref="A1:M1"/>
      <selection pane="topRight" activeCell="R35" sqref="R35"/>
    </sheetView>
  </sheetViews>
  <sheetFormatPr defaultColWidth="9.140625" defaultRowHeight="12.75"/>
  <cols>
    <col min="1" max="1" width="38.7109375" style="2" bestFit="1" customWidth="1"/>
    <col min="2" max="2" width="24.140625" style="2" bestFit="1" customWidth="1"/>
    <col min="3" max="3" width="22.42578125" style="2" customWidth="1"/>
    <col min="4" max="4" width="17.85546875" style="2" customWidth="1"/>
    <col min="5" max="5" width="13.7109375" style="2" bestFit="1" customWidth="1"/>
    <col min="6" max="6" width="23" style="2" customWidth="1"/>
    <col min="7" max="7" width="16.7109375" style="2" bestFit="1" customWidth="1"/>
    <col min="8" max="8" width="14.7109375" style="2" customWidth="1"/>
    <col min="9" max="9" width="16.5703125" style="2" bestFit="1" customWidth="1"/>
    <col min="10" max="10" width="15.140625" style="2" bestFit="1" customWidth="1"/>
    <col min="11" max="11" width="14.28515625" style="2" bestFit="1" customWidth="1"/>
    <col min="12" max="12" width="16.7109375" style="2" bestFit="1" customWidth="1"/>
    <col min="13" max="15" width="17.42578125" style="2" customWidth="1"/>
    <col min="16" max="16" width="14.7109375" style="2" bestFit="1" customWidth="1"/>
    <col min="17" max="17" width="19.42578125" style="2" customWidth="1"/>
    <col min="18" max="18" width="18.5703125" style="2" customWidth="1"/>
    <col min="19" max="19" width="11.28515625" style="2" bestFit="1" customWidth="1"/>
    <col min="20" max="21" width="13.140625" style="2" bestFit="1" customWidth="1"/>
    <col min="22" max="16384" width="9.140625" style="2"/>
  </cols>
  <sheetData>
    <row r="1" spans="1:22" ht="69.75" customHeight="1">
      <c r="A1" s="148" t="s">
        <v>410</v>
      </c>
      <c r="B1" s="70" t="s">
        <v>96</v>
      </c>
      <c r="C1" s="70" t="s">
        <v>55</v>
      </c>
      <c r="D1" s="70" t="s">
        <v>56</v>
      </c>
      <c r="E1" s="70" t="s">
        <v>345</v>
      </c>
      <c r="F1" s="70" t="s">
        <v>57</v>
      </c>
      <c r="G1" s="70" t="s">
        <v>58</v>
      </c>
      <c r="H1" s="70" t="s">
        <v>59</v>
      </c>
      <c r="I1" s="70" t="s">
        <v>60</v>
      </c>
      <c r="J1" s="70" t="s">
        <v>346</v>
      </c>
      <c r="K1" s="70" t="s">
        <v>61</v>
      </c>
      <c r="L1" s="70" t="s">
        <v>62</v>
      </c>
      <c r="M1" s="70" t="s">
        <v>380</v>
      </c>
      <c r="N1" s="70" t="s">
        <v>381</v>
      </c>
      <c r="O1" s="70" t="s">
        <v>382</v>
      </c>
      <c r="P1" s="70" t="s">
        <v>383</v>
      </c>
      <c r="Q1" s="70" t="s">
        <v>384</v>
      </c>
      <c r="R1" s="71" t="s">
        <v>95</v>
      </c>
      <c r="S1" s="71" t="s">
        <v>63</v>
      </c>
      <c r="T1" s="71" t="s">
        <v>64</v>
      </c>
      <c r="U1" s="72" t="s">
        <v>97</v>
      </c>
      <c r="V1" s="72" t="s">
        <v>136</v>
      </c>
    </row>
    <row r="2" spans="1:22" ht="34.5">
      <c r="A2" s="207" t="s">
        <v>352</v>
      </c>
      <c r="B2" s="198"/>
      <c r="C2" s="198" t="s">
        <v>353</v>
      </c>
      <c r="D2" s="198" t="s">
        <v>351</v>
      </c>
      <c r="E2" s="198" t="s">
        <v>354</v>
      </c>
      <c r="F2" s="198" t="s">
        <v>355</v>
      </c>
      <c r="G2" s="198" t="s">
        <v>356</v>
      </c>
      <c r="H2" s="198" t="s">
        <v>357</v>
      </c>
      <c r="I2" s="198" t="s">
        <v>358</v>
      </c>
      <c r="J2" s="198" t="s">
        <v>359</v>
      </c>
      <c r="K2" s="198" t="s">
        <v>360</v>
      </c>
      <c r="L2" s="198" t="s">
        <v>361</v>
      </c>
      <c r="M2" s="198" t="s">
        <v>385</v>
      </c>
      <c r="N2" s="198" t="s">
        <v>386</v>
      </c>
      <c r="O2" s="198" t="s">
        <v>387</v>
      </c>
      <c r="P2" s="198" t="s">
        <v>388</v>
      </c>
      <c r="Q2" s="198" t="s">
        <v>389</v>
      </c>
      <c r="R2" s="199"/>
      <c r="S2" s="199" t="s">
        <v>362</v>
      </c>
      <c r="T2" s="199" t="s">
        <v>363</v>
      </c>
      <c r="U2" s="200" t="s">
        <v>417</v>
      </c>
      <c r="V2" s="200"/>
    </row>
    <row r="3" spans="1:22" s="47" customFormat="1" ht="10.5">
      <c r="A3" s="69" t="s">
        <v>175</v>
      </c>
    </row>
    <row r="4" spans="1:22">
      <c r="A4" s="217" t="s">
        <v>341</v>
      </c>
      <c r="B4" s="212">
        <f>SUM(C4:Q4)</f>
        <v>21993309.369999997</v>
      </c>
      <c r="C4" s="209">
        <v>870861.4</v>
      </c>
      <c r="D4" s="209">
        <v>45065.02</v>
      </c>
      <c r="E4" s="209">
        <v>148027.25</v>
      </c>
      <c r="F4" s="209">
        <v>0</v>
      </c>
      <c r="G4" s="209">
        <v>476980.85</v>
      </c>
      <c r="H4" s="209">
        <v>13549537.83</v>
      </c>
      <c r="I4" s="209">
        <v>1612251.59</v>
      </c>
      <c r="J4" s="209">
        <v>797859.1</v>
      </c>
      <c r="K4" s="209">
        <v>0</v>
      </c>
      <c r="L4" s="209">
        <v>4003841.16</v>
      </c>
      <c r="M4" s="209">
        <v>10534.68</v>
      </c>
      <c r="N4" s="209">
        <v>454208.11</v>
      </c>
      <c r="O4" s="209">
        <v>0</v>
      </c>
      <c r="P4" s="209">
        <v>24142.38</v>
      </c>
      <c r="Q4" s="209">
        <v>0</v>
      </c>
      <c r="R4" s="210">
        <f>S4+T4</f>
        <v>860796.19</v>
      </c>
      <c r="S4" s="211">
        <v>35673.69</v>
      </c>
      <c r="T4" s="211">
        <v>825122.5</v>
      </c>
      <c r="U4" s="211">
        <v>886832.59</v>
      </c>
      <c r="V4" s="2" t="str">
        <f>IF((B4*0.05)&lt;500000,"Yes","N/A")</f>
        <v>N/A</v>
      </c>
    </row>
    <row r="5" spans="1:22">
      <c r="A5" s="217" t="s">
        <v>69</v>
      </c>
      <c r="B5" s="212">
        <f t="shared" ref="B5:B31" si="0">SUM(C5:Q5)</f>
        <v>77598525.149999991</v>
      </c>
      <c r="C5" s="209">
        <v>6360296.8899999997</v>
      </c>
      <c r="D5" s="209">
        <v>196658</v>
      </c>
      <c r="E5" s="209">
        <v>1454312.96</v>
      </c>
      <c r="F5" s="209">
        <v>7286.4</v>
      </c>
      <c r="G5" s="209">
        <v>2637472.44</v>
      </c>
      <c r="H5" s="209">
        <v>40867841.789999999</v>
      </c>
      <c r="I5" s="209">
        <v>3100115.37</v>
      </c>
      <c r="J5" s="209">
        <v>4774072.01</v>
      </c>
      <c r="K5" s="209">
        <v>99794</v>
      </c>
      <c r="L5" s="209">
        <v>18100675.289999999</v>
      </c>
      <c r="M5" s="209">
        <v>0</v>
      </c>
      <c r="N5" s="209">
        <v>0</v>
      </c>
      <c r="O5" s="209">
        <v>0</v>
      </c>
      <c r="P5" s="209">
        <v>0</v>
      </c>
      <c r="Q5" s="209">
        <v>0</v>
      </c>
      <c r="R5" s="210">
        <f t="shared" ref="R5:R31" si="1">S5+T5</f>
        <v>1276052.6599999999</v>
      </c>
      <c r="S5" s="211">
        <v>79513.240000000005</v>
      </c>
      <c r="T5" s="211">
        <v>1196539.42</v>
      </c>
      <c r="U5" s="211">
        <v>3944875.19</v>
      </c>
      <c r="V5" s="2" t="str">
        <f t="shared" ref="V5:V31" si="2">IF((B5*0.05)&lt;500000,"Yes","N/A")</f>
        <v>N/A</v>
      </c>
    </row>
    <row r="6" spans="1:22">
      <c r="A6" s="217" t="s">
        <v>70</v>
      </c>
      <c r="B6" s="212">
        <f t="shared" si="0"/>
        <v>2602404.92</v>
      </c>
      <c r="C6" s="209">
        <v>24473</v>
      </c>
      <c r="D6" s="209">
        <v>180</v>
      </c>
      <c r="E6" s="209">
        <v>102</v>
      </c>
      <c r="F6" s="209">
        <v>0</v>
      </c>
      <c r="G6" s="209">
        <v>12297.35</v>
      </c>
      <c r="H6" s="209">
        <v>1581766.92</v>
      </c>
      <c r="I6" s="209">
        <v>337511.83</v>
      </c>
      <c r="J6" s="209">
        <v>56370.6</v>
      </c>
      <c r="K6" s="209">
        <v>0</v>
      </c>
      <c r="L6" s="209">
        <v>572220.72</v>
      </c>
      <c r="M6" s="209">
        <v>0</v>
      </c>
      <c r="N6" s="209">
        <v>15539</v>
      </c>
      <c r="O6" s="209">
        <v>1166.0999999999999</v>
      </c>
      <c r="P6" s="209">
        <v>777.4</v>
      </c>
      <c r="Q6" s="209">
        <v>0</v>
      </c>
      <c r="R6" s="210">
        <f t="shared" si="1"/>
        <v>300356.2</v>
      </c>
      <c r="S6" s="211">
        <v>6028.27</v>
      </c>
      <c r="T6" s="211">
        <v>294327.93</v>
      </c>
      <c r="U6" s="211">
        <v>188316.81</v>
      </c>
      <c r="V6" s="2" t="str">
        <f t="shared" si="2"/>
        <v>Yes</v>
      </c>
    </row>
    <row r="7" spans="1:22">
      <c r="A7" s="217" t="s">
        <v>71</v>
      </c>
      <c r="B7" s="212">
        <f t="shared" si="0"/>
        <v>11286805.380000001</v>
      </c>
      <c r="C7" s="209">
        <v>512226</v>
      </c>
      <c r="D7" s="209">
        <v>20412</v>
      </c>
      <c r="E7" s="209">
        <v>150682.79999999999</v>
      </c>
      <c r="F7" s="209">
        <v>0</v>
      </c>
      <c r="G7" s="209">
        <v>132295.20000000001</v>
      </c>
      <c r="H7" s="209">
        <v>6895066.3899999997</v>
      </c>
      <c r="I7" s="209">
        <v>853440.19</v>
      </c>
      <c r="J7" s="209">
        <v>413566.4</v>
      </c>
      <c r="K7" s="209">
        <v>0</v>
      </c>
      <c r="L7" s="209">
        <v>2199268.4</v>
      </c>
      <c r="M7" s="209">
        <v>0</v>
      </c>
      <c r="N7" s="209">
        <v>97191.6</v>
      </c>
      <c r="O7" s="209">
        <v>7641.6</v>
      </c>
      <c r="P7" s="209">
        <v>5014.8</v>
      </c>
      <c r="Q7" s="209">
        <v>0</v>
      </c>
      <c r="R7" s="210">
        <f t="shared" si="1"/>
        <v>429206.2</v>
      </c>
      <c r="S7" s="211">
        <v>29642.400000000001</v>
      </c>
      <c r="T7" s="211">
        <v>399563.8</v>
      </c>
      <c r="U7" s="211">
        <v>607266.06999999995</v>
      </c>
      <c r="V7" s="2" t="str">
        <f t="shared" si="2"/>
        <v>N/A</v>
      </c>
    </row>
    <row r="8" spans="1:22">
      <c r="A8" s="217" t="s">
        <v>72</v>
      </c>
      <c r="B8" s="212">
        <f>SUM(C8:Q8)</f>
        <v>23059247.169999994</v>
      </c>
      <c r="C8" s="209">
        <v>1807912.25</v>
      </c>
      <c r="D8" s="209">
        <v>202622.57</v>
      </c>
      <c r="E8" s="209">
        <v>118763.52</v>
      </c>
      <c r="F8" s="209">
        <v>463.92</v>
      </c>
      <c r="G8" s="209">
        <v>532346.1</v>
      </c>
      <c r="H8" s="209">
        <v>12351152.4</v>
      </c>
      <c r="I8" s="209">
        <v>2509950.5</v>
      </c>
      <c r="J8" s="209">
        <v>476739.4</v>
      </c>
      <c r="K8" s="209">
        <v>3010.36</v>
      </c>
      <c r="L8" s="209">
        <v>4861359.4400000004</v>
      </c>
      <c r="M8" s="209">
        <v>22014.720000000001</v>
      </c>
      <c r="N8" s="209">
        <v>152745.66</v>
      </c>
      <c r="O8" s="209">
        <v>12743.61</v>
      </c>
      <c r="P8" s="209">
        <v>7422.72</v>
      </c>
      <c r="Q8" s="209">
        <v>0</v>
      </c>
      <c r="R8" s="210">
        <f>S8+T8</f>
        <v>1625526.24</v>
      </c>
      <c r="S8" s="211">
        <v>182850.46</v>
      </c>
      <c r="T8" s="211">
        <v>1442675.78</v>
      </c>
      <c r="U8" s="211">
        <v>1280263.76</v>
      </c>
      <c r="V8" s="2" t="str">
        <f>IF((B8*0.05)&lt;500000,"Yes","N/A")</f>
        <v>N/A</v>
      </c>
    </row>
    <row r="9" spans="1:22">
      <c r="A9" s="218" t="s">
        <v>371</v>
      </c>
      <c r="B9" s="212">
        <f>SUM(C9:Q9)</f>
        <v>26179164.539999995</v>
      </c>
      <c r="C9" s="209">
        <v>3396779.98</v>
      </c>
      <c r="D9" s="209">
        <v>88473.93</v>
      </c>
      <c r="E9" s="209">
        <v>221848.9</v>
      </c>
      <c r="F9" s="209">
        <v>0</v>
      </c>
      <c r="G9" s="209">
        <v>144337.13</v>
      </c>
      <c r="H9" s="209">
        <v>18023070.559999999</v>
      </c>
      <c r="I9" s="209">
        <v>1707000.83</v>
      </c>
      <c r="J9" s="209">
        <v>605910.06000000006</v>
      </c>
      <c r="K9" s="209">
        <v>0</v>
      </c>
      <c r="L9" s="209">
        <v>1395172.43</v>
      </c>
      <c r="M9" s="209">
        <v>0</v>
      </c>
      <c r="N9" s="209">
        <v>582430.9</v>
      </c>
      <c r="O9" s="209">
        <v>9507.81</v>
      </c>
      <c r="P9" s="209">
        <v>4632.01</v>
      </c>
      <c r="Q9" s="209">
        <v>0</v>
      </c>
      <c r="R9" s="210">
        <f>S9+T9</f>
        <v>78655.81</v>
      </c>
      <c r="S9" s="211">
        <v>19015.04</v>
      </c>
      <c r="T9" s="211">
        <v>59640.77</v>
      </c>
      <c r="U9" s="211">
        <v>1201192.47</v>
      </c>
      <c r="V9" s="2" t="str">
        <f>IF((B9*0.05)&lt;500000,"Yes","N/A")</f>
        <v>N/A</v>
      </c>
    </row>
    <row r="10" spans="1:22">
      <c r="A10" s="217" t="s">
        <v>74</v>
      </c>
      <c r="B10" s="212">
        <f t="shared" si="0"/>
        <v>3535423.7099999995</v>
      </c>
      <c r="C10" s="209">
        <v>38727.730000000003</v>
      </c>
      <c r="D10" s="209">
        <v>4543.5</v>
      </c>
      <c r="E10" s="209">
        <v>3943.05</v>
      </c>
      <c r="F10" s="209">
        <v>0</v>
      </c>
      <c r="G10" s="209">
        <v>25418.58</v>
      </c>
      <c r="H10" s="209">
        <v>2219257.2999999998</v>
      </c>
      <c r="I10" s="209">
        <v>108679.36</v>
      </c>
      <c r="J10" s="209">
        <v>127330.22</v>
      </c>
      <c r="K10" s="209">
        <v>39785.760000000002</v>
      </c>
      <c r="L10" s="209">
        <v>944387.41</v>
      </c>
      <c r="M10" s="209">
        <v>0</v>
      </c>
      <c r="N10" s="209">
        <v>22223.52</v>
      </c>
      <c r="O10" s="209">
        <v>1127.28</v>
      </c>
      <c r="P10" s="209">
        <v>0</v>
      </c>
      <c r="Q10" s="209">
        <v>0</v>
      </c>
      <c r="R10" s="210">
        <f t="shared" si="1"/>
        <v>472441.37</v>
      </c>
      <c r="S10" s="211">
        <v>5494.17</v>
      </c>
      <c r="T10" s="211">
        <v>466947.2</v>
      </c>
      <c r="U10" s="211">
        <v>286777.57</v>
      </c>
      <c r="V10" s="2" t="str">
        <f t="shared" si="2"/>
        <v>Yes</v>
      </c>
    </row>
    <row r="11" spans="1:22">
      <c r="A11" s="217" t="s">
        <v>75</v>
      </c>
      <c r="B11" s="212">
        <f t="shared" si="0"/>
        <v>1983445.78</v>
      </c>
      <c r="C11" s="209">
        <v>309915.84000000003</v>
      </c>
      <c r="D11" s="209">
        <v>0</v>
      </c>
      <c r="E11" s="209">
        <v>39981.129999999997</v>
      </c>
      <c r="F11" s="209">
        <v>0</v>
      </c>
      <c r="G11" s="209">
        <v>155454.57999999999</v>
      </c>
      <c r="H11" s="209">
        <v>939635.78</v>
      </c>
      <c r="I11" s="209">
        <v>21203.49</v>
      </c>
      <c r="J11" s="209">
        <v>51451.9</v>
      </c>
      <c r="K11" s="209">
        <v>0</v>
      </c>
      <c r="L11" s="209">
        <v>465803.06</v>
      </c>
      <c r="M11" s="209">
        <v>0</v>
      </c>
      <c r="N11" s="209">
        <v>0</v>
      </c>
      <c r="O11" s="209">
        <v>0</v>
      </c>
      <c r="P11" s="209">
        <v>0</v>
      </c>
      <c r="Q11" s="209">
        <v>0</v>
      </c>
      <c r="R11" s="210">
        <f t="shared" si="1"/>
        <v>124366.59</v>
      </c>
      <c r="S11" s="211">
        <v>2474.9299999999998</v>
      </c>
      <c r="T11" s="211">
        <v>121891.66</v>
      </c>
      <c r="U11" s="211">
        <v>112620.74</v>
      </c>
      <c r="V11" s="2" t="str">
        <f t="shared" si="2"/>
        <v>Yes</v>
      </c>
    </row>
    <row r="12" spans="1:22">
      <c r="A12" s="217" t="s">
        <v>76</v>
      </c>
      <c r="B12" s="212">
        <f t="shared" si="0"/>
        <v>42452656.330000006</v>
      </c>
      <c r="C12" s="209">
        <v>1718445.89</v>
      </c>
      <c r="D12" s="209">
        <v>142075.85</v>
      </c>
      <c r="E12" s="209">
        <v>205583.72</v>
      </c>
      <c r="F12" s="209">
        <v>0</v>
      </c>
      <c r="G12" s="209">
        <v>378047.37</v>
      </c>
      <c r="H12" s="209">
        <v>24534595.23</v>
      </c>
      <c r="I12" s="209">
        <v>5032386.74</v>
      </c>
      <c r="J12" s="209">
        <v>1887624.74</v>
      </c>
      <c r="K12" s="209">
        <v>0</v>
      </c>
      <c r="L12" s="209">
        <v>8553896.7899999991</v>
      </c>
      <c r="M12" s="209">
        <v>0</v>
      </c>
      <c r="N12" s="209">
        <v>0</v>
      </c>
      <c r="O12" s="209">
        <v>0</v>
      </c>
      <c r="P12" s="209">
        <v>0</v>
      </c>
      <c r="Q12" s="209">
        <v>0</v>
      </c>
      <c r="R12" s="210">
        <f t="shared" si="1"/>
        <v>1855179.5799999998</v>
      </c>
      <c r="S12" s="211">
        <v>85219.44</v>
      </c>
      <c r="T12" s="211">
        <v>1769960.14</v>
      </c>
      <c r="U12" s="211">
        <v>2305584.39</v>
      </c>
      <c r="V12" s="2" t="str">
        <f t="shared" si="2"/>
        <v>N/A</v>
      </c>
    </row>
    <row r="13" spans="1:22">
      <c r="A13" s="217" t="s">
        <v>77</v>
      </c>
      <c r="B13" s="212">
        <f t="shared" si="0"/>
        <v>7063652.089999998</v>
      </c>
      <c r="C13" s="209">
        <v>237882.22</v>
      </c>
      <c r="D13" s="209">
        <v>14416.38</v>
      </c>
      <c r="E13" s="209">
        <v>49598.080000000002</v>
      </c>
      <c r="F13" s="209">
        <v>19263.54</v>
      </c>
      <c r="G13" s="209">
        <v>155436.84</v>
      </c>
      <c r="H13" s="209">
        <v>4901972.01</v>
      </c>
      <c r="I13" s="209">
        <v>264528.5</v>
      </c>
      <c r="J13" s="209">
        <v>149850.6</v>
      </c>
      <c r="K13" s="209">
        <v>46012.52</v>
      </c>
      <c r="L13" s="209">
        <v>1224691.3999999999</v>
      </c>
      <c r="M13" s="209">
        <v>0</v>
      </c>
      <c r="N13" s="209">
        <v>0</v>
      </c>
      <c r="O13" s="209">
        <v>0</v>
      </c>
      <c r="P13" s="209">
        <v>0</v>
      </c>
      <c r="Q13" s="209">
        <v>0</v>
      </c>
      <c r="R13" s="210">
        <f t="shared" si="1"/>
        <v>365908.85</v>
      </c>
      <c r="S13" s="211">
        <v>62767.61</v>
      </c>
      <c r="T13" s="211">
        <v>303141.24</v>
      </c>
      <c r="U13" s="211">
        <v>380770.91</v>
      </c>
      <c r="V13" s="2" t="str">
        <f t="shared" si="2"/>
        <v>Yes</v>
      </c>
    </row>
    <row r="14" spans="1:22">
      <c r="A14" s="217" t="s">
        <v>78</v>
      </c>
      <c r="B14" s="212">
        <f t="shared" si="0"/>
        <v>45974911.259999998</v>
      </c>
      <c r="C14" s="209">
        <v>5769907.5199999996</v>
      </c>
      <c r="D14" s="209">
        <v>0</v>
      </c>
      <c r="E14" s="209">
        <v>638982</v>
      </c>
      <c r="F14" s="209">
        <v>7970.82</v>
      </c>
      <c r="G14" s="209">
        <v>1005772.56</v>
      </c>
      <c r="H14" s="209">
        <v>27475361.399999999</v>
      </c>
      <c r="I14" s="209">
        <v>0</v>
      </c>
      <c r="J14" s="209">
        <v>2713575.9</v>
      </c>
      <c r="K14" s="209">
        <v>230891.5</v>
      </c>
      <c r="L14" s="209">
        <v>8132449.5599999996</v>
      </c>
      <c r="M14" s="209">
        <v>0</v>
      </c>
      <c r="N14" s="209">
        <v>0</v>
      </c>
      <c r="O14" s="209">
        <v>0</v>
      </c>
      <c r="P14" s="209">
        <v>0</v>
      </c>
      <c r="Q14" s="209">
        <v>0</v>
      </c>
      <c r="R14" s="210">
        <f t="shared" si="1"/>
        <v>883812.51</v>
      </c>
      <c r="S14" s="211">
        <v>53849.96</v>
      </c>
      <c r="T14" s="211">
        <v>829962.55</v>
      </c>
      <c r="U14" s="211">
        <v>2298745.56</v>
      </c>
      <c r="V14" s="2" t="str">
        <f t="shared" si="2"/>
        <v>N/A</v>
      </c>
    </row>
    <row r="15" spans="1:22">
      <c r="A15" s="217" t="s">
        <v>79</v>
      </c>
      <c r="B15" s="212">
        <f t="shared" si="0"/>
        <v>24946793.049999997</v>
      </c>
      <c r="C15" s="209">
        <v>897350.59</v>
      </c>
      <c r="D15" s="209">
        <v>116374.72</v>
      </c>
      <c r="E15" s="209">
        <v>81178.740000000005</v>
      </c>
      <c r="F15" s="209">
        <v>0</v>
      </c>
      <c r="G15" s="209">
        <v>385354.32</v>
      </c>
      <c r="H15" s="209">
        <v>12910296.109999999</v>
      </c>
      <c r="I15" s="209">
        <v>4142848.31</v>
      </c>
      <c r="J15" s="209">
        <v>651953.88</v>
      </c>
      <c r="K15" s="209">
        <v>0</v>
      </c>
      <c r="L15" s="209">
        <v>5761436.3799999999</v>
      </c>
      <c r="M15" s="209">
        <v>0</v>
      </c>
      <c r="N15" s="209">
        <v>0</v>
      </c>
      <c r="O15" s="209">
        <v>0</v>
      </c>
      <c r="P15" s="209">
        <v>0</v>
      </c>
      <c r="Q15" s="209">
        <v>0</v>
      </c>
      <c r="R15" s="210">
        <f t="shared" si="1"/>
        <v>1519186.26</v>
      </c>
      <c r="S15" s="211">
        <v>84607.2</v>
      </c>
      <c r="T15" s="211">
        <v>1434579.06</v>
      </c>
      <c r="U15" s="211">
        <v>1244731.57</v>
      </c>
      <c r="V15" s="2" t="str">
        <f t="shared" si="2"/>
        <v>N/A</v>
      </c>
    </row>
    <row r="16" spans="1:22">
      <c r="A16" s="217" t="s">
        <v>342</v>
      </c>
      <c r="B16" s="212">
        <f t="shared" si="0"/>
        <v>6119551.6499999985</v>
      </c>
      <c r="C16" s="209">
        <v>95855.38</v>
      </c>
      <c r="D16" s="209">
        <v>0</v>
      </c>
      <c r="E16" s="209">
        <v>9933.2000000000007</v>
      </c>
      <c r="F16" s="209">
        <v>0</v>
      </c>
      <c r="G16" s="209">
        <v>18376.419999999998</v>
      </c>
      <c r="H16" s="209">
        <v>4300485.5999999996</v>
      </c>
      <c r="I16" s="209">
        <v>135201.54999999999</v>
      </c>
      <c r="J16" s="209">
        <v>183349.6</v>
      </c>
      <c r="K16" s="209">
        <v>0</v>
      </c>
      <c r="L16" s="209">
        <v>1275279.5900000001</v>
      </c>
      <c r="M16" s="209">
        <v>0</v>
      </c>
      <c r="N16" s="209">
        <v>80210.59</v>
      </c>
      <c r="O16" s="209">
        <v>15893.12</v>
      </c>
      <c r="P16" s="209">
        <v>4966.6000000000004</v>
      </c>
      <c r="Q16" s="209">
        <v>0</v>
      </c>
      <c r="R16" s="210">
        <f t="shared" si="1"/>
        <v>0</v>
      </c>
      <c r="S16" s="211">
        <v>0</v>
      </c>
      <c r="T16" s="211">
        <v>0</v>
      </c>
      <c r="U16" s="211">
        <v>382831.06</v>
      </c>
      <c r="V16" s="2" t="str">
        <f t="shared" si="2"/>
        <v>Yes</v>
      </c>
    </row>
    <row r="17" spans="1:22">
      <c r="A17" s="217" t="s">
        <v>80</v>
      </c>
      <c r="B17" s="212">
        <f t="shared" si="0"/>
        <v>117172583.09</v>
      </c>
      <c r="C17" s="209">
        <v>12914363.140000001</v>
      </c>
      <c r="D17" s="209">
        <v>-399619.34</v>
      </c>
      <c r="E17" s="209">
        <v>1868690.13</v>
      </c>
      <c r="F17" s="209">
        <v>0</v>
      </c>
      <c r="G17" s="209">
        <v>1720122</v>
      </c>
      <c r="H17" s="209">
        <v>76875690.569999993</v>
      </c>
      <c r="I17" s="209">
        <v>5357874.09</v>
      </c>
      <c r="J17" s="209">
        <v>7975935.7800000003</v>
      </c>
      <c r="K17" s="209">
        <v>27648.52</v>
      </c>
      <c r="L17" s="209">
        <v>9160848.6999999993</v>
      </c>
      <c r="M17" s="209">
        <v>19635</v>
      </c>
      <c r="N17" s="209">
        <v>1651394.5</v>
      </c>
      <c r="O17" s="209">
        <v>0</v>
      </c>
      <c r="P17" s="209">
        <v>0</v>
      </c>
      <c r="Q17" s="209">
        <v>0</v>
      </c>
      <c r="R17" s="210">
        <f t="shared" si="1"/>
        <v>2142064.7800000003</v>
      </c>
      <c r="S17" s="211">
        <v>890255.98</v>
      </c>
      <c r="T17" s="211">
        <v>1251808.8</v>
      </c>
      <c r="U17" s="211">
        <v>4595263.9000000004</v>
      </c>
      <c r="V17" s="2" t="str">
        <f t="shared" si="2"/>
        <v>N/A</v>
      </c>
    </row>
    <row r="18" spans="1:22">
      <c r="A18" s="217" t="s">
        <v>81</v>
      </c>
      <c r="B18" s="212">
        <f t="shared" si="0"/>
        <v>1360796.82</v>
      </c>
      <c r="C18" s="209">
        <v>78448.22</v>
      </c>
      <c r="D18" s="209">
        <v>0</v>
      </c>
      <c r="E18" s="209">
        <v>2568</v>
      </c>
      <c r="F18" s="209">
        <v>0</v>
      </c>
      <c r="G18" s="209">
        <v>57228</v>
      </c>
      <c r="H18" s="209">
        <v>856858.55</v>
      </c>
      <c r="I18" s="209">
        <v>0</v>
      </c>
      <c r="J18" s="209">
        <v>38111.96</v>
      </c>
      <c r="K18" s="209">
        <v>0</v>
      </c>
      <c r="L18" s="209">
        <v>327582.09000000003</v>
      </c>
      <c r="M18" s="209">
        <v>0</v>
      </c>
      <c r="N18" s="209">
        <v>0</v>
      </c>
      <c r="O18" s="209">
        <v>0</v>
      </c>
      <c r="P18" s="209">
        <v>0</v>
      </c>
      <c r="Q18" s="209">
        <v>0</v>
      </c>
      <c r="R18" s="210">
        <f t="shared" si="1"/>
        <v>247858.01</v>
      </c>
      <c r="S18" s="211">
        <v>0</v>
      </c>
      <c r="T18" s="211">
        <v>247858.01</v>
      </c>
      <c r="U18" s="211">
        <v>116221.77</v>
      </c>
      <c r="V18" s="2" t="str">
        <f t="shared" si="2"/>
        <v>Yes</v>
      </c>
    </row>
    <row r="19" spans="1:22">
      <c r="A19" s="217" t="s">
        <v>82</v>
      </c>
      <c r="B19" s="212">
        <f t="shared" si="0"/>
        <v>8025088.5300000012</v>
      </c>
      <c r="C19" s="209">
        <v>177322.6</v>
      </c>
      <c r="D19" s="209">
        <v>15174.92</v>
      </c>
      <c r="E19" s="209">
        <v>27325.57</v>
      </c>
      <c r="F19" s="209">
        <v>0</v>
      </c>
      <c r="G19" s="209">
        <v>21093.45</v>
      </c>
      <c r="H19" s="209">
        <v>5442829.2300000004</v>
      </c>
      <c r="I19" s="209">
        <v>830804.75</v>
      </c>
      <c r="J19" s="209">
        <v>237719.2</v>
      </c>
      <c r="K19" s="209">
        <v>0</v>
      </c>
      <c r="L19" s="209">
        <v>1272818.81</v>
      </c>
      <c r="M19" s="209">
        <v>0</v>
      </c>
      <c r="N19" s="209">
        <v>0</v>
      </c>
      <c r="O19" s="209">
        <v>0</v>
      </c>
      <c r="P19" s="209">
        <v>0</v>
      </c>
      <c r="Q19" s="209">
        <v>0</v>
      </c>
      <c r="R19" s="210">
        <f t="shared" si="1"/>
        <v>445549.18</v>
      </c>
      <c r="S19" s="211">
        <v>13564.04</v>
      </c>
      <c r="T19" s="211">
        <v>431985.14</v>
      </c>
      <c r="U19" s="211">
        <v>424337.9</v>
      </c>
      <c r="V19" s="2" t="str">
        <f t="shared" si="2"/>
        <v>Yes</v>
      </c>
    </row>
    <row r="20" spans="1:22">
      <c r="A20" s="217" t="s">
        <v>83</v>
      </c>
      <c r="B20" s="212">
        <f t="shared" si="0"/>
        <v>50121365.909999996</v>
      </c>
      <c r="C20" s="209">
        <v>6537148.1799999997</v>
      </c>
      <c r="D20" s="209">
        <v>-681544.65</v>
      </c>
      <c r="E20" s="209">
        <v>355161.49</v>
      </c>
      <c r="F20" s="209">
        <v>0</v>
      </c>
      <c r="G20" s="209">
        <v>342785.46</v>
      </c>
      <c r="H20" s="209">
        <v>35231426.719999999</v>
      </c>
      <c r="I20" s="209">
        <v>1964269.28</v>
      </c>
      <c r="J20" s="209">
        <v>1684794.14</v>
      </c>
      <c r="K20" s="209">
        <v>54767.040000000001</v>
      </c>
      <c r="L20" s="209">
        <v>3512690.25</v>
      </c>
      <c r="M20" s="209">
        <v>0</v>
      </c>
      <c r="N20" s="209">
        <v>1066420</v>
      </c>
      <c r="O20" s="209">
        <v>10480</v>
      </c>
      <c r="P20" s="209">
        <v>42968</v>
      </c>
      <c r="Q20" s="209">
        <v>0</v>
      </c>
      <c r="R20" s="210">
        <f t="shared" si="1"/>
        <v>2211021.13</v>
      </c>
      <c r="S20" s="211">
        <v>181888.29</v>
      </c>
      <c r="T20" s="211">
        <v>2029132.84</v>
      </c>
      <c r="U20" s="211">
        <v>2647783.92</v>
      </c>
      <c r="V20" s="2" t="str">
        <f t="shared" si="2"/>
        <v>N/A</v>
      </c>
    </row>
    <row r="21" spans="1:22">
      <c r="A21" s="217" t="s">
        <v>391</v>
      </c>
      <c r="B21" s="212">
        <f t="shared" si="0"/>
        <v>15569166.969999999</v>
      </c>
      <c r="C21" s="209">
        <v>381768.68</v>
      </c>
      <c r="D21" s="209">
        <v>0</v>
      </c>
      <c r="E21" s="209">
        <v>101830.62</v>
      </c>
      <c r="F21" s="209">
        <v>0</v>
      </c>
      <c r="G21" s="209">
        <v>163208.01</v>
      </c>
      <c r="H21" s="209">
        <v>8448135.6699999999</v>
      </c>
      <c r="I21" s="209">
        <v>889445.1</v>
      </c>
      <c r="J21" s="209">
        <v>941902.5</v>
      </c>
      <c r="K21" s="209">
        <v>64092.33</v>
      </c>
      <c r="L21" s="209">
        <v>4578784.0599999996</v>
      </c>
      <c r="M21" s="209">
        <v>0</v>
      </c>
      <c r="N21" s="209">
        <v>0</v>
      </c>
      <c r="O21" s="209">
        <v>0</v>
      </c>
      <c r="P21" s="209">
        <v>0</v>
      </c>
      <c r="Q21" s="209">
        <v>0</v>
      </c>
      <c r="R21" s="210">
        <f t="shared" si="1"/>
        <v>794380.9</v>
      </c>
      <c r="S21" s="211">
        <v>48100.42</v>
      </c>
      <c r="T21" s="211">
        <v>746280.48</v>
      </c>
      <c r="U21" s="211">
        <v>857896.35</v>
      </c>
      <c r="V21" s="2" t="str">
        <f t="shared" si="2"/>
        <v>N/A</v>
      </c>
    </row>
    <row r="22" spans="1:22">
      <c r="A22" s="217" t="s">
        <v>85</v>
      </c>
      <c r="B22" s="212">
        <f t="shared" si="0"/>
        <v>14971979.940000001</v>
      </c>
      <c r="C22" s="209">
        <v>379567.2</v>
      </c>
      <c r="D22" s="209">
        <v>13535.15</v>
      </c>
      <c r="E22" s="209">
        <v>41522.800000000003</v>
      </c>
      <c r="F22" s="209">
        <v>0</v>
      </c>
      <c r="G22" s="209">
        <v>116716.4</v>
      </c>
      <c r="H22" s="209">
        <v>9249722.6899999995</v>
      </c>
      <c r="I22" s="209">
        <v>846914.5</v>
      </c>
      <c r="J22" s="209">
        <v>682100.4</v>
      </c>
      <c r="K22" s="209">
        <v>0</v>
      </c>
      <c r="L22" s="209">
        <v>3641900.8</v>
      </c>
      <c r="M22" s="209">
        <v>0</v>
      </c>
      <c r="N22" s="209">
        <v>0</v>
      </c>
      <c r="O22" s="209">
        <v>0</v>
      </c>
      <c r="P22" s="209">
        <v>0</v>
      </c>
      <c r="Q22" s="209">
        <v>0</v>
      </c>
      <c r="R22" s="210">
        <f t="shared" si="1"/>
        <v>869272.68</v>
      </c>
      <c r="S22" s="211">
        <v>25876.9</v>
      </c>
      <c r="T22" s="211">
        <v>843395.78</v>
      </c>
      <c r="U22" s="211">
        <v>825860.58</v>
      </c>
      <c r="V22" s="2" t="str">
        <f t="shared" si="2"/>
        <v>N/A</v>
      </c>
    </row>
    <row r="23" spans="1:22">
      <c r="A23" s="217" t="s">
        <v>86</v>
      </c>
      <c r="B23" s="212">
        <f t="shared" si="0"/>
        <v>14835525.560000002</v>
      </c>
      <c r="C23" s="209">
        <v>390623.09</v>
      </c>
      <c r="D23" s="209">
        <v>74641.98</v>
      </c>
      <c r="E23" s="209">
        <v>45444.39</v>
      </c>
      <c r="F23" s="209">
        <v>744.99</v>
      </c>
      <c r="G23" s="209">
        <v>122178.36</v>
      </c>
      <c r="H23" s="209">
        <v>8071219.4900000002</v>
      </c>
      <c r="I23" s="209">
        <v>2031037.32</v>
      </c>
      <c r="J23" s="209">
        <v>391549.4</v>
      </c>
      <c r="K23" s="209">
        <v>131189.07999999999</v>
      </c>
      <c r="L23" s="209">
        <v>3576897.46</v>
      </c>
      <c r="M23" s="209">
        <v>0</v>
      </c>
      <c r="N23" s="209">
        <v>0</v>
      </c>
      <c r="O23" s="209">
        <v>0</v>
      </c>
      <c r="P23" s="209">
        <v>0</v>
      </c>
      <c r="Q23" s="209">
        <v>0</v>
      </c>
      <c r="R23" s="210">
        <f t="shared" si="1"/>
        <v>177865.47</v>
      </c>
      <c r="S23" s="211">
        <v>0</v>
      </c>
      <c r="T23" s="211">
        <v>177865.47</v>
      </c>
      <c r="U23" s="211">
        <v>741817.94</v>
      </c>
      <c r="V23" s="2" t="str">
        <f t="shared" si="2"/>
        <v>N/A</v>
      </c>
    </row>
    <row r="24" spans="1:22">
      <c r="A24" s="217" t="s">
        <v>87</v>
      </c>
      <c r="B24" s="212">
        <f t="shared" si="0"/>
        <v>28909376.579999998</v>
      </c>
      <c r="C24" s="209">
        <v>3137079.75</v>
      </c>
      <c r="D24" s="209">
        <v>105449.35</v>
      </c>
      <c r="E24" s="209">
        <v>775052</v>
      </c>
      <c r="F24" s="209">
        <v>0</v>
      </c>
      <c r="G24" s="209">
        <v>753679.85</v>
      </c>
      <c r="H24" s="209">
        <v>16176175.48</v>
      </c>
      <c r="I24" s="209">
        <v>1244243.8999999999</v>
      </c>
      <c r="J24" s="209">
        <v>1073306.82</v>
      </c>
      <c r="K24" s="209">
        <v>29451.06</v>
      </c>
      <c r="L24" s="209">
        <v>5614938.3700000001</v>
      </c>
      <c r="M24" s="209">
        <v>0</v>
      </c>
      <c r="N24" s="209">
        <v>0</v>
      </c>
      <c r="O24" s="209">
        <v>0</v>
      </c>
      <c r="P24" s="209">
        <v>0</v>
      </c>
      <c r="Q24" s="209">
        <v>0</v>
      </c>
      <c r="R24" s="210">
        <f t="shared" si="1"/>
        <v>512927.95999999996</v>
      </c>
      <c r="S24" s="211">
        <v>46830.49</v>
      </c>
      <c r="T24" s="211">
        <v>466097.47</v>
      </c>
      <c r="U24" s="211">
        <v>1425080.13</v>
      </c>
      <c r="V24" s="2" t="str">
        <f t="shared" si="2"/>
        <v>N/A</v>
      </c>
    </row>
    <row r="25" spans="1:22">
      <c r="A25" s="217" t="s">
        <v>88</v>
      </c>
      <c r="B25" s="212">
        <f t="shared" si="0"/>
        <v>28514183.930000003</v>
      </c>
      <c r="C25" s="209">
        <v>1133386.01</v>
      </c>
      <c r="D25" s="209">
        <v>98872.02</v>
      </c>
      <c r="E25" s="209">
        <v>123552.18</v>
      </c>
      <c r="F25" s="209">
        <v>0</v>
      </c>
      <c r="G25" s="209">
        <v>369709.78</v>
      </c>
      <c r="H25" s="209">
        <v>16632330.26</v>
      </c>
      <c r="I25" s="209">
        <v>2324617.41</v>
      </c>
      <c r="J25" s="209">
        <v>874576.21</v>
      </c>
      <c r="K25" s="209">
        <v>113048.26</v>
      </c>
      <c r="L25" s="209">
        <v>6214911.6399999997</v>
      </c>
      <c r="M25" s="209">
        <v>28340.82</v>
      </c>
      <c r="N25" s="209">
        <v>504754.31</v>
      </c>
      <c r="O25" s="209">
        <v>69723.48</v>
      </c>
      <c r="P25" s="209">
        <v>26361.55</v>
      </c>
      <c r="Q25" s="209">
        <v>0</v>
      </c>
      <c r="R25" s="210">
        <f t="shared" si="1"/>
        <v>570235.54</v>
      </c>
      <c r="S25" s="211">
        <v>8786.43</v>
      </c>
      <c r="T25" s="211">
        <v>561449.11</v>
      </c>
      <c r="U25" s="211">
        <v>1185026.44</v>
      </c>
      <c r="V25" s="2" t="str">
        <f t="shared" si="2"/>
        <v>N/A</v>
      </c>
    </row>
    <row r="26" spans="1:22">
      <c r="A26" s="217" t="s">
        <v>343</v>
      </c>
      <c r="B26" s="212">
        <f t="shared" si="0"/>
        <v>3109745.71</v>
      </c>
      <c r="C26" s="209">
        <v>43944.9</v>
      </c>
      <c r="D26" s="209">
        <v>1652.22</v>
      </c>
      <c r="E26" s="209">
        <v>2850.48</v>
      </c>
      <c r="F26" s="209">
        <v>0</v>
      </c>
      <c r="G26" s="209">
        <v>0</v>
      </c>
      <c r="H26" s="209">
        <v>2724425.44</v>
      </c>
      <c r="I26" s="209">
        <v>247557.63</v>
      </c>
      <c r="J26" s="209">
        <v>69361.679999999993</v>
      </c>
      <c r="K26" s="209">
        <v>0</v>
      </c>
      <c r="L26" s="209">
        <v>8313.9</v>
      </c>
      <c r="M26" s="209">
        <v>0</v>
      </c>
      <c r="N26" s="209">
        <v>11639.46</v>
      </c>
      <c r="O26" s="209">
        <v>0</v>
      </c>
      <c r="P26" s="209">
        <v>0</v>
      </c>
      <c r="Q26" s="209">
        <v>0</v>
      </c>
      <c r="R26" s="210">
        <f t="shared" si="1"/>
        <v>570105.18000000005</v>
      </c>
      <c r="S26" s="211">
        <v>20862</v>
      </c>
      <c r="T26" s="211">
        <v>549243.18000000005</v>
      </c>
      <c r="U26" s="211">
        <v>268681.8</v>
      </c>
      <c r="V26" s="2" t="str">
        <f t="shared" si="2"/>
        <v>Yes</v>
      </c>
    </row>
    <row r="27" spans="1:22">
      <c r="A27" s="217" t="s">
        <v>89</v>
      </c>
      <c r="B27" s="212">
        <f t="shared" si="0"/>
        <v>8929777.8499999996</v>
      </c>
      <c r="C27" s="209">
        <v>514010.52</v>
      </c>
      <c r="D27" s="209">
        <v>10080.719999999999</v>
      </c>
      <c r="E27" s="209">
        <v>33609.980000000003</v>
      </c>
      <c r="F27" s="209">
        <v>1420.14</v>
      </c>
      <c r="G27" s="209">
        <v>133256.47</v>
      </c>
      <c r="H27" s="209">
        <v>5513202.3600000003</v>
      </c>
      <c r="I27" s="209">
        <v>463539.5</v>
      </c>
      <c r="J27" s="209">
        <v>233129.88</v>
      </c>
      <c r="K27" s="209">
        <v>74582.64</v>
      </c>
      <c r="L27" s="209">
        <v>1952945.64</v>
      </c>
      <c r="M27" s="209">
        <v>0</v>
      </c>
      <c r="N27" s="209">
        <v>0</v>
      </c>
      <c r="O27" s="209">
        <v>0</v>
      </c>
      <c r="P27" s="209">
        <v>0</v>
      </c>
      <c r="Q27" s="209">
        <v>0</v>
      </c>
      <c r="R27" s="210">
        <f t="shared" si="1"/>
        <v>246611.56</v>
      </c>
      <c r="S27" s="211">
        <v>26602.2</v>
      </c>
      <c r="T27" s="211">
        <v>220009.36</v>
      </c>
      <c r="U27" s="211">
        <v>404812.78</v>
      </c>
      <c r="V27" s="2" t="str">
        <f t="shared" si="2"/>
        <v>Yes</v>
      </c>
    </row>
    <row r="28" spans="1:22">
      <c r="A28" s="217" t="s">
        <v>90</v>
      </c>
      <c r="B28" s="212">
        <f t="shared" si="0"/>
        <v>50132904.810000002</v>
      </c>
      <c r="C28" s="209">
        <v>3179783.56</v>
      </c>
      <c r="D28" s="209">
        <v>587586.46</v>
      </c>
      <c r="E28" s="209">
        <v>371248.05</v>
      </c>
      <c r="F28" s="209">
        <v>0</v>
      </c>
      <c r="G28" s="209">
        <v>1067840.73</v>
      </c>
      <c r="H28" s="209">
        <v>24620140.829999998</v>
      </c>
      <c r="I28" s="209">
        <v>7654649.2699999996</v>
      </c>
      <c r="J28" s="209">
        <v>1828514.86</v>
      </c>
      <c r="K28" s="209">
        <v>0</v>
      </c>
      <c r="L28" s="209">
        <v>10823141.050000001</v>
      </c>
      <c r="M28" s="209">
        <v>0</v>
      </c>
      <c r="N28" s="209">
        <v>0</v>
      </c>
      <c r="O28" s="209">
        <v>0</v>
      </c>
      <c r="P28" s="209">
        <v>0</v>
      </c>
      <c r="Q28" s="209">
        <v>0</v>
      </c>
      <c r="R28" s="210">
        <f t="shared" si="1"/>
        <v>391515.42</v>
      </c>
      <c r="S28" s="211">
        <v>27288.42</v>
      </c>
      <c r="T28" s="211">
        <v>364227</v>
      </c>
      <c r="U28" s="211">
        <v>2505937.14</v>
      </c>
      <c r="V28" s="2" t="str">
        <f t="shared" si="2"/>
        <v>N/A</v>
      </c>
    </row>
    <row r="29" spans="1:22">
      <c r="A29" s="217" t="s">
        <v>91</v>
      </c>
      <c r="B29" s="212">
        <f t="shared" si="0"/>
        <v>16511569.190000001</v>
      </c>
      <c r="C29" s="209">
        <v>1736357.84</v>
      </c>
      <c r="D29" s="209">
        <v>24200</v>
      </c>
      <c r="E29" s="209">
        <v>118345</v>
      </c>
      <c r="F29" s="209">
        <v>710.07</v>
      </c>
      <c r="G29" s="209">
        <v>149588.07999999999</v>
      </c>
      <c r="H29" s="209">
        <v>10885490.33</v>
      </c>
      <c r="I29" s="209">
        <v>1265784.1000000001</v>
      </c>
      <c r="J29" s="209">
        <v>566307.72</v>
      </c>
      <c r="K29" s="209">
        <v>60470.28</v>
      </c>
      <c r="L29" s="209">
        <v>1320570</v>
      </c>
      <c r="M29" s="209">
        <v>20900</v>
      </c>
      <c r="N29" s="209">
        <v>340596.91</v>
      </c>
      <c r="O29" s="209">
        <v>10651.05</v>
      </c>
      <c r="P29" s="209">
        <v>11597.81</v>
      </c>
      <c r="Q29" s="209">
        <v>0</v>
      </c>
      <c r="R29" s="210">
        <f t="shared" si="1"/>
        <v>0</v>
      </c>
      <c r="S29" s="211">
        <v>0</v>
      </c>
      <c r="T29" s="211">
        <v>0</v>
      </c>
      <c r="U29" s="211">
        <v>882521.06</v>
      </c>
      <c r="V29" s="2" t="str">
        <f t="shared" si="2"/>
        <v>N/A</v>
      </c>
    </row>
    <row r="30" spans="1:22">
      <c r="A30" s="217" t="s">
        <v>92</v>
      </c>
      <c r="B30" s="212">
        <f t="shared" si="0"/>
        <v>21997419.700000003</v>
      </c>
      <c r="C30" s="209">
        <v>2079179.8</v>
      </c>
      <c r="D30" s="209">
        <v>0</v>
      </c>
      <c r="E30" s="209">
        <v>300902.40000000002</v>
      </c>
      <c r="F30" s="209">
        <v>0</v>
      </c>
      <c r="G30" s="209">
        <v>171886.8</v>
      </c>
      <c r="H30" s="209">
        <v>16313655.859999999</v>
      </c>
      <c r="I30" s="209">
        <v>31667.55</v>
      </c>
      <c r="J30" s="209">
        <v>930648.8</v>
      </c>
      <c r="K30" s="209">
        <v>0</v>
      </c>
      <c r="L30" s="209">
        <v>2169478.4900000002</v>
      </c>
      <c r="M30" s="209">
        <v>0</v>
      </c>
      <c r="N30" s="209">
        <v>0</v>
      </c>
      <c r="O30" s="209">
        <v>0</v>
      </c>
      <c r="P30" s="209">
        <v>0</v>
      </c>
      <c r="Q30" s="209">
        <v>0</v>
      </c>
      <c r="R30" s="210">
        <f t="shared" si="1"/>
        <v>899517.35</v>
      </c>
      <c r="S30" s="211">
        <v>19704.599999999999</v>
      </c>
      <c r="T30" s="211">
        <v>879812.75</v>
      </c>
      <c r="U30" s="211">
        <v>1055319.8500000001</v>
      </c>
      <c r="V30" s="2" t="str">
        <f t="shared" si="2"/>
        <v>N/A</v>
      </c>
    </row>
    <row r="31" spans="1:22">
      <c r="A31" s="217" t="s">
        <v>93</v>
      </c>
      <c r="B31" s="212">
        <f t="shared" si="0"/>
        <v>81852471.789999992</v>
      </c>
      <c r="C31" s="209">
        <v>9160531.5899999999</v>
      </c>
      <c r="D31" s="209">
        <v>30290.7</v>
      </c>
      <c r="E31" s="209">
        <v>851433.45</v>
      </c>
      <c r="F31" s="209">
        <v>7931.84</v>
      </c>
      <c r="G31" s="209">
        <v>2631883.66</v>
      </c>
      <c r="H31" s="209">
        <v>48140021.25</v>
      </c>
      <c r="I31" s="209">
        <v>507231.54</v>
      </c>
      <c r="J31" s="209">
        <v>2543624.2799999998</v>
      </c>
      <c r="K31" s="209">
        <v>246574.78</v>
      </c>
      <c r="L31" s="209">
        <v>17732948.699999999</v>
      </c>
      <c r="M31" s="209">
        <v>0</v>
      </c>
      <c r="N31" s="209">
        <v>0</v>
      </c>
      <c r="O31" s="209">
        <v>0</v>
      </c>
      <c r="P31" s="209">
        <v>0</v>
      </c>
      <c r="Q31" s="209">
        <v>0</v>
      </c>
      <c r="R31" s="210">
        <f t="shared" si="1"/>
        <v>652289.21000000008</v>
      </c>
      <c r="S31" s="211">
        <v>78010.53</v>
      </c>
      <c r="T31" s="211">
        <v>574278.68000000005</v>
      </c>
      <c r="U31" s="211">
        <v>3863056.31</v>
      </c>
      <c r="V31" s="2" t="str">
        <f t="shared" si="2"/>
        <v>N/A</v>
      </c>
    </row>
    <row r="33" spans="1:9">
      <c r="A33" s="73" t="s">
        <v>54</v>
      </c>
      <c r="B33" s="73" t="s">
        <v>66</v>
      </c>
      <c r="C33" s="73" t="s">
        <v>67</v>
      </c>
      <c r="D33" s="73">
        <v>50000000</v>
      </c>
      <c r="F33" s="73" t="s">
        <v>54</v>
      </c>
      <c r="G33" s="73" t="s">
        <v>144</v>
      </c>
      <c r="H33" s="73" t="s">
        <v>145</v>
      </c>
      <c r="I33" s="73" t="s">
        <v>377</v>
      </c>
    </row>
    <row r="34" spans="1:9">
      <c r="A34" s="201"/>
      <c r="B34" s="201"/>
      <c r="C34" s="201" t="s">
        <v>412</v>
      </c>
      <c r="D34" s="201" t="s">
        <v>411</v>
      </c>
      <c r="F34" s="201"/>
      <c r="G34" s="201"/>
      <c r="H34" s="201"/>
      <c r="I34" s="201" t="s">
        <v>413</v>
      </c>
    </row>
    <row r="35" spans="1:9">
      <c r="A35" s="217" t="s">
        <v>341</v>
      </c>
      <c r="B35" s="208" t="s">
        <v>65</v>
      </c>
      <c r="C35" s="196">
        <v>0</v>
      </c>
      <c r="D35" s="213">
        <v>886832.59</v>
      </c>
      <c r="F35" s="217" t="s">
        <v>341</v>
      </c>
      <c r="G35" s="215">
        <v>69250</v>
      </c>
      <c r="H35" s="215">
        <v>10000000</v>
      </c>
      <c r="I35" s="214">
        <v>0</v>
      </c>
    </row>
    <row r="36" spans="1:9">
      <c r="A36" s="217" t="s">
        <v>69</v>
      </c>
      <c r="B36" s="208" t="s">
        <v>65</v>
      </c>
      <c r="C36" s="196">
        <v>0</v>
      </c>
      <c r="D36" s="213">
        <v>3944007.59</v>
      </c>
      <c r="F36" s="217" t="s">
        <v>69</v>
      </c>
      <c r="G36" s="215">
        <v>69250</v>
      </c>
      <c r="H36" s="215">
        <v>10000000</v>
      </c>
      <c r="I36" s="214">
        <v>0</v>
      </c>
    </row>
    <row r="37" spans="1:9">
      <c r="A37" s="217" t="s">
        <v>70</v>
      </c>
      <c r="B37" s="208" t="s">
        <v>65</v>
      </c>
      <c r="C37" s="196">
        <v>0</v>
      </c>
      <c r="D37" s="213">
        <v>188316.81</v>
      </c>
      <c r="F37" s="217" t="s">
        <v>70</v>
      </c>
      <c r="G37" s="216">
        <v>69250</v>
      </c>
      <c r="H37" s="215">
        <v>10000000</v>
      </c>
      <c r="I37" s="214">
        <v>275000</v>
      </c>
    </row>
    <row r="38" spans="1:9">
      <c r="A38" s="217" t="s">
        <v>71</v>
      </c>
      <c r="B38" s="208" t="s">
        <v>65</v>
      </c>
      <c r="C38" s="196">
        <v>0</v>
      </c>
      <c r="D38" s="213">
        <v>607266.06999999995</v>
      </c>
      <c r="F38" s="217" t="s">
        <v>71</v>
      </c>
      <c r="G38" s="215">
        <v>69250</v>
      </c>
      <c r="H38" s="215">
        <v>10000000</v>
      </c>
      <c r="I38" s="214">
        <v>0</v>
      </c>
    </row>
    <row r="39" spans="1:9">
      <c r="A39" s="217" t="s">
        <v>72</v>
      </c>
      <c r="B39" s="208" t="s">
        <v>65</v>
      </c>
      <c r="C39" s="196">
        <v>0</v>
      </c>
      <c r="D39" s="213">
        <v>1280263.76</v>
      </c>
      <c r="F39" s="217" t="s">
        <v>72</v>
      </c>
      <c r="G39" s="215">
        <v>69250</v>
      </c>
      <c r="H39" s="215">
        <v>10000000</v>
      </c>
      <c r="I39" s="214">
        <v>234408</v>
      </c>
    </row>
    <row r="40" spans="1:9">
      <c r="A40" s="218" t="s">
        <v>371</v>
      </c>
      <c r="B40" s="208" t="s">
        <v>65</v>
      </c>
      <c r="C40" s="196">
        <v>0</v>
      </c>
      <c r="D40" s="213">
        <v>1201192.47</v>
      </c>
      <c r="F40" s="218" t="s">
        <v>371</v>
      </c>
      <c r="G40" s="215">
        <v>69250</v>
      </c>
      <c r="H40" s="215">
        <v>10000000</v>
      </c>
      <c r="I40" s="214">
        <v>0</v>
      </c>
    </row>
    <row r="41" spans="1:9">
      <c r="A41" s="217" t="s">
        <v>74</v>
      </c>
      <c r="B41" s="208" t="s">
        <v>65</v>
      </c>
      <c r="C41" s="196">
        <v>0</v>
      </c>
      <c r="D41" s="213">
        <v>286777.57</v>
      </c>
      <c r="F41" s="217" t="s">
        <v>74</v>
      </c>
      <c r="G41" s="215">
        <v>69250</v>
      </c>
      <c r="H41" s="215">
        <v>10000000</v>
      </c>
      <c r="I41" s="214">
        <v>0</v>
      </c>
    </row>
    <row r="42" spans="1:9">
      <c r="A42" s="217" t="s">
        <v>75</v>
      </c>
      <c r="B42" s="208" t="s">
        <v>65</v>
      </c>
      <c r="C42" s="196">
        <v>1060.29</v>
      </c>
      <c r="D42" s="213">
        <v>111560.45</v>
      </c>
      <c r="F42" s="217" t="s">
        <v>75</v>
      </c>
      <c r="G42" s="215">
        <v>69250</v>
      </c>
      <c r="H42" s="215">
        <v>10000000</v>
      </c>
      <c r="I42" s="214">
        <v>0</v>
      </c>
    </row>
    <row r="43" spans="1:9">
      <c r="A43" s="217" t="s">
        <v>76</v>
      </c>
      <c r="B43" s="208" t="s">
        <v>65</v>
      </c>
      <c r="C43" s="196">
        <v>0</v>
      </c>
      <c r="D43" s="213">
        <v>2305584.39</v>
      </c>
      <c r="F43" s="217" t="s">
        <v>76</v>
      </c>
      <c r="G43" s="215">
        <v>69250</v>
      </c>
      <c r="H43" s="215">
        <v>10000000</v>
      </c>
      <c r="I43" s="214">
        <v>0</v>
      </c>
    </row>
    <row r="44" spans="1:9">
      <c r="A44" s="217" t="s">
        <v>77</v>
      </c>
      <c r="B44" s="208" t="s">
        <v>65</v>
      </c>
      <c r="C44" s="196">
        <v>0</v>
      </c>
      <c r="D44" s="213">
        <v>380770.91</v>
      </c>
      <c r="F44" s="217" t="s">
        <v>77</v>
      </c>
      <c r="G44" s="215">
        <v>69250</v>
      </c>
      <c r="H44" s="215">
        <v>10000000</v>
      </c>
      <c r="I44" s="214">
        <v>0</v>
      </c>
    </row>
    <row r="45" spans="1:9">
      <c r="A45" s="217" t="s">
        <v>78</v>
      </c>
      <c r="B45" s="208" t="s">
        <v>65</v>
      </c>
      <c r="C45" s="196">
        <v>0</v>
      </c>
      <c r="D45" s="213">
        <v>2298745.56</v>
      </c>
      <c r="F45" s="217" t="s">
        <v>78</v>
      </c>
      <c r="G45" s="215">
        <v>69250</v>
      </c>
      <c r="H45" s="215">
        <v>10000000</v>
      </c>
      <c r="I45" s="214">
        <v>0</v>
      </c>
    </row>
    <row r="46" spans="1:9">
      <c r="A46" s="217" t="s">
        <v>79</v>
      </c>
      <c r="B46" s="208" t="s">
        <v>65</v>
      </c>
      <c r="C46" s="196">
        <v>0</v>
      </c>
      <c r="D46" s="213">
        <v>1244731.57</v>
      </c>
      <c r="F46" s="217" t="s">
        <v>79</v>
      </c>
      <c r="G46" s="215">
        <v>69250</v>
      </c>
      <c r="H46" s="215">
        <v>10000000</v>
      </c>
      <c r="I46" s="214">
        <v>0</v>
      </c>
    </row>
    <row r="47" spans="1:9">
      <c r="A47" s="217" t="s">
        <v>342</v>
      </c>
      <c r="B47" s="208" t="s">
        <v>65</v>
      </c>
      <c r="C47" s="196">
        <v>0</v>
      </c>
      <c r="D47" s="213">
        <v>382831.06</v>
      </c>
      <c r="F47" s="217" t="s">
        <v>342</v>
      </c>
      <c r="G47" s="215">
        <v>69250</v>
      </c>
      <c r="H47" s="215">
        <v>10000000</v>
      </c>
      <c r="I47" s="214">
        <v>0</v>
      </c>
    </row>
    <row r="48" spans="1:9">
      <c r="A48" s="217" t="s">
        <v>80</v>
      </c>
      <c r="B48" s="208" t="s">
        <v>65</v>
      </c>
      <c r="C48" s="196">
        <v>-201469.49</v>
      </c>
      <c r="D48" s="213">
        <v>5752597.1299999999</v>
      </c>
      <c r="F48" s="217" t="s">
        <v>80</v>
      </c>
      <c r="G48" s="215">
        <v>69250</v>
      </c>
      <c r="H48" s="215">
        <v>10000000</v>
      </c>
      <c r="I48" s="214">
        <v>60000</v>
      </c>
    </row>
    <row r="49" spans="1:9">
      <c r="A49" s="217" t="s">
        <v>81</v>
      </c>
      <c r="B49" s="208" t="s">
        <v>65</v>
      </c>
      <c r="C49" s="196">
        <v>0</v>
      </c>
      <c r="D49" s="213">
        <v>116221.77</v>
      </c>
      <c r="F49" s="217" t="s">
        <v>81</v>
      </c>
      <c r="G49" s="215">
        <v>69250</v>
      </c>
      <c r="H49" s="215">
        <v>10000000</v>
      </c>
      <c r="I49" s="214">
        <v>0</v>
      </c>
    </row>
    <row r="50" spans="1:9">
      <c r="A50" s="217" t="s">
        <v>82</v>
      </c>
      <c r="B50" s="208" t="s">
        <v>65</v>
      </c>
      <c r="C50" s="196">
        <v>0</v>
      </c>
      <c r="D50" s="213">
        <v>424337.9</v>
      </c>
      <c r="F50" s="217" t="s">
        <v>82</v>
      </c>
      <c r="G50" s="215">
        <v>69250</v>
      </c>
      <c r="H50" s="215">
        <v>10000000</v>
      </c>
      <c r="I50" s="214">
        <v>0</v>
      </c>
    </row>
    <row r="51" spans="1:9">
      <c r="A51" s="217" t="s">
        <v>83</v>
      </c>
      <c r="B51" s="208" t="s">
        <v>65</v>
      </c>
      <c r="C51" s="196">
        <v>0</v>
      </c>
      <c r="D51" s="213">
        <v>2647783.92</v>
      </c>
      <c r="F51" s="217" t="s">
        <v>83</v>
      </c>
      <c r="G51" s="215">
        <v>69250</v>
      </c>
      <c r="H51" s="215">
        <v>10000000</v>
      </c>
      <c r="I51" s="214">
        <v>0</v>
      </c>
    </row>
    <row r="52" spans="1:9">
      <c r="A52" s="217" t="s">
        <v>391</v>
      </c>
      <c r="B52" s="208" t="s">
        <v>65</v>
      </c>
      <c r="C52" s="196">
        <v>0</v>
      </c>
      <c r="D52" s="213">
        <v>857896.35</v>
      </c>
      <c r="F52" s="217" t="s">
        <v>391</v>
      </c>
      <c r="G52" s="215">
        <v>69250</v>
      </c>
      <c r="H52" s="215">
        <v>10000000</v>
      </c>
      <c r="I52" s="214">
        <v>0</v>
      </c>
    </row>
    <row r="53" spans="1:9">
      <c r="A53" s="217" t="s">
        <v>85</v>
      </c>
      <c r="B53" s="208" t="s">
        <v>65</v>
      </c>
      <c r="C53" s="196">
        <v>0</v>
      </c>
      <c r="D53" s="213">
        <v>825860.58</v>
      </c>
      <c r="F53" s="217" t="s">
        <v>85</v>
      </c>
      <c r="G53" s="215">
        <v>69250</v>
      </c>
      <c r="H53" s="215">
        <v>10000000</v>
      </c>
      <c r="I53" s="214">
        <v>0</v>
      </c>
    </row>
    <row r="54" spans="1:9">
      <c r="A54" s="217" t="s">
        <v>86</v>
      </c>
      <c r="B54" s="208" t="s">
        <v>65</v>
      </c>
      <c r="C54" s="196">
        <v>0</v>
      </c>
      <c r="D54" s="213">
        <v>741817.94</v>
      </c>
      <c r="F54" s="217" t="s">
        <v>86</v>
      </c>
      <c r="G54" s="215">
        <v>69250</v>
      </c>
      <c r="H54" s="215">
        <v>10000000</v>
      </c>
      <c r="I54" s="214">
        <v>0</v>
      </c>
    </row>
    <row r="55" spans="1:9">
      <c r="A55" s="217" t="s">
        <v>87</v>
      </c>
      <c r="B55" s="208" t="s">
        <v>65</v>
      </c>
      <c r="C55" s="196">
        <v>0</v>
      </c>
      <c r="D55" s="213">
        <v>1425080.13</v>
      </c>
      <c r="F55" s="217" t="s">
        <v>87</v>
      </c>
      <c r="G55" s="215">
        <v>69250</v>
      </c>
      <c r="H55" s="215">
        <v>10000000</v>
      </c>
      <c r="I55" s="214">
        <v>0</v>
      </c>
    </row>
    <row r="56" spans="1:9">
      <c r="A56" s="217" t="s">
        <v>88</v>
      </c>
      <c r="B56" s="208" t="s">
        <v>65</v>
      </c>
      <c r="C56" s="196">
        <v>0</v>
      </c>
      <c r="D56" s="213">
        <v>1185026.44</v>
      </c>
      <c r="F56" s="217" t="s">
        <v>88</v>
      </c>
      <c r="G56" s="215">
        <v>69250</v>
      </c>
      <c r="H56" s="215">
        <v>10000000</v>
      </c>
      <c r="I56" s="214">
        <v>0</v>
      </c>
    </row>
    <row r="57" spans="1:9">
      <c r="A57" s="217" t="s">
        <v>343</v>
      </c>
      <c r="B57" s="208" t="s">
        <v>65</v>
      </c>
      <c r="C57" s="196">
        <v>0</v>
      </c>
      <c r="D57" s="213">
        <v>268681.8</v>
      </c>
      <c r="F57" s="217" t="s">
        <v>343</v>
      </c>
      <c r="G57" s="215">
        <v>69250</v>
      </c>
      <c r="H57" s="215">
        <v>10000000</v>
      </c>
      <c r="I57" s="214">
        <v>0</v>
      </c>
    </row>
    <row r="58" spans="1:9">
      <c r="A58" s="217" t="s">
        <v>89</v>
      </c>
      <c r="B58" s="208" t="s">
        <v>65</v>
      </c>
      <c r="C58" s="196">
        <v>0</v>
      </c>
      <c r="D58" s="213">
        <v>404812.78</v>
      </c>
      <c r="F58" s="217" t="s">
        <v>89</v>
      </c>
      <c r="G58" s="215">
        <v>69150</v>
      </c>
      <c r="H58" s="215">
        <v>10000000</v>
      </c>
      <c r="I58" s="214">
        <v>0</v>
      </c>
    </row>
    <row r="59" spans="1:9">
      <c r="A59" s="217" t="s">
        <v>90</v>
      </c>
      <c r="B59" s="208" t="s">
        <v>65</v>
      </c>
      <c r="C59" s="196">
        <v>0</v>
      </c>
      <c r="D59" s="213">
        <v>2505937.14</v>
      </c>
      <c r="F59" s="217" t="s">
        <v>90</v>
      </c>
      <c r="G59" s="215">
        <v>69250</v>
      </c>
      <c r="H59" s="215">
        <v>10000000</v>
      </c>
      <c r="I59" s="214">
        <v>0</v>
      </c>
    </row>
    <row r="60" spans="1:9">
      <c r="A60" s="217" t="s">
        <v>91</v>
      </c>
      <c r="B60" s="208" t="s">
        <v>65</v>
      </c>
      <c r="C60" s="196">
        <v>0</v>
      </c>
      <c r="D60" s="213">
        <v>882521.06</v>
      </c>
      <c r="F60" s="217" t="s">
        <v>91</v>
      </c>
      <c r="G60" s="215">
        <v>69250</v>
      </c>
      <c r="H60" s="215">
        <v>10000000</v>
      </c>
      <c r="I60" s="214">
        <v>0</v>
      </c>
    </row>
    <row r="61" spans="1:9">
      <c r="A61" s="217" t="s">
        <v>92</v>
      </c>
      <c r="B61" s="208" t="s">
        <v>65</v>
      </c>
      <c r="C61" s="213">
        <v>13</v>
      </c>
      <c r="D61" s="213">
        <v>1055306.8500000001</v>
      </c>
      <c r="F61" s="217" t="s">
        <v>92</v>
      </c>
      <c r="G61" s="215">
        <v>69250</v>
      </c>
      <c r="H61" s="215">
        <v>10000000</v>
      </c>
      <c r="I61" s="214">
        <v>0</v>
      </c>
    </row>
    <row r="62" spans="1:9">
      <c r="A62" s="217" t="s">
        <v>93</v>
      </c>
      <c r="B62" s="208" t="s">
        <v>65</v>
      </c>
      <c r="C62" s="196">
        <v>0</v>
      </c>
      <c r="D62" s="213">
        <v>3863056.31</v>
      </c>
      <c r="F62" s="217" t="s">
        <v>93</v>
      </c>
      <c r="G62" s="216">
        <v>69250</v>
      </c>
      <c r="H62" s="215">
        <v>10000000</v>
      </c>
      <c r="I62" s="214">
        <v>0</v>
      </c>
    </row>
  </sheetData>
  <sheetProtection algorithmName="SHA-512" hashValue="8tHuD08+Th1pvu56PKwTNmEw/NFKKine1xjPWqktMOHV7S/fvCDtkSo/UMxNidMfEz0KdGx4YIadsf0lcFf+xQ==" saltValue="5e/p+acMk2mwLPLV2Mv7HA=="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J30"/>
  <sheetViews>
    <sheetView workbookViewId="0">
      <selection activeCell="A22" sqref="A22"/>
    </sheetView>
  </sheetViews>
  <sheetFormatPr defaultColWidth="9.140625" defaultRowHeight="12.75"/>
  <cols>
    <col min="1" max="1" width="37.42578125" bestFit="1" customWidth="1"/>
    <col min="2" max="2" width="11.42578125" customWidth="1"/>
    <col min="3" max="3" width="12.140625" customWidth="1"/>
    <col min="4" max="4" width="11.42578125" customWidth="1"/>
  </cols>
  <sheetData>
    <row r="1" spans="1:10">
      <c r="A1" s="205" t="s">
        <v>200</v>
      </c>
      <c r="B1" s="206" t="s">
        <v>414</v>
      </c>
      <c r="C1" s="206" t="s">
        <v>418</v>
      </c>
      <c r="D1" s="206" t="s">
        <v>424</v>
      </c>
      <c r="E1" s="324" t="s">
        <v>234</v>
      </c>
      <c r="F1" s="325"/>
      <c r="G1" s="325"/>
      <c r="H1" s="325"/>
    </row>
    <row r="2" spans="1:10">
      <c r="A2" s="202" t="s">
        <v>341</v>
      </c>
      <c r="B2" s="197">
        <v>0</v>
      </c>
      <c r="C2" s="197">
        <v>0</v>
      </c>
      <c r="D2" s="197">
        <v>0</v>
      </c>
      <c r="E2" s="325"/>
      <c r="F2" s="325"/>
      <c r="G2" s="325"/>
      <c r="H2" s="325"/>
    </row>
    <row r="3" spans="1:10">
      <c r="A3" s="202" t="s">
        <v>69</v>
      </c>
      <c r="B3" s="197">
        <v>1914595.84</v>
      </c>
      <c r="C3" s="197">
        <v>623822.5700000003</v>
      </c>
      <c r="D3" s="197">
        <v>282310.23</v>
      </c>
      <c r="E3" s="325"/>
      <c r="F3" s="325"/>
      <c r="G3" s="325"/>
      <c r="H3" s="325"/>
    </row>
    <row r="4" spans="1:10">
      <c r="A4" s="202" t="s">
        <v>70</v>
      </c>
      <c r="B4" s="197">
        <v>0</v>
      </c>
      <c r="C4" s="197">
        <v>0</v>
      </c>
      <c r="D4" s="197">
        <v>19934.240000000002</v>
      </c>
      <c r="E4" s="325"/>
      <c r="F4" s="325"/>
      <c r="G4" s="325"/>
      <c r="H4" s="325"/>
    </row>
    <row r="5" spans="1:10">
      <c r="A5" s="202" t="s">
        <v>71</v>
      </c>
      <c r="B5" s="197">
        <v>-137344.38</v>
      </c>
      <c r="C5" s="197">
        <v>-43924.670000000042</v>
      </c>
      <c r="D5" s="197">
        <v>31380.410000000011</v>
      </c>
      <c r="E5" s="325"/>
      <c r="F5" s="325"/>
      <c r="G5" s="325"/>
      <c r="H5" s="325"/>
    </row>
    <row r="6" spans="1:10">
      <c r="A6" s="202" t="s">
        <v>72</v>
      </c>
      <c r="B6" s="197">
        <v>83248.84</v>
      </c>
      <c r="C6" s="197">
        <v>91492.100000000093</v>
      </c>
      <c r="D6" s="197">
        <v>106229.17000000001</v>
      </c>
    </row>
    <row r="7" spans="1:10">
      <c r="A7" s="202" t="s">
        <v>371</v>
      </c>
      <c r="B7" s="197">
        <v>325406.37</v>
      </c>
      <c r="C7" s="197">
        <v>280626.75000000023</v>
      </c>
      <c r="D7" s="197">
        <v>41298.730000000003</v>
      </c>
      <c r="E7" s="326" t="s">
        <v>425</v>
      </c>
      <c r="F7" s="327"/>
      <c r="G7" s="327"/>
      <c r="H7" s="327"/>
      <c r="I7" s="327"/>
      <c r="J7" s="327"/>
    </row>
    <row r="8" spans="1:10">
      <c r="A8" s="202" t="s">
        <v>74</v>
      </c>
      <c r="B8" s="197">
        <v>43927.44</v>
      </c>
      <c r="C8" s="197">
        <v>48221.120000000024</v>
      </c>
      <c r="D8" s="197">
        <v>41762.280000000006</v>
      </c>
    </row>
    <row r="9" spans="1:10">
      <c r="A9" s="202" t="s">
        <v>75</v>
      </c>
      <c r="B9" s="197">
        <v>20776.77</v>
      </c>
      <c r="C9" s="197">
        <v>22023.589999999997</v>
      </c>
      <c r="D9" s="197">
        <v>17135.120000000003</v>
      </c>
    </row>
    <row r="10" spans="1:10">
      <c r="A10" s="202" t="s">
        <v>76</v>
      </c>
      <c r="B10" s="197">
        <v>235145.71</v>
      </c>
      <c r="C10" s="197">
        <v>676633.81999999983</v>
      </c>
      <c r="D10" s="197">
        <v>232444.18</v>
      </c>
    </row>
    <row r="11" spans="1:10">
      <c r="A11" s="202" t="s">
        <v>77</v>
      </c>
      <c r="B11" s="197">
        <v>0</v>
      </c>
      <c r="C11" s="197">
        <v>0</v>
      </c>
      <c r="D11" s="197">
        <v>0</v>
      </c>
    </row>
    <row r="12" spans="1:10">
      <c r="A12" s="202" t="s">
        <v>78</v>
      </c>
      <c r="B12" s="197">
        <v>501576.92</v>
      </c>
      <c r="C12" s="197">
        <v>320673.18000000017</v>
      </c>
      <c r="D12" s="197">
        <v>0</v>
      </c>
    </row>
    <row r="13" spans="1:10">
      <c r="A13" s="202" t="s">
        <v>79</v>
      </c>
      <c r="B13" s="197">
        <v>0</v>
      </c>
      <c r="C13" s="197">
        <v>0</v>
      </c>
      <c r="D13" s="197">
        <v>0</v>
      </c>
    </row>
    <row r="14" spans="1:10">
      <c r="A14" s="202" t="s">
        <v>342</v>
      </c>
      <c r="B14" s="197">
        <v>43141.58</v>
      </c>
      <c r="C14" s="197">
        <v>46195.330000000016</v>
      </c>
      <c r="D14" s="197">
        <v>307.2</v>
      </c>
    </row>
    <row r="15" spans="1:10">
      <c r="A15" s="202" t="s">
        <v>80</v>
      </c>
      <c r="B15" s="197">
        <v>978148.88</v>
      </c>
      <c r="C15" s="197">
        <v>165723.42999999877</v>
      </c>
      <c r="D15" s="197">
        <v>591442.0199999999</v>
      </c>
    </row>
    <row r="16" spans="1:10">
      <c r="A16" s="202" t="s">
        <v>81</v>
      </c>
      <c r="B16" s="197">
        <v>461.78</v>
      </c>
      <c r="C16" s="197">
        <v>1246.7699999999895</v>
      </c>
      <c r="D16" s="197">
        <v>2410.869999999999</v>
      </c>
    </row>
    <row r="17" spans="1:4">
      <c r="A17" s="202" t="s">
        <v>82</v>
      </c>
      <c r="B17" s="197">
        <v>0</v>
      </c>
      <c r="C17" s="197">
        <v>0</v>
      </c>
      <c r="D17" s="197">
        <v>0</v>
      </c>
    </row>
    <row r="18" spans="1:4">
      <c r="A18" s="202" t="s">
        <v>83</v>
      </c>
      <c r="B18" s="197">
        <v>1136056.6499999999</v>
      </c>
      <c r="C18" s="197">
        <v>523259.57999999961</v>
      </c>
      <c r="D18" s="197">
        <v>115804.61999999997</v>
      </c>
    </row>
    <row r="19" spans="1:4">
      <c r="A19" s="202" t="s">
        <v>391</v>
      </c>
      <c r="B19" s="197">
        <v>216082.28</v>
      </c>
      <c r="C19" s="197">
        <v>215566.2300000001</v>
      </c>
      <c r="D19" s="197">
        <v>78587.12999999999</v>
      </c>
    </row>
    <row r="20" spans="1:4">
      <c r="A20" s="202" t="s">
        <v>85</v>
      </c>
      <c r="B20" s="197">
        <v>201116.6</v>
      </c>
      <c r="C20" s="197">
        <v>274322.43000000005</v>
      </c>
      <c r="D20" s="197">
        <v>84306.569999999992</v>
      </c>
    </row>
    <row r="21" spans="1:4">
      <c r="A21" s="202" t="s">
        <v>86</v>
      </c>
      <c r="B21" s="197">
        <v>155182.65</v>
      </c>
      <c r="C21" s="197">
        <v>181368.86</v>
      </c>
      <c r="D21" s="197">
        <v>0</v>
      </c>
    </row>
    <row r="22" spans="1:4">
      <c r="A22" s="202" t="s">
        <v>87</v>
      </c>
      <c r="B22" s="197">
        <v>0</v>
      </c>
      <c r="C22" s="197">
        <v>0</v>
      </c>
      <c r="D22" s="197">
        <v>0</v>
      </c>
    </row>
    <row r="23" spans="1:4">
      <c r="A23" s="202" t="s">
        <v>88</v>
      </c>
      <c r="B23" s="197">
        <v>458117.02</v>
      </c>
      <c r="C23" s="197">
        <v>401286.67999999993</v>
      </c>
      <c r="D23" s="197">
        <v>304874.90000000002</v>
      </c>
    </row>
    <row r="24" spans="1:4">
      <c r="A24" s="202" t="s">
        <v>343</v>
      </c>
      <c r="B24" s="197">
        <v>86744.61</v>
      </c>
      <c r="C24" s="197">
        <v>106357.88</v>
      </c>
      <c r="D24" s="197">
        <v>6894.0900000000038</v>
      </c>
    </row>
    <row r="25" spans="1:4">
      <c r="A25" s="202" t="s">
        <v>89</v>
      </c>
      <c r="B25" s="197">
        <v>139203.51</v>
      </c>
      <c r="C25" s="197">
        <v>93580.320000000065</v>
      </c>
      <c r="D25" s="197">
        <v>19920.830000000002</v>
      </c>
    </row>
    <row r="26" spans="1:4">
      <c r="A26" s="202" t="s">
        <v>90</v>
      </c>
      <c r="B26" s="197">
        <v>75115.850000000006</v>
      </c>
      <c r="C26" s="197">
        <v>149231.54000000004</v>
      </c>
      <c r="D26" s="197">
        <v>0</v>
      </c>
    </row>
    <row r="27" spans="1:4">
      <c r="A27" s="202" t="s">
        <v>91</v>
      </c>
      <c r="B27" s="197">
        <v>493075.41</v>
      </c>
      <c r="C27" s="197">
        <v>371685.80999999971</v>
      </c>
      <c r="D27" s="197">
        <v>0</v>
      </c>
    </row>
    <row r="28" spans="1:4">
      <c r="A28" s="202" t="s">
        <v>92</v>
      </c>
      <c r="B28" s="197">
        <v>430485.93</v>
      </c>
      <c r="C28" s="197">
        <v>98013.540999999968</v>
      </c>
      <c r="D28" s="197">
        <v>139966.43</v>
      </c>
    </row>
    <row r="29" spans="1:4">
      <c r="A29" s="202" t="s">
        <v>93</v>
      </c>
      <c r="B29" s="197">
        <v>1144196.3</v>
      </c>
      <c r="C29" s="197">
        <v>1489461.8000000003</v>
      </c>
      <c r="D29" s="197">
        <v>0</v>
      </c>
    </row>
    <row r="30" spans="1:4">
      <c r="A30" s="203" t="s">
        <v>140</v>
      </c>
      <c r="B30" s="204">
        <f>SUM(B2:B29)</f>
        <v>8544462.5599999987</v>
      </c>
      <c r="C30" s="204">
        <f>SUM(C2:C29)</f>
        <v>6136868.6609999985</v>
      </c>
      <c r="D30" s="204">
        <f>SUM(D2:D29)</f>
        <v>2117009.02</v>
      </c>
    </row>
  </sheetData>
  <sheetProtection algorithmName="SHA-512" hashValue="4u88QXT9PJ1ufEsfkqmiSFruWU31WnMwhHX9Sa4nHtCsyo1aLo8UhE5w4TPrLjSPYfdWQt0S5YxNmsyGPWMeOw==" saltValue="FetB4E785pOAmByN2UMruQ==" spinCount="100000" sheet="1" objects="1" scenarios="1"/>
  <mergeCells count="2">
    <mergeCell ref="E1:H5"/>
    <mergeCell ref="E7:J7"/>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J30"/>
  <sheetViews>
    <sheetView workbookViewId="0">
      <selection activeCell="D6" sqref="D6"/>
    </sheetView>
  </sheetViews>
  <sheetFormatPr defaultColWidth="9.140625" defaultRowHeight="12.75"/>
  <cols>
    <col min="1" max="1" width="37.42578125" bestFit="1" customWidth="1"/>
    <col min="2" max="2" width="11.42578125" customWidth="1"/>
    <col min="3" max="3" width="12.140625" customWidth="1"/>
    <col min="4" max="4" width="11.42578125" customWidth="1"/>
  </cols>
  <sheetData>
    <row r="1" spans="1:10">
      <c r="A1" s="205" t="s">
        <v>200</v>
      </c>
      <c r="B1" s="206" t="s">
        <v>418</v>
      </c>
      <c r="C1" s="206" t="s">
        <v>422</v>
      </c>
      <c r="D1" s="206" t="s">
        <v>423</v>
      </c>
      <c r="E1" s="324" t="s">
        <v>234</v>
      </c>
      <c r="F1" s="325"/>
      <c r="G1" s="325"/>
      <c r="H1" s="325"/>
    </row>
    <row r="2" spans="1:10">
      <c r="A2" s="202" t="s">
        <v>341</v>
      </c>
      <c r="B2" s="197">
        <v>0</v>
      </c>
      <c r="C2" s="197">
        <v>0</v>
      </c>
      <c r="D2" s="197">
        <v>0</v>
      </c>
      <c r="E2" s="325"/>
      <c r="F2" s="325"/>
      <c r="G2" s="325"/>
      <c r="H2" s="325"/>
    </row>
    <row r="3" spans="1:10">
      <c r="A3" s="202" t="s">
        <v>69</v>
      </c>
      <c r="B3" s="197">
        <v>623822.5700000003</v>
      </c>
      <c r="C3" s="197">
        <v>650157.56999999995</v>
      </c>
      <c r="D3" s="197">
        <v>316555.23</v>
      </c>
      <c r="E3" s="325"/>
      <c r="F3" s="325"/>
      <c r="G3" s="325"/>
      <c r="H3" s="325"/>
    </row>
    <row r="4" spans="1:10">
      <c r="A4" s="202" t="s">
        <v>70</v>
      </c>
      <c r="B4" s="197">
        <v>0</v>
      </c>
      <c r="C4" s="197">
        <v>0</v>
      </c>
      <c r="D4" s="197">
        <v>22921.67</v>
      </c>
      <c r="E4" s="325"/>
      <c r="F4" s="325"/>
      <c r="G4" s="325"/>
      <c r="H4" s="325"/>
    </row>
    <row r="5" spans="1:10">
      <c r="A5" s="202" t="s">
        <v>71</v>
      </c>
      <c r="B5" s="197">
        <v>-43924.670000000042</v>
      </c>
      <c r="C5" s="197">
        <v>58375.95</v>
      </c>
      <c r="D5" s="197">
        <v>35055.79</v>
      </c>
      <c r="E5" s="325"/>
      <c r="F5" s="325"/>
      <c r="G5" s="325"/>
      <c r="H5" s="325"/>
    </row>
    <row r="6" spans="1:10">
      <c r="A6" s="202" t="s">
        <v>72</v>
      </c>
      <c r="B6" s="197">
        <v>91492.100000000093</v>
      </c>
      <c r="C6" s="197">
        <v>83549.320000000007</v>
      </c>
      <c r="D6" s="197">
        <v>179648.56</v>
      </c>
    </row>
    <row r="7" spans="1:10">
      <c r="A7" s="202" t="s">
        <v>371</v>
      </c>
      <c r="B7" s="197">
        <v>280626.75000000023</v>
      </c>
      <c r="C7" s="197">
        <v>267449.64</v>
      </c>
      <c r="D7" s="197">
        <v>33872.22</v>
      </c>
      <c r="E7" s="326" t="s">
        <v>428</v>
      </c>
      <c r="F7" s="327"/>
      <c r="G7" s="327"/>
      <c r="H7" s="327"/>
      <c r="I7" s="327"/>
      <c r="J7" s="327"/>
    </row>
    <row r="8" spans="1:10">
      <c r="A8" s="202" t="s">
        <v>74</v>
      </c>
      <c r="B8" s="197">
        <v>48221.120000000024</v>
      </c>
      <c r="C8" s="197">
        <v>7320.6</v>
      </c>
      <c r="D8" s="197">
        <v>40761.26</v>
      </c>
    </row>
    <row r="9" spans="1:10">
      <c r="A9" s="202" t="s">
        <v>75</v>
      </c>
      <c r="B9" s="197">
        <v>22023.589999999997</v>
      </c>
      <c r="C9" s="197">
        <v>23072.16</v>
      </c>
      <c r="D9" s="197">
        <v>14226.64</v>
      </c>
    </row>
    <row r="10" spans="1:10">
      <c r="A10" s="202" t="s">
        <v>76</v>
      </c>
      <c r="B10" s="197">
        <v>676633.81999999983</v>
      </c>
      <c r="C10" s="197">
        <v>740102.03</v>
      </c>
      <c r="D10" s="197">
        <v>234889.8</v>
      </c>
    </row>
    <row r="11" spans="1:10">
      <c r="A11" s="202" t="s">
        <v>77</v>
      </c>
      <c r="B11" s="197">
        <v>0</v>
      </c>
      <c r="C11" s="197">
        <v>0</v>
      </c>
      <c r="D11" s="197">
        <v>6165.52</v>
      </c>
    </row>
    <row r="12" spans="1:10">
      <c r="A12" s="202" t="s">
        <v>78</v>
      </c>
      <c r="B12" s="197">
        <v>320673.18000000017</v>
      </c>
      <c r="C12" s="197">
        <v>395028.39</v>
      </c>
      <c r="D12" s="197">
        <v>0</v>
      </c>
    </row>
    <row r="13" spans="1:10">
      <c r="A13" s="202" t="s">
        <v>79</v>
      </c>
      <c r="B13" s="197">
        <v>0</v>
      </c>
      <c r="C13" s="197">
        <v>0</v>
      </c>
      <c r="D13" s="197">
        <v>0</v>
      </c>
    </row>
    <row r="14" spans="1:10">
      <c r="A14" s="202" t="s">
        <v>342</v>
      </c>
      <c r="B14" s="197">
        <v>46195.330000000016</v>
      </c>
      <c r="C14" s="197">
        <v>54230.43</v>
      </c>
      <c r="D14" s="197">
        <v>307.2</v>
      </c>
    </row>
    <row r="15" spans="1:10">
      <c r="A15" s="202" t="s">
        <v>80</v>
      </c>
      <c r="B15" s="197">
        <v>165723.42999999877</v>
      </c>
      <c r="C15" s="197">
        <v>229869.24</v>
      </c>
      <c r="D15" s="197">
        <v>547956.30000000005</v>
      </c>
    </row>
    <row r="16" spans="1:10">
      <c r="A16" s="202" t="s">
        <v>81</v>
      </c>
      <c r="B16" s="197">
        <v>1246.7699999999895</v>
      </c>
      <c r="C16" s="197">
        <v>58.79</v>
      </c>
      <c r="D16" s="197">
        <v>11365.43</v>
      </c>
    </row>
    <row r="17" spans="1:4">
      <c r="A17" s="202" t="s">
        <v>82</v>
      </c>
      <c r="B17" s="197">
        <v>0</v>
      </c>
      <c r="C17" s="197">
        <v>0</v>
      </c>
      <c r="D17" s="197">
        <v>36170.339999999997</v>
      </c>
    </row>
    <row r="18" spans="1:4">
      <c r="A18" s="202" t="s">
        <v>83</v>
      </c>
      <c r="B18" s="197">
        <v>523259.57999999961</v>
      </c>
      <c r="C18" s="197">
        <v>787328.22</v>
      </c>
      <c r="D18" s="197">
        <v>103349.74</v>
      </c>
    </row>
    <row r="19" spans="1:4">
      <c r="A19" s="202" t="s">
        <v>391</v>
      </c>
      <c r="B19" s="197">
        <v>215566.2300000001</v>
      </c>
      <c r="C19" s="197">
        <v>283579.71000000002</v>
      </c>
      <c r="D19" s="197">
        <v>85982.39</v>
      </c>
    </row>
    <row r="20" spans="1:4">
      <c r="A20" s="202" t="s">
        <v>85</v>
      </c>
      <c r="B20" s="197">
        <v>274322.43000000005</v>
      </c>
      <c r="C20" s="197">
        <v>253523.16</v>
      </c>
      <c r="D20" s="197">
        <v>81101.83</v>
      </c>
    </row>
    <row r="21" spans="1:4">
      <c r="A21" s="202" t="s">
        <v>86</v>
      </c>
      <c r="B21" s="197">
        <v>181368.86</v>
      </c>
      <c r="C21" s="197">
        <v>113742.04</v>
      </c>
      <c r="D21" s="197">
        <v>0</v>
      </c>
    </row>
    <row r="22" spans="1:4">
      <c r="A22" s="202" t="s">
        <v>87</v>
      </c>
      <c r="B22" s="197">
        <v>0</v>
      </c>
      <c r="C22" s="197">
        <v>0</v>
      </c>
      <c r="D22" s="197">
        <v>0</v>
      </c>
    </row>
    <row r="23" spans="1:4">
      <c r="A23" s="202" t="s">
        <v>88</v>
      </c>
      <c r="B23" s="197">
        <v>401286.67999999993</v>
      </c>
      <c r="C23" s="197">
        <v>188347.6</v>
      </c>
      <c r="D23" s="197">
        <v>354884.38</v>
      </c>
    </row>
    <row r="24" spans="1:4">
      <c r="A24" s="202" t="s">
        <v>343</v>
      </c>
      <c r="B24" s="197">
        <v>106357.88</v>
      </c>
      <c r="C24" s="197">
        <v>96254.23</v>
      </c>
      <c r="D24" s="197">
        <v>15593.28</v>
      </c>
    </row>
    <row r="25" spans="1:4">
      <c r="A25" s="202" t="s">
        <v>89</v>
      </c>
      <c r="B25" s="197">
        <v>93580.320000000065</v>
      </c>
      <c r="C25" s="197">
        <v>83533.94</v>
      </c>
      <c r="D25" s="197">
        <v>26360.77</v>
      </c>
    </row>
    <row r="26" spans="1:4">
      <c r="A26" s="202" t="s">
        <v>90</v>
      </c>
      <c r="B26" s="197">
        <v>149231.54000000004</v>
      </c>
      <c r="C26" s="197">
        <v>84906.15</v>
      </c>
      <c r="D26" s="197">
        <v>0</v>
      </c>
    </row>
    <row r="27" spans="1:4">
      <c r="A27" s="202" t="s">
        <v>91</v>
      </c>
      <c r="B27" s="197">
        <v>371685.80999999971</v>
      </c>
      <c r="C27" s="197">
        <v>300209.40999999997</v>
      </c>
      <c r="D27" s="197">
        <v>0</v>
      </c>
    </row>
    <row r="28" spans="1:4">
      <c r="A28" s="202" t="s">
        <v>92</v>
      </c>
      <c r="B28" s="197">
        <v>98013.540999999968</v>
      </c>
      <c r="C28" s="197">
        <v>-8166.97</v>
      </c>
      <c r="D28" s="197">
        <v>157279.69</v>
      </c>
    </row>
    <row r="29" spans="1:4">
      <c r="A29" s="202" t="s">
        <v>93</v>
      </c>
      <c r="B29" s="197">
        <v>1489461.8000000003</v>
      </c>
      <c r="C29" s="197">
        <v>964249.93</v>
      </c>
      <c r="D29" s="197">
        <v>0</v>
      </c>
    </row>
    <row r="30" spans="1:4">
      <c r="A30" s="203" t="s">
        <v>140</v>
      </c>
      <c r="B30" s="204">
        <f>SUM(B2:B29)</f>
        <v>6136868.6609999985</v>
      </c>
      <c r="C30" s="204">
        <f>SUM(C2:C29)</f>
        <v>5656721.540000001</v>
      </c>
      <c r="D30" s="204">
        <f>SUM(D2:D29)</f>
        <v>2304448.0399999996</v>
      </c>
    </row>
  </sheetData>
  <sheetProtection algorithmName="SHA-512" hashValue="eG/tJUI2mscIGUfdlDQQ3UbCRIN/2lAUQ2R5GT/E3Qv31LXAS4YPAgFKmGQBE5REYhMleEer+gXCkxGRrbL/2Q==" saltValue="xDciaT5IkcBtE0TUl5HVcg==" spinCount="100000" sheet="1" objects="1" scenarios="1"/>
  <mergeCells count="2">
    <mergeCell ref="E1:H5"/>
    <mergeCell ref="E7:J7"/>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V62"/>
  <sheetViews>
    <sheetView zoomScaleNormal="100" workbookViewId="0">
      <pane xSplit="1" topLeftCell="B1" activePane="topRight" state="frozen"/>
      <selection sqref="A1:M1"/>
      <selection pane="topRight" activeCell="A20" sqref="A20"/>
    </sheetView>
  </sheetViews>
  <sheetFormatPr defaultColWidth="9.140625" defaultRowHeight="12.75"/>
  <cols>
    <col min="1" max="1" width="38.7109375" style="2" bestFit="1" customWidth="1"/>
    <col min="2" max="2" width="24.140625" style="2" bestFit="1" customWidth="1"/>
    <col min="3" max="3" width="22.42578125" style="2" customWidth="1"/>
    <col min="4" max="4" width="17.85546875" style="2" customWidth="1"/>
    <col min="5" max="5" width="13.7109375" style="2" bestFit="1" customWidth="1"/>
    <col min="6" max="6" width="23" style="2" customWidth="1"/>
    <col min="7" max="7" width="16.7109375" style="2" bestFit="1" customWidth="1"/>
    <col min="8" max="8" width="14.7109375" style="2" customWidth="1"/>
    <col min="9" max="9" width="16.5703125" style="2" bestFit="1" customWidth="1"/>
    <col min="10" max="10" width="15.140625" style="2" bestFit="1" customWidth="1"/>
    <col min="11" max="11" width="14.28515625" style="2" bestFit="1" customWidth="1"/>
    <col min="12" max="12" width="16.7109375" style="2" bestFit="1" customWidth="1"/>
    <col min="13" max="15" width="17.42578125" style="2" customWidth="1"/>
    <col min="16" max="16" width="14.7109375" style="2" bestFit="1" customWidth="1"/>
    <col min="17" max="17" width="19.42578125" style="2" customWidth="1"/>
    <col min="18" max="18" width="18.5703125" style="2" customWidth="1"/>
    <col min="19" max="19" width="11.28515625" style="2" bestFit="1" customWidth="1"/>
    <col min="20" max="21" width="13.140625" style="2" bestFit="1" customWidth="1"/>
    <col min="22" max="16384" width="9.140625" style="2"/>
  </cols>
  <sheetData>
    <row r="1" spans="1:22" ht="69.75" customHeight="1">
      <c r="A1" s="148" t="s">
        <v>376</v>
      </c>
      <c r="B1" s="70" t="s">
        <v>96</v>
      </c>
      <c r="C1" s="70" t="s">
        <v>55</v>
      </c>
      <c r="D1" s="70" t="s">
        <v>56</v>
      </c>
      <c r="E1" s="70" t="s">
        <v>345</v>
      </c>
      <c r="F1" s="70" t="s">
        <v>57</v>
      </c>
      <c r="G1" s="70" t="s">
        <v>58</v>
      </c>
      <c r="H1" s="70" t="s">
        <v>59</v>
      </c>
      <c r="I1" s="70" t="s">
        <v>60</v>
      </c>
      <c r="J1" s="70" t="s">
        <v>346</v>
      </c>
      <c r="K1" s="70" t="s">
        <v>61</v>
      </c>
      <c r="L1" s="70" t="s">
        <v>62</v>
      </c>
      <c r="M1" s="70" t="s">
        <v>380</v>
      </c>
      <c r="N1" s="70" t="s">
        <v>381</v>
      </c>
      <c r="O1" s="70" t="s">
        <v>382</v>
      </c>
      <c r="P1" s="70" t="s">
        <v>383</v>
      </c>
      <c r="Q1" s="70" t="s">
        <v>384</v>
      </c>
      <c r="R1" s="71" t="s">
        <v>95</v>
      </c>
      <c r="S1" s="71" t="s">
        <v>63</v>
      </c>
      <c r="T1" s="71" t="s">
        <v>64</v>
      </c>
      <c r="U1" s="72" t="s">
        <v>97</v>
      </c>
      <c r="V1" s="72" t="s">
        <v>136</v>
      </c>
    </row>
    <row r="2" spans="1:22" ht="34.5">
      <c r="A2" s="207" t="s">
        <v>352</v>
      </c>
      <c r="B2" s="198"/>
      <c r="C2" s="198" t="s">
        <v>353</v>
      </c>
      <c r="D2" s="198" t="s">
        <v>351</v>
      </c>
      <c r="E2" s="198" t="s">
        <v>354</v>
      </c>
      <c r="F2" s="198" t="s">
        <v>355</v>
      </c>
      <c r="G2" s="198" t="s">
        <v>356</v>
      </c>
      <c r="H2" s="198" t="s">
        <v>357</v>
      </c>
      <c r="I2" s="198" t="s">
        <v>358</v>
      </c>
      <c r="J2" s="198" t="s">
        <v>359</v>
      </c>
      <c r="K2" s="198" t="s">
        <v>360</v>
      </c>
      <c r="L2" s="198" t="s">
        <v>361</v>
      </c>
      <c r="M2" s="198" t="s">
        <v>385</v>
      </c>
      <c r="N2" s="198" t="s">
        <v>386</v>
      </c>
      <c r="O2" s="198" t="s">
        <v>387</v>
      </c>
      <c r="P2" s="198" t="s">
        <v>388</v>
      </c>
      <c r="Q2" s="198" t="s">
        <v>389</v>
      </c>
      <c r="R2" s="199"/>
      <c r="S2" s="199" t="s">
        <v>362</v>
      </c>
      <c r="T2" s="199" t="s">
        <v>363</v>
      </c>
      <c r="U2" s="200" t="s">
        <v>372</v>
      </c>
      <c r="V2" s="200"/>
    </row>
    <row r="3" spans="1:22" s="47" customFormat="1" ht="10.5">
      <c r="A3" s="69" t="s">
        <v>175</v>
      </c>
    </row>
    <row r="4" spans="1:22">
      <c r="A4" s="217" t="s">
        <v>341</v>
      </c>
      <c r="B4" s="212">
        <f>SUM(C4:Q4)</f>
        <v>22209059.489999998</v>
      </c>
      <c r="C4" s="209">
        <v>923192.5</v>
      </c>
      <c r="D4" s="209">
        <v>11412.57</v>
      </c>
      <c r="E4" s="209">
        <v>169225.33</v>
      </c>
      <c r="F4" s="209">
        <v>0</v>
      </c>
      <c r="G4" s="209">
        <v>379843.27</v>
      </c>
      <c r="H4" s="209">
        <v>13788393.800000001</v>
      </c>
      <c r="I4" s="209">
        <v>1304990.93</v>
      </c>
      <c r="J4" s="209">
        <v>872714.08</v>
      </c>
      <c r="K4" s="209">
        <v>0</v>
      </c>
      <c r="L4" s="209">
        <v>4259625.74</v>
      </c>
      <c r="M4" s="209">
        <v>9949.42</v>
      </c>
      <c r="N4" s="209">
        <v>472196.79</v>
      </c>
      <c r="O4" s="209">
        <v>0</v>
      </c>
      <c r="P4" s="209">
        <v>17515.060000000001</v>
      </c>
      <c r="Q4" s="209">
        <v>0</v>
      </c>
      <c r="R4" s="210">
        <f>S4+T4</f>
        <v>659043.26</v>
      </c>
      <c r="S4" s="211">
        <v>45372.09</v>
      </c>
      <c r="T4" s="211">
        <v>613671.17000000004</v>
      </c>
      <c r="U4" s="211">
        <v>896272.34</v>
      </c>
      <c r="V4" s="2" t="str">
        <f>IF((B4*0.05)&lt;500000,"Yes","N/A")</f>
        <v>N/A</v>
      </c>
    </row>
    <row r="5" spans="1:22">
      <c r="A5" s="217" t="s">
        <v>69</v>
      </c>
      <c r="B5" s="212">
        <f t="shared" ref="B5:B31" si="0">SUM(C5:Q5)</f>
        <v>77496327.49000001</v>
      </c>
      <c r="C5" s="209">
        <v>5837020.6900000004</v>
      </c>
      <c r="D5" s="209">
        <v>216597.4</v>
      </c>
      <c r="E5" s="209">
        <v>1480054.4</v>
      </c>
      <c r="F5" s="209">
        <v>3022.8</v>
      </c>
      <c r="G5" s="209">
        <v>2213091.0099999998</v>
      </c>
      <c r="H5" s="209">
        <v>41580073.18</v>
      </c>
      <c r="I5" s="209">
        <v>2811868.74</v>
      </c>
      <c r="J5" s="209">
        <v>5411128.6799999997</v>
      </c>
      <c r="K5" s="209">
        <v>146894</v>
      </c>
      <c r="L5" s="209">
        <v>17796576.59</v>
      </c>
      <c r="M5" s="209">
        <v>0</v>
      </c>
      <c r="N5" s="209">
        <v>0</v>
      </c>
      <c r="O5" s="209">
        <v>0</v>
      </c>
      <c r="P5" s="209">
        <v>0</v>
      </c>
      <c r="Q5" s="209">
        <v>0</v>
      </c>
      <c r="R5" s="210">
        <f t="shared" ref="R5:R31" si="1">S5+T5</f>
        <v>1143800.4000000001</v>
      </c>
      <c r="S5" s="211">
        <v>114867.72</v>
      </c>
      <c r="T5" s="211">
        <v>1028932.68</v>
      </c>
      <c r="U5" s="211">
        <v>3972367.23</v>
      </c>
      <c r="V5" s="2" t="str">
        <f t="shared" ref="V5:V31" si="2">IF((B5*0.05)&lt;500000,"Yes","N/A")</f>
        <v>N/A</v>
      </c>
    </row>
    <row r="6" spans="1:22">
      <c r="A6" s="217" t="s">
        <v>70</v>
      </c>
      <c r="B6" s="212">
        <f t="shared" si="0"/>
        <v>2625953.3699999996</v>
      </c>
      <c r="C6" s="209">
        <v>38546.199999999997</v>
      </c>
      <c r="D6" s="209">
        <v>353</v>
      </c>
      <c r="E6" s="209">
        <v>668.05</v>
      </c>
      <c r="F6" s="209">
        <v>0</v>
      </c>
      <c r="G6" s="209">
        <v>3362.25</v>
      </c>
      <c r="H6" s="209">
        <v>1500325.2</v>
      </c>
      <c r="I6" s="209">
        <v>353483.29</v>
      </c>
      <c r="J6" s="209">
        <v>55582.2</v>
      </c>
      <c r="K6" s="209">
        <v>0</v>
      </c>
      <c r="L6" s="209">
        <v>632060.28</v>
      </c>
      <c r="M6" s="209">
        <v>2915.25</v>
      </c>
      <c r="N6" s="209">
        <v>36908.5</v>
      </c>
      <c r="O6" s="209">
        <v>1749.15</v>
      </c>
      <c r="P6" s="209">
        <v>0</v>
      </c>
      <c r="Q6" s="209">
        <v>0</v>
      </c>
      <c r="R6" s="210">
        <f t="shared" si="1"/>
        <v>223974.47999999998</v>
      </c>
      <c r="S6" s="211">
        <v>3866.37</v>
      </c>
      <c r="T6" s="211">
        <v>220108.11</v>
      </c>
      <c r="U6" s="211">
        <v>184207.87</v>
      </c>
      <c r="V6" s="2" t="str">
        <f t="shared" si="2"/>
        <v>Yes</v>
      </c>
    </row>
    <row r="7" spans="1:22">
      <c r="A7" s="217" t="s">
        <v>71</v>
      </c>
      <c r="B7" s="212">
        <f t="shared" si="0"/>
        <v>12022417.16</v>
      </c>
      <c r="C7" s="209">
        <v>727499.7</v>
      </c>
      <c r="D7" s="209">
        <v>13267.8</v>
      </c>
      <c r="E7" s="209">
        <v>167074.4</v>
      </c>
      <c r="F7" s="209">
        <v>0</v>
      </c>
      <c r="G7" s="209">
        <v>154503.6</v>
      </c>
      <c r="H7" s="209">
        <v>7133295.4199999999</v>
      </c>
      <c r="I7" s="209">
        <v>820222</v>
      </c>
      <c r="J7" s="209">
        <v>516842.8</v>
      </c>
      <c r="K7" s="209">
        <v>0</v>
      </c>
      <c r="L7" s="209">
        <v>2345476.2400000002</v>
      </c>
      <c r="M7" s="209">
        <v>0</v>
      </c>
      <c r="N7" s="209">
        <v>129907.2</v>
      </c>
      <c r="O7" s="209">
        <v>8596.7999999999993</v>
      </c>
      <c r="P7" s="209">
        <v>5731.2</v>
      </c>
      <c r="Q7" s="209">
        <v>0</v>
      </c>
      <c r="R7" s="210">
        <f t="shared" si="1"/>
        <v>377475.2</v>
      </c>
      <c r="S7" s="211">
        <v>30179.4</v>
      </c>
      <c r="T7" s="211">
        <v>347295.8</v>
      </c>
      <c r="U7" s="211">
        <v>638873.53</v>
      </c>
      <c r="V7" s="2" t="str">
        <f t="shared" si="2"/>
        <v>N/A</v>
      </c>
    </row>
    <row r="8" spans="1:22">
      <c r="A8" s="217" t="s">
        <v>72</v>
      </c>
      <c r="B8" s="212">
        <f t="shared" si="0"/>
        <v>23866756.989999995</v>
      </c>
      <c r="C8" s="209">
        <v>1674719.93</v>
      </c>
      <c r="D8" s="209">
        <v>212996.16</v>
      </c>
      <c r="E8" s="209">
        <v>151568.07</v>
      </c>
      <c r="F8" s="209">
        <v>0</v>
      </c>
      <c r="G8" s="209">
        <v>441980.28</v>
      </c>
      <c r="H8" s="209">
        <v>12951029</v>
      </c>
      <c r="I8" s="209">
        <v>2646122.12</v>
      </c>
      <c r="J8" s="209">
        <v>729496.65</v>
      </c>
      <c r="K8" s="209">
        <v>3831.72</v>
      </c>
      <c r="L8" s="209">
        <v>5002058.34</v>
      </c>
      <c r="M8" s="209">
        <v>31926.959999999999</v>
      </c>
      <c r="N8" s="209">
        <v>0</v>
      </c>
      <c r="O8" s="209">
        <v>12147.06</v>
      </c>
      <c r="P8" s="209">
        <v>8880.7000000000007</v>
      </c>
      <c r="Q8" s="209">
        <v>0</v>
      </c>
      <c r="R8" s="210">
        <f t="shared" si="1"/>
        <v>1452419.26</v>
      </c>
      <c r="S8" s="211">
        <v>143974.70000000001</v>
      </c>
      <c r="T8" s="211">
        <v>1308444.56</v>
      </c>
      <c r="U8" s="211">
        <v>1268932.6399999999</v>
      </c>
      <c r="V8" s="2" t="str">
        <f t="shared" si="2"/>
        <v>N/A</v>
      </c>
    </row>
    <row r="9" spans="1:22">
      <c r="A9" s="218" t="s">
        <v>371</v>
      </c>
      <c r="B9" s="212">
        <f t="shared" si="0"/>
        <v>24838655.489999998</v>
      </c>
      <c r="C9" s="209">
        <v>2743090.64</v>
      </c>
      <c r="D9" s="209">
        <v>20871.310000000001</v>
      </c>
      <c r="E9" s="209">
        <v>211681.49999999997</v>
      </c>
      <c r="F9" s="209">
        <v>0</v>
      </c>
      <c r="G9" s="209">
        <v>144353.79</v>
      </c>
      <c r="H9" s="209">
        <v>17054625.59</v>
      </c>
      <c r="I9" s="209">
        <v>1549673.32</v>
      </c>
      <c r="J9" s="209">
        <v>734290.68</v>
      </c>
      <c r="K9" s="209">
        <v>0</v>
      </c>
      <c r="L9" s="209">
        <v>1778706.4800000002</v>
      </c>
      <c r="M9" s="209">
        <v>0</v>
      </c>
      <c r="N9" s="209">
        <v>595998.79999999993</v>
      </c>
      <c r="O9" s="209">
        <v>4388.22</v>
      </c>
      <c r="P9" s="209">
        <v>975.16</v>
      </c>
      <c r="Q9" s="209">
        <v>0</v>
      </c>
      <c r="R9" s="210">
        <f t="shared" si="1"/>
        <v>66122.8</v>
      </c>
      <c r="S9" s="211">
        <v>15989.920000000002</v>
      </c>
      <c r="T9" s="211">
        <v>50132.880000000005</v>
      </c>
      <c r="U9" s="211">
        <v>1272749.3799999999</v>
      </c>
      <c r="V9" s="2" t="str">
        <f t="shared" si="2"/>
        <v>N/A</v>
      </c>
    </row>
    <row r="10" spans="1:22">
      <c r="A10" s="217" t="s">
        <v>74</v>
      </c>
      <c r="B10" s="212">
        <f t="shared" si="0"/>
        <v>3010160.0399999996</v>
      </c>
      <c r="C10" s="209">
        <v>53687.25</v>
      </c>
      <c r="D10" s="209">
        <v>4543.5</v>
      </c>
      <c r="E10" s="209">
        <v>3943.05</v>
      </c>
      <c r="F10" s="209">
        <v>0</v>
      </c>
      <c r="G10" s="209">
        <v>20105.919999999998</v>
      </c>
      <c r="H10" s="209">
        <v>1840004.34</v>
      </c>
      <c r="I10" s="209">
        <v>82152.05</v>
      </c>
      <c r="J10" s="209">
        <v>82492.3</v>
      </c>
      <c r="K10" s="209">
        <v>17287.86</v>
      </c>
      <c r="L10" s="209">
        <v>884847.53</v>
      </c>
      <c r="M10" s="209">
        <v>0</v>
      </c>
      <c r="N10" s="209">
        <v>17231.28</v>
      </c>
      <c r="O10" s="209">
        <v>3381.84</v>
      </c>
      <c r="P10" s="209">
        <v>483.12</v>
      </c>
      <c r="Q10" s="209">
        <v>0</v>
      </c>
      <c r="R10" s="210">
        <f t="shared" si="1"/>
        <v>521341.88999999996</v>
      </c>
      <c r="S10" s="211">
        <v>6012.1</v>
      </c>
      <c r="T10" s="211">
        <v>515329.79</v>
      </c>
      <c r="U10" s="211">
        <v>259465.53</v>
      </c>
      <c r="V10" s="2" t="str">
        <f t="shared" si="2"/>
        <v>Yes</v>
      </c>
    </row>
    <row r="11" spans="1:22">
      <c r="A11" s="217" t="s">
        <v>75</v>
      </c>
      <c r="B11" s="212">
        <f t="shared" si="0"/>
        <v>1882784.16</v>
      </c>
      <c r="C11" s="209">
        <v>253213.79</v>
      </c>
      <c r="D11" s="209">
        <v>0</v>
      </c>
      <c r="E11" s="209">
        <v>38491.15</v>
      </c>
      <c r="F11" s="209">
        <v>0</v>
      </c>
      <c r="G11" s="209">
        <v>107278.56</v>
      </c>
      <c r="H11" s="209">
        <v>1018061.2</v>
      </c>
      <c r="I11" s="209">
        <v>0</v>
      </c>
      <c r="J11" s="209">
        <v>62830.02</v>
      </c>
      <c r="K11" s="209">
        <v>0</v>
      </c>
      <c r="L11" s="209">
        <v>402909.44</v>
      </c>
      <c r="M11" s="209">
        <v>0</v>
      </c>
      <c r="N11" s="209">
        <v>0</v>
      </c>
      <c r="O11" s="209">
        <v>0</v>
      </c>
      <c r="P11" s="209">
        <v>0</v>
      </c>
      <c r="Q11" s="209">
        <v>0</v>
      </c>
      <c r="R11" s="210">
        <f t="shared" si="1"/>
        <v>97737.63</v>
      </c>
      <c r="S11" s="211">
        <v>5656.67</v>
      </c>
      <c r="T11" s="211">
        <v>92080.960000000006</v>
      </c>
      <c r="U11" s="211">
        <v>103912.97</v>
      </c>
      <c r="V11" s="2" t="str">
        <f t="shared" si="2"/>
        <v>Yes</v>
      </c>
    </row>
    <row r="12" spans="1:22">
      <c r="A12" s="217" t="s">
        <v>76</v>
      </c>
      <c r="B12" s="212">
        <f t="shared" si="0"/>
        <v>44616123.159999996</v>
      </c>
      <c r="C12" s="209">
        <v>1787620.2</v>
      </c>
      <c r="D12" s="209">
        <v>112161.16</v>
      </c>
      <c r="E12" s="209">
        <v>267797.3</v>
      </c>
      <c r="F12" s="209">
        <v>0</v>
      </c>
      <c r="G12" s="209">
        <v>387701.29</v>
      </c>
      <c r="H12" s="209">
        <v>26204105.739999998</v>
      </c>
      <c r="I12" s="209">
        <v>4784461.96</v>
      </c>
      <c r="J12" s="209">
        <v>2064114.93</v>
      </c>
      <c r="K12" s="209">
        <v>0</v>
      </c>
      <c r="L12" s="209">
        <v>9008160.5800000001</v>
      </c>
      <c r="M12" s="209">
        <v>0</v>
      </c>
      <c r="N12" s="209">
        <v>0</v>
      </c>
      <c r="O12" s="209">
        <v>0</v>
      </c>
      <c r="P12" s="209">
        <v>0</v>
      </c>
      <c r="Q12" s="209">
        <v>0</v>
      </c>
      <c r="R12" s="210">
        <f t="shared" si="1"/>
        <v>1852942.0999999999</v>
      </c>
      <c r="S12" s="211">
        <v>86278.399999999994</v>
      </c>
      <c r="T12" s="211">
        <v>1766663.7</v>
      </c>
      <c r="U12" s="211">
        <v>2413534.3000000003</v>
      </c>
      <c r="V12" s="2" t="str">
        <f t="shared" si="2"/>
        <v>N/A</v>
      </c>
    </row>
    <row r="13" spans="1:22">
      <c r="A13" s="217" t="s">
        <v>77</v>
      </c>
      <c r="B13" s="212">
        <f t="shared" si="0"/>
        <v>7434138.7400000012</v>
      </c>
      <c r="C13" s="209">
        <v>258201.54</v>
      </c>
      <c r="D13" s="209">
        <v>3931.74</v>
      </c>
      <c r="E13" s="209">
        <v>53362.22</v>
      </c>
      <c r="F13" s="209">
        <v>5535.5</v>
      </c>
      <c r="G13" s="209">
        <v>188207</v>
      </c>
      <c r="H13" s="209">
        <v>5123218.59</v>
      </c>
      <c r="I13" s="209">
        <v>263070.15000000002</v>
      </c>
      <c r="J13" s="209">
        <v>157288.44</v>
      </c>
      <c r="K13" s="209">
        <v>59867.32</v>
      </c>
      <c r="L13" s="209">
        <v>1321456.24</v>
      </c>
      <c r="M13" s="209">
        <v>0</v>
      </c>
      <c r="N13" s="209">
        <v>0</v>
      </c>
      <c r="O13" s="209">
        <v>0</v>
      </c>
      <c r="P13" s="209">
        <v>0</v>
      </c>
      <c r="Q13" s="209">
        <v>0</v>
      </c>
      <c r="R13" s="210">
        <f t="shared" si="1"/>
        <v>379905.76</v>
      </c>
      <c r="S13" s="211">
        <v>74912.899999999994</v>
      </c>
      <c r="T13" s="211">
        <v>304992.86</v>
      </c>
      <c r="U13" s="211">
        <v>400893.74</v>
      </c>
      <c r="V13" s="2" t="str">
        <f t="shared" si="2"/>
        <v>Yes</v>
      </c>
    </row>
    <row r="14" spans="1:22">
      <c r="A14" s="217" t="s">
        <v>78</v>
      </c>
      <c r="B14" s="212">
        <f t="shared" si="0"/>
        <v>46120262.170000002</v>
      </c>
      <c r="C14" s="209">
        <v>5331736.5199999996</v>
      </c>
      <c r="D14" s="209">
        <v>0</v>
      </c>
      <c r="E14" s="209">
        <v>591539.15</v>
      </c>
      <c r="F14" s="209">
        <v>4347.72</v>
      </c>
      <c r="G14" s="209">
        <v>881379.46</v>
      </c>
      <c r="H14" s="209">
        <v>28708940.219999999</v>
      </c>
      <c r="I14" s="209">
        <v>0</v>
      </c>
      <c r="J14" s="209">
        <v>2479684.44</v>
      </c>
      <c r="K14" s="209">
        <v>228478</v>
      </c>
      <c r="L14" s="209">
        <v>7894156.6600000001</v>
      </c>
      <c r="M14" s="209">
        <v>0</v>
      </c>
      <c r="N14" s="209">
        <v>0</v>
      </c>
      <c r="O14" s="209">
        <v>0</v>
      </c>
      <c r="P14" s="209">
        <v>0</v>
      </c>
      <c r="Q14" s="209">
        <v>0</v>
      </c>
      <c r="R14" s="210">
        <f t="shared" si="1"/>
        <v>1185056.31</v>
      </c>
      <c r="S14" s="211">
        <v>99248.61</v>
      </c>
      <c r="T14" s="211">
        <v>1085807.7</v>
      </c>
      <c r="U14" s="211">
        <v>2463798.71</v>
      </c>
      <c r="V14" s="2" t="str">
        <f t="shared" si="2"/>
        <v>N/A</v>
      </c>
    </row>
    <row r="15" spans="1:22">
      <c r="A15" s="217" t="s">
        <v>79</v>
      </c>
      <c r="B15" s="212">
        <f t="shared" si="0"/>
        <v>25176572.799999997</v>
      </c>
      <c r="C15" s="209">
        <v>882239.82</v>
      </c>
      <c r="D15" s="209">
        <v>89925.92</v>
      </c>
      <c r="E15" s="209">
        <v>109743.6</v>
      </c>
      <c r="F15" s="209">
        <v>0</v>
      </c>
      <c r="G15" s="209">
        <v>354517.98</v>
      </c>
      <c r="H15" s="209">
        <v>12944460.98</v>
      </c>
      <c r="I15" s="209">
        <v>4172056.59</v>
      </c>
      <c r="J15" s="209">
        <v>773037.99</v>
      </c>
      <c r="K15" s="209">
        <v>0</v>
      </c>
      <c r="L15" s="209">
        <v>5850589.9199999999</v>
      </c>
      <c r="M15" s="209">
        <v>0</v>
      </c>
      <c r="N15" s="209">
        <v>0</v>
      </c>
      <c r="O15" s="209">
        <v>0</v>
      </c>
      <c r="P15" s="209">
        <v>0</v>
      </c>
      <c r="Q15" s="209">
        <v>0</v>
      </c>
      <c r="R15" s="210">
        <f t="shared" si="1"/>
        <v>1684673.4000000001</v>
      </c>
      <c r="S15" s="211">
        <v>117244.8</v>
      </c>
      <c r="T15" s="211">
        <v>1567428.6</v>
      </c>
      <c r="U15" s="211">
        <v>1257265.6400000001</v>
      </c>
      <c r="V15" s="2" t="str">
        <f t="shared" si="2"/>
        <v>N/A</v>
      </c>
    </row>
    <row r="16" spans="1:22">
      <c r="A16" s="217" t="s">
        <v>342</v>
      </c>
      <c r="B16" s="212">
        <f t="shared" si="0"/>
        <v>6460993.9599999981</v>
      </c>
      <c r="C16" s="209">
        <v>132111.56</v>
      </c>
      <c r="D16" s="209">
        <v>4130.66</v>
      </c>
      <c r="E16" s="209">
        <v>10926.52</v>
      </c>
      <c r="F16" s="209">
        <v>0</v>
      </c>
      <c r="G16" s="209">
        <v>23094.69</v>
      </c>
      <c r="H16" s="209">
        <v>4451460.92</v>
      </c>
      <c r="I16" s="209">
        <v>153650.76999999999</v>
      </c>
      <c r="J16" s="209">
        <v>232638</v>
      </c>
      <c r="K16" s="209">
        <v>0</v>
      </c>
      <c r="L16" s="209">
        <v>1333371.8400000001</v>
      </c>
      <c r="M16" s="209">
        <v>1652.25</v>
      </c>
      <c r="N16" s="209">
        <v>95110.39</v>
      </c>
      <c r="O16" s="209">
        <v>14651.47</v>
      </c>
      <c r="P16" s="209">
        <v>8194.89</v>
      </c>
      <c r="Q16" s="209">
        <v>0</v>
      </c>
      <c r="R16" s="210">
        <f t="shared" si="1"/>
        <v>0</v>
      </c>
      <c r="S16" s="211">
        <v>0</v>
      </c>
      <c r="T16" s="211">
        <v>0</v>
      </c>
      <c r="U16" s="211">
        <v>404768.42</v>
      </c>
      <c r="V16" s="2" t="str">
        <f t="shared" si="2"/>
        <v>Yes</v>
      </c>
    </row>
    <row r="17" spans="1:22">
      <c r="A17" s="217" t="s">
        <v>80</v>
      </c>
      <c r="B17" s="212">
        <f t="shared" si="0"/>
        <v>134518898.55999997</v>
      </c>
      <c r="C17" s="209">
        <v>13102663.560000001</v>
      </c>
      <c r="D17" s="209">
        <v>386274</v>
      </c>
      <c r="E17" s="209">
        <v>1768077.91</v>
      </c>
      <c r="F17" s="209">
        <v>0</v>
      </c>
      <c r="G17" s="209">
        <v>1121299.1200000001</v>
      </c>
      <c r="H17" s="209">
        <v>4431709.7300000004</v>
      </c>
      <c r="I17" s="209">
        <v>16735517.75</v>
      </c>
      <c r="J17" s="209">
        <v>52399.74</v>
      </c>
      <c r="K17" s="209">
        <v>43790.62</v>
      </c>
      <c r="L17" s="209">
        <v>96864997.959999993</v>
      </c>
      <c r="M17" s="209">
        <v>0</v>
      </c>
      <c r="N17" s="209">
        <v>12168.17</v>
      </c>
      <c r="O17" s="209">
        <v>0</v>
      </c>
      <c r="P17" s="209">
        <v>0</v>
      </c>
      <c r="Q17" s="209">
        <v>0</v>
      </c>
      <c r="R17" s="210">
        <f t="shared" si="1"/>
        <v>1752760.47</v>
      </c>
      <c r="S17" s="211">
        <v>95043.27</v>
      </c>
      <c r="T17" s="211">
        <v>1657717.2</v>
      </c>
      <c r="U17" s="211">
        <v>7140996.5300000003</v>
      </c>
      <c r="V17" s="2" t="str">
        <f t="shared" si="2"/>
        <v>N/A</v>
      </c>
    </row>
    <row r="18" spans="1:22">
      <c r="A18" s="217" t="s">
        <v>81</v>
      </c>
      <c r="B18" s="212">
        <f t="shared" si="0"/>
        <v>1308488.1200000001</v>
      </c>
      <c r="C18" s="209">
        <v>66585.149999999994</v>
      </c>
      <c r="D18" s="209">
        <v>0</v>
      </c>
      <c r="E18" s="209">
        <v>11628</v>
      </c>
      <c r="F18" s="209">
        <v>0</v>
      </c>
      <c r="G18" s="209">
        <v>61852.54</v>
      </c>
      <c r="H18" s="209">
        <v>788020.06</v>
      </c>
      <c r="I18" s="209">
        <v>0</v>
      </c>
      <c r="J18" s="209">
        <v>39225.339999999997</v>
      </c>
      <c r="K18" s="209">
        <v>0</v>
      </c>
      <c r="L18" s="209">
        <v>341177.03</v>
      </c>
      <c r="M18" s="209">
        <v>0</v>
      </c>
      <c r="N18" s="209">
        <v>0</v>
      </c>
      <c r="O18" s="209">
        <v>0</v>
      </c>
      <c r="P18" s="209">
        <v>0</v>
      </c>
      <c r="Q18" s="209">
        <v>0</v>
      </c>
      <c r="R18" s="210">
        <f t="shared" si="1"/>
        <v>322855.16000000003</v>
      </c>
      <c r="S18" s="211">
        <v>0</v>
      </c>
      <c r="T18" s="211">
        <v>322855.16000000003</v>
      </c>
      <c r="U18" s="211">
        <v>117429.7</v>
      </c>
      <c r="V18" s="2" t="str">
        <f t="shared" si="2"/>
        <v>Yes</v>
      </c>
    </row>
    <row r="19" spans="1:22">
      <c r="A19" s="217" t="s">
        <v>82</v>
      </c>
      <c r="B19" s="212">
        <f t="shared" si="0"/>
        <v>8799142.870000001</v>
      </c>
      <c r="C19" s="209">
        <v>275610.82999999996</v>
      </c>
      <c r="D19" s="209">
        <v>-726.56</v>
      </c>
      <c r="E19" s="209">
        <v>14287.759999999998</v>
      </c>
      <c r="F19" s="209">
        <v>0</v>
      </c>
      <c r="G19" s="209">
        <v>24645.640000000003</v>
      </c>
      <c r="H19" s="209">
        <v>5925150.9199999999</v>
      </c>
      <c r="I19" s="209">
        <v>866852.25</v>
      </c>
      <c r="J19" s="209">
        <v>236067.65</v>
      </c>
      <c r="K19" s="209">
        <v>0</v>
      </c>
      <c r="L19" s="209">
        <v>1457254.38</v>
      </c>
      <c r="M19" s="209">
        <v>0</v>
      </c>
      <c r="N19" s="209">
        <v>0</v>
      </c>
      <c r="O19" s="209">
        <v>0</v>
      </c>
      <c r="P19" s="209">
        <v>0</v>
      </c>
      <c r="Q19" s="209">
        <v>0</v>
      </c>
      <c r="R19" s="210">
        <f t="shared" si="1"/>
        <v>358492.85000000003</v>
      </c>
      <c r="S19" s="211">
        <v>12562.84</v>
      </c>
      <c r="T19" s="211">
        <v>345930.01</v>
      </c>
      <c r="U19" s="211">
        <v>450491.32</v>
      </c>
      <c r="V19" s="2" t="str">
        <f t="shared" si="2"/>
        <v>Yes</v>
      </c>
    </row>
    <row r="20" spans="1:22">
      <c r="A20" s="217" t="s">
        <v>83</v>
      </c>
      <c r="B20" s="212">
        <f t="shared" si="0"/>
        <v>48824568.129999995</v>
      </c>
      <c r="C20" s="209">
        <v>5266033.28</v>
      </c>
      <c r="D20" s="209">
        <v>161875.79999999999</v>
      </c>
      <c r="E20" s="209">
        <v>317768.37</v>
      </c>
      <c r="F20" s="209">
        <v>9519.2999999999993</v>
      </c>
      <c r="G20" s="209">
        <v>324569.03999999998</v>
      </c>
      <c r="H20" s="209">
        <v>34813897.909999996</v>
      </c>
      <c r="I20" s="209">
        <v>1810695.42</v>
      </c>
      <c r="J20" s="209">
        <v>1573864.51</v>
      </c>
      <c r="K20" s="209">
        <v>60859.1</v>
      </c>
      <c r="L20" s="209">
        <v>3399594.78</v>
      </c>
      <c r="M20" s="209">
        <v>0</v>
      </c>
      <c r="N20" s="209">
        <v>1017327.62</v>
      </c>
      <c r="O20" s="209">
        <v>14640.5</v>
      </c>
      <c r="P20" s="209">
        <v>53922.5</v>
      </c>
      <c r="Q20" s="209">
        <v>0</v>
      </c>
      <c r="R20" s="210">
        <f t="shared" si="1"/>
        <v>2172895.8199999998</v>
      </c>
      <c r="S20" s="211">
        <v>224531.83</v>
      </c>
      <c r="T20" s="211">
        <v>1948363.99</v>
      </c>
      <c r="U20" s="211">
        <v>2586181.12</v>
      </c>
      <c r="V20" s="2" t="str">
        <f t="shared" si="2"/>
        <v>N/A</v>
      </c>
    </row>
    <row r="21" spans="1:22">
      <c r="A21" s="217" t="s">
        <v>391</v>
      </c>
      <c r="B21" s="212">
        <f t="shared" si="0"/>
        <v>15726605.069999997</v>
      </c>
      <c r="C21" s="209">
        <v>354107.06</v>
      </c>
      <c r="D21" s="209">
        <v>0</v>
      </c>
      <c r="E21" s="209">
        <v>80782.820000000007</v>
      </c>
      <c r="F21" s="209">
        <v>6974.7</v>
      </c>
      <c r="G21" s="209">
        <v>191571.77</v>
      </c>
      <c r="H21" s="209">
        <v>8571517.2899999991</v>
      </c>
      <c r="I21" s="209">
        <v>601007.71</v>
      </c>
      <c r="J21" s="209">
        <v>1099472.44</v>
      </c>
      <c r="K21" s="209">
        <v>49617.36</v>
      </c>
      <c r="L21" s="209">
        <v>4771553.92</v>
      </c>
      <c r="M21" s="209">
        <v>0</v>
      </c>
      <c r="N21" s="209">
        <v>0</v>
      </c>
      <c r="O21" s="209">
        <v>0</v>
      </c>
      <c r="P21" s="209">
        <v>0</v>
      </c>
      <c r="Q21" s="209">
        <v>0</v>
      </c>
      <c r="R21" s="210">
        <f t="shared" si="1"/>
        <v>875243.10000000009</v>
      </c>
      <c r="S21" s="211">
        <v>80858.929999999993</v>
      </c>
      <c r="T21" s="211">
        <v>794384.17</v>
      </c>
      <c r="U21" s="211">
        <v>873783.51</v>
      </c>
      <c r="V21" s="2" t="str">
        <f t="shared" si="2"/>
        <v>N/A</v>
      </c>
    </row>
    <row r="22" spans="1:22">
      <c r="A22" s="217" t="s">
        <v>85</v>
      </c>
      <c r="B22" s="212">
        <f t="shared" si="0"/>
        <v>14113065.799999999</v>
      </c>
      <c r="C22" s="209">
        <v>770387.2</v>
      </c>
      <c r="D22" s="209">
        <v>15010.91</v>
      </c>
      <c r="E22" s="209">
        <v>95963.199999999997</v>
      </c>
      <c r="F22" s="209">
        <v>540</v>
      </c>
      <c r="G22" s="209">
        <v>247972.40000000002</v>
      </c>
      <c r="H22" s="209">
        <v>8396170.2000000011</v>
      </c>
      <c r="I22" s="209">
        <v>691270.49</v>
      </c>
      <c r="J22" s="209">
        <v>561528</v>
      </c>
      <c r="K22" s="209">
        <v>36907.200000000004</v>
      </c>
      <c r="L22" s="209">
        <v>3297316.1999999997</v>
      </c>
      <c r="M22" s="209">
        <v>0</v>
      </c>
      <c r="N22" s="209">
        <v>0</v>
      </c>
      <c r="O22" s="209">
        <v>0</v>
      </c>
      <c r="P22" s="209">
        <v>0</v>
      </c>
      <c r="Q22" s="209">
        <v>0</v>
      </c>
      <c r="R22" s="210">
        <f t="shared" si="1"/>
        <v>910014.28</v>
      </c>
      <c r="S22" s="211">
        <v>97869.939999999988</v>
      </c>
      <c r="T22" s="211">
        <v>812144.34000000008</v>
      </c>
      <c r="U22" s="211">
        <v>1117984.71</v>
      </c>
      <c r="V22" s="2" t="str">
        <f t="shared" si="2"/>
        <v>N/A</v>
      </c>
    </row>
    <row r="23" spans="1:22">
      <c r="A23" s="217" t="s">
        <v>86</v>
      </c>
      <c r="B23" s="212">
        <f t="shared" si="0"/>
        <v>15504022.52</v>
      </c>
      <c r="C23" s="209">
        <v>387643.13</v>
      </c>
      <c r="D23" s="209">
        <v>49472.01</v>
      </c>
      <c r="E23" s="209">
        <v>57612.56</v>
      </c>
      <c r="F23" s="209">
        <v>0</v>
      </c>
      <c r="G23" s="209">
        <v>148764.54999999999</v>
      </c>
      <c r="H23" s="209">
        <v>8267033.0199999996</v>
      </c>
      <c r="I23" s="209">
        <v>2081062.87</v>
      </c>
      <c r="J23" s="209">
        <v>501369.12</v>
      </c>
      <c r="K23" s="209">
        <v>212578.65</v>
      </c>
      <c r="L23" s="209">
        <v>3798486.61</v>
      </c>
      <c r="M23" s="209">
        <v>0</v>
      </c>
      <c r="N23" s="209">
        <v>0</v>
      </c>
      <c r="O23" s="209">
        <v>0</v>
      </c>
      <c r="P23" s="209">
        <v>0</v>
      </c>
      <c r="Q23" s="209">
        <v>0</v>
      </c>
      <c r="R23" s="210">
        <f t="shared" si="1"/>
        <v>194311.53</v>
      </c>
      <c r="S23" s="211">
        <v>968.84</v>
      </c>
      <c r="T23" s="211">
        <v>193342.69</v>
      </c>
      <c r="U23" s="211">
        <v>775298.72</v>
      </c>
      <c r="V23" s="2" t="str">
        <f t="shared" si="2"/>
        <v>N/A</v>
      </c>
    </row>
    <row r="24" spans="1:22">
      <c r="A24" s="217" t="s">
        <v>87</v>
      </c>
      <c r="B24" s="212">
        <f t="shared" si="0"/>
        <v>28116523.819999997</v>
      </c>
      <c r="C24" s="209">
        <v>2701215.6799999997</v>
      </c>
      <c r="D24" s="209">
        <v>93419.71</v>
      </c>
      <c r="E24" s="209">
        <v>774350.38</v>
      </c>
      <c r="F24" s="209">
        <v>0</v>
      </c>
      <c r="G24" s="209">
        <v>607924.94999999995</v>
      </c>
      <c r="H24" s="209">
        <v>15861151.389999999</v>
      </c>
      <c r="I24" s="209">
        <v>1149865.81</v>
      </c>
      <c r="J24" s="209">
        <v>1086471.3600000001</v>
      </c>
      <c r="K24" s="209">
        <v>40688.639999999999</v>
      </c>
      <c r="L24" s="209">
        <v>5801435.8999999994</v>
      </c>
      <c r="M24" s="209">
        <v>0</v>
      </c>
      <c r="N24" s="209">
        <v>0</v>
      </c>
      <c r="O24" s="209">
        <v>0</v>
      </c>
      <c r="P24" s="209">
        <v>0</v>
      </c>
      <c r="Q24" s="209">
        <v>0</v>
      </c>
      <c r="R24" s="210">
        <f t="shared" si="1"/>
        <v>494330.88999999996</v>
      </c>
      <c r="S24" s="211">
        <v>23344.86</v>
      </c>
      <c r="T24" s="211">
        <v>470986.02999999997</v>
      </c>
      <c r="U24" s="211">
        <v>1385602.08</v>
      </c>
      <c r="V24" s="2" t="str">
        <f t="shared" si="2"/>
        <v>N/A</v>
      </c>
    </row>
    <row r="25" spans="1:22">
      <c r="A25" s="217" t="s">
        <v>88</v>
      </c>
      <c r="B25" s="212">
        <f t="shared" si="0"/>
        <v>28639438.169999998</v>
      </c>
      <c r="C25" s="209">
        <v>1239423.1299999999</v>
      </c>
      <c r="D25" s="209">
        <v>67138.559999999998</v>
      </c>
      <c r="E25" s="209">
        <v>140830.54999999999</v>
      </c>
      <c r="F25" s="209">
        <v>1420.14</v>
      </c>
      <c r="G25" s="209">
        <v>370419.85</v>
      </c>
      <c r="H25" s="209">
        <v>17089450.850000001</v>
      </c>
      <c r="I25" s="209">
        <v>1740140.11</v>
      </c>
      <c r="J25" s="209">
        <v>961980.14</v>
      </c>
      <c r="K25" s="209">
        <v>93422.38</v>
      </c>
      <c r="L25" s="209">
        <v>6288591.6799999997</v>
      </c>
      <c r="M25" s="209">
        <v>25598.16</v>
      </c>
      <c r="N25" s="209">
        <v>523068.65</v>
      </c>
      <c r="O25" s="209">
        <v>59382.86</v>
      </c>
      <c r="P25" s="209">
        <v>38571.11</v>
      </c>
      <c r="Q25" s="209">
        <v>0</v>
      </c>
      <c r="R25" s="210">
        <f t="shared" si="1"/>
        <v>486140.45999999996</v>
      </c>
      <c r="S25" s="211">
        <v>28589.1</v>
      </c>
      <c r="T25" s="211">
        <v>457551.35999999999</v>
      </c>
      <c r="U25" s="211">
        <v>1178389.3400000001</v>
      </c>
      <c r="V25" s="2" t="str">
        <f t="shared" si="2"/>
        <v>N/A</v>
      </c>
    </row>
    <row r="26" spans="1:22">
      <c r="A26" s="217" t="s">
        <v>343</v>
      </c>
      <c r="B26" s="212">
        <f t="shared" si="0"/>
        <v>3049013.27</v>
      </c>
      <c r="C26" s="209">
        <v>51308.639999999999</v>
      </c>
      <c r="D26" s="209">
        <v>0</v>
      </c>
      <c r="E26" s="209">
        <v>2850.48</v>
      </c>
      <c r="F26" s="209">
        <v>0</v>
      </c>
      <c r="G26" s="209">
        <v>0</v>
      </c>
      <c r="H26" s="209">
        <v>2640268.06</v>
      </c>
      <c r="I26" s="209">
        <v>263529.09000000003</v>
      </c>
      <c r="J26" s="209">
        <v>59147.46</v>
      </c>
      <c r="K26" s="209">
        <v>0</v>
      </c>
      <c r="L26" s="209">
        <v>10055.86</v>
      </c>
      <c r="M26" s="209">
        <v>0</v>
      </c>
      <c r="N26" s="209">
        <v>21853.68</v>
      </c>
      <c r="O26" s="209">
        <v>0</v>
      </c>
      <c r="P26" s="209">
        <v>0</v>
      </c>
      <c r="Q26" s="209">
        <v>0</v>
      </c>
      <c r="R26" s="210">
        <f t="shared" si="1"/>
        <v>507372.87</v>
      </c>
      <c r="S26" s="211">
        <v>14200.87</v>
      </c>
      <c r="T26" s="211">
        <v>493172</v>
      </c>
      <c r="U26" s="211">
        <v>257974.95</v>
      </c>
      <c r="V26" s="2" t="str">
        <f t="shared" si="2"/>
        <v>Yes</v>
      </c>
    </row>
    <row r="27" spans="1:22">
      <c r="A27" s="217" t="s">
        <v>89</v>
      </c>
      <c r="B27" s="212">
        <f t="shared" si="0"/>
        <v>9291861.0899999999</v>
      </c>
      <c r="C27" s="209">
        <v>572836.38</v>
      </c>
      <c r="D27" s="209">
        <v>0</v>
      </c>
      <c r="E27" s="209">
        <v>41657.440000000002</v>
      </c>
      <c r="F27" s="209">
        <v>0</v>
      </c>
      <c r="G27" s="209">
        <v>112901.13</v>
      </c>
      <c r="H27" s="209">
        <v>5678293.3200000003</v>
      </c>
      <c r="I27" s="209">
        <v>483366.14</v>
      </c>
      <c r="J27" s="209">
        <v>326712.96000000002</v>
      </c>
      <c r="K27" s="209">
        <v>63781.56</v>
      </c>
      <c r="L27" s="209">
        <v>2012312.16</v>
      </c>
      <c r="M27" s="209">
        <v>0</v>
      </c>
      <c r="N27" s="209">
        <v>0</v>
      </c>
      <c r="O27" s="209">
        <v>0</v>
      </c>
      <c r="P27" s="209">
        <v>0</v>
      </c>
      <c r="Q27" s="209">
        <v>0</v>
      </c>
      <c r="R27" s="210">
        <f t="shared" si="1"/>
        <v>171573.62</v>
      </c>
      <c r="S27" s="211">
        <v>8185.59</v>
      </c>
      <c r="T27" s="211">
        <v>163388.03</v>
      </c>
      <c r="U27" s="211">
        <v>416325.35</v>
      </c>
      <c r="V27" s="2" t="str">
        <f t="shared" si="2"/>
        <v>Yes</v>
      </c>
    </row>
    <row r="28" spans="1:22">
      <c r="A28" s="217" t="s">
        <v>90</v>
      </c>
      <c r="B28" s="212">
        <f t="shared" si="0"/>
        <v>53093680.779999994</v>
      </c>
      <c r="C28" s="209">
        <v>3363368.68</v>
      </c>
      <c r="D28" s="209">
        <v>555192.94999999995</v>
      </c>
      <c r="E28" s="209">
        <v>487345.33</v>
      </c>
      <c r="F28" s="209">
        <v>0</v>
      </c>
      <c r="G28" s="209">
        <v>999096.42</v>
      </c>
      <c r="H28" s="209">
        <v>26927129.140000001</v>
      </c>
      <c r="I28" s="209">
        <v>7564685.6399999997</v>
      </c>
      <c r="J28" s="209">
        <v>2100536.4700000002</v>
      </c>
      <c r="K28" s="209">
        <v>0</v>
      </c>
      <c r="L28" s="209">
        <v>11096326.15</v>
      </c>
      <c r="M28" s="209">
        <v>0</v>
      </c>
      <c r="N28" s="209">
        <v>0</v>
      </c>
      <c r="O28" s="209">
        <v>0</v>
      </c>
      <c r="P28" s="209">
        <v>0</v>
      </c>
      <c r="Q28" s="209">
        <v>0</v>
      </c>
      <c r="R28" s="210">
        <f t="shared" si="1"/>
        <v>383011.33</v>
      </c>
      <c r="S28" s="211">
        <v>46715.7</v>
      </c>
      <c r="T28" s="211">
        <v>336295.63</v>
      </c>
      <c r="U28" s="211">
        <v>2652990.2799999998</v>
      </c>
      <c r="V28" s="2" t="str">
        <f t="shared" si="2"/>
        <v>N/A</v>
      </c>
    </row>
    <row r="29" spans="1:22">
      <c r="A29" s="217" t="s">
        <v>91</v>
      </c>
      <c r="B29" s="212">
        <f t="shared" si="0"/>
        <v>18272810.949999999</v>
      </c>
      <c r="C29" s="209">
        <v>1813992.16</v>
      </c>
      <c r="D29" s="209">
        <v>15125</v>
      </c>
      <c r="E29" s="209">
        <v>178464.26</v>
      </c>
      <c r="F29" s="209">
        <v>7100.7</v>
      </c>
      <c r="G29" s="209">
        <v>107693.95</v>
      </c>
      <c r="H29" s="209">
        <v>12493693.17</v>
      </c>
      <c r="I29" s="209">
        <v>1197675.92</v>
      </c>
      <c r="J29" s="209">
        <v>680783.4</v>
      </c>
      <c r="K29" s="209">
        <v>49511.519999999997</v>
      </c>
      <c r="L29" s="209">
        <v>1305725.0599999998</v>
      </c>
      <c r="M29" s="209">
        <v>9075</v>
      </c>
      <c r="N29" s="209">
        <v>392668.71</v>
      </c>
      <c r="O29" s="209">
        <v>4970.49</v>
      </c>
      <c r="P29" s="209">
        <v>16331.61</v>
      </c>
      <c r="Q29" s="209">
        <v>0</v>
      </c>
      <c r="R29" s="210">
        <f t="shared" si="1"/>
        <v>0</v>
      </c>
      <c r="S29" s="211">
        <v>0</v>
      </c>
      <c r="T29" s="211">
        <v>0</v>
      </c>
      <c r="U29" s="211">
        <v>932031.52</v>
      </c>
      <c r="V29" s="2" t="str">
        <f t="shared" si="2"/>
        <v>N/A</v>
      </c>
    </row>
    <row r="30" spans="1:22">
      <c r="A30" s="217" t="s">
        <v>92</v>
      </c>
      <c r="B30" s="212">
        <f t="shared" si="0"/>
        <v>22697060.52</v>
      </c>
      <c r="C30" s="209">
        <v>1989028.33</v>
      </c>
      <c r="D30" s="209">
        <v>0</v>
      </c>
      <c r="E30" s="209">
        <v>312422.40000000002</v>
      </c>
      <c r="F30" s="209">
        <v>0</v>
      </c>
      <c r="G30" s="209">
        <v>143833.82</v>
      </c>
      <c r="H30" s="209">
        <v>16806500.440000001</v>
      </c>
      <c r="I30" s="209">
        <v>6608.88</v>
      </c>
      <c r="J30" s="209">
        <v>1067201.52</v>
      </c>
      <c r="K30" s="209">
        <v>0</v>
      </c>
      <c r="L30" s="209">
        <v>2371465.13</v>
      </c>
      <c r="M30" s="209">
        <v>0</v>
      </c>
      <c r="N30" s="209">
        <v>0</v>
      </c>
      <c r="O30" s="209">
        <v>0</v>
      </c>
      <c r="P30" s="209">
        <v>0</v>
      </c>
      <c r="Q30" s="209">
        <v>0</v>
      </c>
      <c r="R30" s="210">
        <f t="shared" si="1"/>
        <v>1665067.88</v>
      </c>
      <c r="S30" s="211">
        <v>10042.200000000001</v>
      </c>
      <c r="T30" s="211">
        <v>1655025.68</v>
      </c>
      <c r="U30" s="211">
        <v>1101435.45</v>
      </c>
      <c r="V30" s="2" t="str">
        <f t="shared" si="2"/>
        <v>N/A</v>
      </c>
    </row>
    <row r="31" spans="1:22">
      <c r="A31" s="217" t="s">
        <v>93</v>
      </c>
      <c r="B31" s="212">
        <f t="shared" si="0"/>
        <v>81663683.5</v>
      </c>
      <c r="C31" s="209">
        <v>8303204.5300000003</v>
      </c>
      <c r="D31" s="209">
        <v>18174.419999999998</v>
      </c>
      <c r="E31" s="209">
        <v>908227.43</v>
      </c>
      <c r="F31" s="209">
        <v>9914.7999999999993</v>
      </c>
      <c r="G31" s="209">
        <v>2276730.63</v>
      </c>
      <c r="H31" s="209">
        <v>49045719.170000002</v>
      </c>
      <c r="I31" s="209">
        <v>432239.11</v>
      </c>
      <c r="J31" s="209">
        <v>2731912.83</v>
      </c>
      <c r="K31" s="209">
        <v>199375.92</v>
      </c>
      <c r="L31" s="209">
        <v>17738184.66</v>
      </c>
      <c r="M31" s="209">
        <v>0</v>
      </c>
      <c r="N31" s="209">
        <v>0</v>
      </c>
      <c r="O31" s="209">
        <v>0</v>
      </c>
      <c r="P31" s="209">
        <v>0</v>
      </c>
      <c r="Q31" s="209">
        <v>0</v>
      </c>
      <c r="R31" s="210">
        <f t="shared" si="1"/>
        <v>631296.56000000006</v>
      </c>
      <c r="S31" s="211">
        <v>64747.88</v>
      </c>
      <c r="T31" s="211">
        <v>566548.68000000005</v>
      </c>
      <c r="U31" s="211">
        <v>3863927.6399999997</v>
      </c>
      <c r="V31" s="2" t="str">
        <f t="shared" si="2"/>
        <v>N/A</v>
      </c>
    </row>
    <row r="33" spans="1:9">
      <c r="A33" s="73" t="s">
        <v>54</v>
      </c>
      <c r="B33" s="73" t="s">
        <v>66</v>
      </c>
      <c r="C33" s="73" t="s">
        <v>67</v>
      </c>
      <c r="D33" s="73">
        <v>50000000</v>
      </c>
      <c r="F33" s="73" t="s">
        <v>54</v>
      </c>
      <c r="G33" s="73" t="s">
        <v>144</v>
      </c>
      <c r="H33" s="73" t="s">
        <v>145</v>
      </c>
      <c r="I33" s="73" t="s">
        <v>377</v>
      </c>
    </row>
    <row r="34" spans="1:9">
      <c r="A34" s="201"/>
      <c r="B34" s="201"/>
      <c r="C34" s="201" t="s">
        <v>374</v>
      </c>
      <c r="D34" s="201" t="s">
        <v>373</v>
      </c>
      <c r="F34" s="201"/>
      <c r="G34" s="201"/>
      <c r="H34" s="201"/>
      <c r="I34" s="201" t="s">
        <v>375</v>
      </c>
    </row>
    <row r="35" spans="1:9">
      <c r="A35" s="217" t="s">
        <v>341</v>
      </c>
      <c r="B35" s="208" t="s">
        <v>65</v>
      </c>
      <c r="C35" s="196">
        <v>0</v>
      </c>
      <c r="D35" s="213">
        <v>896272.34</v>
      </c>
      <c r="F35" s="217" t="s">
        <v>341</v>
      </c>
      <c r="G35" s="215">
        <v>69250</v>
      </c>
      <c r="H35" s="215">
        <v>10000000</v>
      </c>
      <c r="I35" s="214">
        <v>0</v>
      </c>
    </row>
    <row r="36" spans="1:9">
      <c r="A36" s="217" t="s">
        <v>69</v>
      </c>
      <c r="B36" s="208" t="s">
        <v>65</v>
      </c>
      <c r="C36" s="196">
        <v>0</v>
      </c>
      <c r="D36" s="213">
        <v>3972370.73</v>
      </c>
      <c r="F36" s="217" t="s">
        <v>69</v>
      </c>
      <c r="G36" s="215">
        <v>69250</v>
      </c>
      <c r="H36" s="215">
        <v>10000000</v>
      </c>
      <c r="I36" s="214">
        <v>0</v>
      </c>
    </row>
    <row r="37" spans="1:9">
      <c r="A37" s="217" t="s">
        <v>70</v>
      </c>
      <c r="B37" s="208" t="s">
        <v>65</v>
      </c>
      <c r="C37" s="196">
        <v>0</v>
      </c>
      <c r="D37" s="213">
        <v>184207.87</v>
      </c>
      <c r="F37" s="217" t="s">
        <v>70</v>
      </c>
      <c r="G37" s="216">
        <v>69250</v>
      </c>
      <c r="H37" s="215">
        <v>10000000</v>
      </c>
      <c r="I37" s="214">
        <v>275000</v>
      </c>
    </row>
    <row r="38" spans="1:9">
      <c r="A38" s="217" t="s">
        <v>71</v>
      </c>
      <c r="B38" s="208" t="s">
        <v>65</v>
      </c>
      <c r="C38" s="196">
        <v>0</v>
      </c>
      <c r="D38" s="213">
        <v>638873.53</v>
      </c>
      <c r="F38" s="217" t="s">
        <v>71</v>
      </c>
      <c r="G38" s="215">
        <v>69250</v>
      </c>
      <c r="H38" s="215">
        <v>10000000</v>
      </c>
      <c r="I38" s="214">
        <v>0</v>
      </c>
    </row>
    <row r="39" spans="1:9">
      <c r="A39" s="217" t="s">
        <v>72</v>
      </c>
      <c r="B39" s="208" t="s">
        <v>65</v>
      </c>
      <c r="C39" s="196">
        <v>0</v>
      </c>
      <c r="D39" s="213">
        <v>1268932.6399999999</v>
      </c>
      <c r="F39" s="217" t="s">
        <v>72</v>
      </c>
      <c r="G39" s="215">
        <v>69250</v>
      </c>
      <c r="H39" s="215">
        <v>10000000</v>
      </c>
      <c r="I39" s="214">
        <v>0</v>
      </c>
    </row>
    <row r="40" spans="1:9">
      <c r="A40" s="218" t="s">
        <v>371</v>
      </c>
      <c r="B40" s="208" t="s">
        <v>65</v>
      </c>
      <c r="C40" s="196">
        <v>0</v>
      </c>
      <c r="D40" s="213">
        <v>1272749.3799999999</v>
      </c>
      <c r="F40" s="218" t="s">
        <v>371</v>
      </c>
      <c r="G40" s="215">
        <v>69250</v>
      </c>
      <c r="H40" s="215">
        <v>10000000</v>
      </c>
      <c r="I40" s="214">
        <v>0</v>
      </c>
    </row>
    <row r="41" spans="1:9">
      <c r="A41" s="217" t="s">
        <v>74</v>
      </c>
      <c r="B41" s="208" t="s">
        <v>65</v>
      </c>
      <c r="C41" s="196">
        <v>0</v>
      </c>
      <c r="D41" s="213">
        <v>259465.53</v>
      </c>
      <c r="F41" s="217" t="s">
        <v>74</v>
      </c>
      <c r="G41" s="215">
        <v>69250</v>
      </c>
      <c r="H41" s="215">
        <v>10000000</v>
      </c>
      <c r="I41" s="214">
        <v>0</v>
      </c>
    </row>
    <row r="42" spans="1:9">
      <c r="A42" s="217" t="s">
        <v>75</v>
      </c>
      <c r="B42" s="208" t="s">
        <v>65</v>
      </c>
      <c r="C42" s="196">
        <v>0</v>
      </c>
      <c r="D42" s="213">
        <v>103912.97</v>
      </c>
      <c r="F42" s="217" t="s">
        <v>75</v>
      </c>
      <c r="G42" s="215">
        <v>69250</v>
      </c>
      <c r="H42" s="215">
        <v>10000000</v>
      </c>
      <c r="I42" s="214">
        <v>0</v>
      </c>
    </row>
    <row r="43" spans="1:9">
      <c r="A43" s="217" t="s">
        <v>76</v>
      </c>
      <c r="B43" s="208" t="s">
        <v>65</v>
      </c>
      <c r="C43" s="196">
        <v>0</v>
      </c>
      <c r="D43" s="213">
        <v>2262484.64</v>
      </c>
      <c r="F43" s="217" t="s">
        <v>76</v>
      </c>
      <c r="G43" s="215">
        <v>69250</v>
      </c>
      <c r="H43" s="215">
        <v>10000000</v>
      </c>
      <c r="I43" s="214">
        <v>0</v>
      </c>
    </row>
    <row r="44" spans="1:9">
      <c r="A44" s="217" t="s">
        <v>77</v>
      </c>
      <c r="B44" s="208" t="s">
        <v>65</v>
      </c>
      <c r="C44" s="196">
        <v>0</v>
      </c>
      <c r="D44" s="213">
        <v>400893.74</v>
      </c>
      <c r="F44" s="217" t="s">
        <v>77</v>
      </c>
      <c r="G44" s="215">
        <v>69250</v>
      </c>
      <c r="H44" s="215">
        <v>10000000</v>
      </c>
      <c r="I44" s="214">
        <v>0</v>
      </c>
    </row>
    <row r="45" spans="1:9">
      <c r="A45" s="217" t="s">
        <v>78</v>
      </c>
      <c r="B45" s="208" t="s">
        <v>65</v>
      </c>
      <c r="C45" s="196">
        <v>0</v>
      </c>
      <c r="D45" s="213">
        <v>2463798.71</v>
      </c>
      <c r="F45" s="217" t="s">
        <v>78</v>
      </c>
      <c r="G45" s="215">
        <v>69250</v>
      </c>
      <c r="H45" s="215">
        <v>10000000</v>
      </c>
      <c r="I45" s="214">
        <v>0</v>
      </c>
    </row>
    <row r="46" spans="1:9">
      <c r="A46" s="217" t="s">
        <v>79</v>
      </c>
      <c r="B46" s="208" t="s">
        <v>65</v>
      </c>
      <c r="C46" s="196">
        <v>0</v>
      </c>
      <c r="D46" s="213">
        <v>1257265.6400000001</v>
      </c>
      <c r="F46" s="217" t="s">
        <v>79</v>
      </c>
      <c r="G46" s="215">
        <v>69250</v>
      </c>
      <c r="H46" s="215">
        <v>10000000</v>
      </c>
      <c r="I46" s="214">
        <v>0</v>
      </c>
    </row>
    <row r="47" spans="1:9">
      <c r="A47" s="217" t="s">
        <v>342</v>
      </c>
      <c r="B47" s="208" t="s">
        <v>65</v>
      </c>
      <c r="C47" s="196">
        <v>0</v>
      </c>
      <c r="D47" s="213">
        <v>404768.42</v>
      </c>
      <c r="F47" s="217" t="s">
        <v>342</v>
      </c>
      <c r="G47" s="215">
        <v>69250</v>
      </c>
      <c r="H47" s="215">
        <v>10000000</v>
      </c>
      <c r="I47" s="214">
        <v>0</v>
      </c>
    </row>
    <row r="48" spans="1:9">
      <c r="A48" s="217" t="s">
        <v>80</v>
      </c>
      <c r="B48" s="208" t="s">
        <v>65</v>
      </c>
      <c r="C48" s="196">
        <v>201469.49</v>
      </c>
      <c r="D48" s="213">
        <v>6939527.04</v>
      </c>
      <c r="F48" s="217" t="s">
        <v>80</v>
      </c>
      <c r="G48" s="215">
        <v>69250</v>
      </c>
      <c r="H48" s="215">
        <v>10000000</v>
      </c>
      <c r="I48" s="214">
        <v>60000</v>
      </c>
    </row>
    <row r="49" spans="1:9">
      <c r="A49" s="217" t="s">
        <v>81</v>
      </c>
      <c r="B49" s="208" t="s">
        <v>65</v>
      </c>
      <c r="C49" s="196">
        <v>0</v>
      </c>
      <c r="D49" s="213">
        <v>117429.7</v>
      </c>
      <c r="F49" s="217" t="s">
        <v>81</v>
      </c>
      <c r="G49" s="215">
        <v>69250</v>
      </c>
      <c r="H49" s="215">
        <v>10000000</v>
      </c>
      <c r="I49" s="214">
        <v>0</v>
      </c>
    </row>
    <row r="50" spans="1:9">
      <c r="A50" s="217" t="s">
        <v>82</v>
      </c>
      <c r="B50" s="208" t="s">
        <v>65</v>
      </c>
      <c r="C50" s="196">
        <v>0</v>
      </c>
      <c r="D50" s="213">
        <v>450491.32</v>
      </c>
      <c r="F50" s="217" t="s">
        <v>82</v>
      </c>
      <c r="G50" s="215">
        <v>69250</v>
      </c>
      <c r="H50" s="215">
        <v>10000000</v>
      </c>
      <c r="I50" s="214">
        <v>0</v>
      </c>
    </row>
    <row r="51" spans="1:9">
      <c r="A51" s="217" t="s">
        <v>83</v>
      </c>
      <c r="B51" s="208" t="s">
        <v>65</v>
      </c>
      <c r="C51" s="196">
        <v>0</v>
      </c>
      <c r="D51" s="213">
        <v>2586181.12</v>
      </c>
      <c r="F51" s="217" t="s">
        <v>83</v>
      </c>
      <c r="G51" s="215">
        <v>69250</v>
      </c>
      <c r="H51" s="215">
        <v>10000000</v>
      </c>
      <c r="I51" s="214">
        <v>0</v>
      </c>
    </row>
    <row r="52" spans="1:9">
      <c r="A52" s="217" t="s">
        <v>391</v>
      </c>
      <c r="B52" s="208" t="s">
        <v>65</v>
      </c>
      <c r="C52" s="196">
        <v>0</v>
      </c>
      <c r="D52" s="213">
        <v>873783.51</v>
      </c>
      <c r="F52" s="217" t="s">
        <v>391</v>
      </c>
      <c r="G52" s="215">
        <v>69250</v>
      </c>
      <c r="H52" s="215">
        <v>10000000</v>
      </c>
      <c r="I52" s="214">
        <v>0</v>
      </c>
    </row>
    <row r="53" spans="1:9">
      <c r="A53" s="217" t="s">
        <v>85</v>
      </c>
      <c r="B53" s="208" t="s">
        <v>65</v>
      </c>
      <c r="C53" s="196">
        <v>0</v>
      </c>
      <c r="D53" s="213">
        <v>1117984.71</v>
      </c>
      <c r="F53" s="217" t="s">
        <v>85</v>
      </c>
      <c r="G53" s="215">
        <v>69250</v>
      </c>
      <c r="H53" s="215">
        <v>10000000</v>
      </c>
      <c r="I53" s="214">
        <v>0</v>
      </c>
    </row>
    <row r="54" spans="1:9">
      <c r="A54" s="217" t="s">
        <v>86</v>
      </c>
      <c r="B54" s="208" t="s">
        <v>65</v>
      </c>
      <c r="C54" s="196">
        <v>0</v>
      </c>
      <c r="D54" s="213">
        <v>775298.72</v>
      </c>
      <c r="F54" s="217" t="s">
        <v>86</v>
      </c>
      <c r="G54" s="215">
        <v>69250</v>
      </c>
      <c r="H54" s="215">
        <v>10000000</v>
      </c>
      <c r="I54" s="214">
        <v>0</v>
      </c>
    </row>
    <row r="55" spans="1:9">
      <c r="A55" s="217" t="s">
        <v>87</v>
      </c>
      <c r="B55" s="208" t="s">
        <v>65</v>
      </c>
      <c r="C55" s="196">
        <v>0</v>
      </c>
      <c r="D55" s="213">
        <v>1385602.08</v>
      </c>
      <c r="F55" s="217" t="s">
        <v>87</v>
      </c>
      <c r="G55" s="215">
        <v>69250</v>
      </c>
      <c r="H55" s="215">
        <v>10000000</v>
      </c>
      <c r="I55" s="214">
        <v>0</v>
      </c>
    </row>
    <row r="56" spans="1:9">
      <c r="A56" s="217" t="s">
        <v>88</v>
      </c>
      <c r="B56" s="208" t="s">
        <v>65</v>
      </c>
      <c r="C56" s="196">
        <v>0</v>
      </c>
      <c r="D56" s="213">
        <v>1178389.3400000001</v>
      </c>
      <c r="F56" s="217" t="s">
        <v>88</v>
      </c>
      <c r="G56" s="215">
        <v>69250</v>
      </c>
      <c r="H56" s="215">
        <v>10000000</v>
      </c>
      <c r="I56" s="214">
        <v>0</v>
      </c>
    </row>
    <row r="57" spans="1:9">
      <c r="A57" s="217" t="s">
        <v>343</v>
      </c>
      <c r="B57" s="208" t="s">
        <v>65</v>
      </c>
      <c r="C57" s="196">
        <v>0</v>
      </c>
      <c r="D57" s="213">
        <v>257974.95</v>
      </c>
      <c r="F57" s="217" t="s">
        <v>343</v>
      </c>
      <c r="G57" s="215">
        <v>69250</v>
      </c>
      <c r="H57" s="215">
        <v>10000000</v>
      </c>
      <c r="I57" s="214">
        <v>0</v>
      </c>
    </row>
    <row r="58" spans="1:9">
      <c r="A58" s="217" t="s">
        <v>89</v>
      </c>
      <c r="B58" s="208" t="s">
        <v>65</v>
      </c>
      <c r="C58" s="196">
        <v>0</v>
      </c>
      <c r="D58" s="213">
        <v>416325.35</v>
      </c>
      <c r="F58" s="217" t="s">
        <v>89</v>
      </c>
      <c r="G58" s="215">
        <v>69150</v>
      </c>
      <c r="H58" s="215">
        <v>10000000</v>
      </c>
      <c r="I58" s="214">
        <v>0</v>
      </c>
    </row>
    <row r="59" spans="1:9">
      <c r="A59" s="217" t="s">
        <v>90</v>
      </c>
      <c r="B59" s="208" t="s">
        <v>65</v>
      </c>
      <c r="C59" s="196">
        <v>0</v>
      </c>
      <c r="D59" s="213">
        <v>2652990.2799999998</v>
      </c>
      <c r="F59" s="217" t="s">
        <v>90</v>
      </c>
      <c r="G59" s="215">
        <v>69250</v>
      </c>
      <c r="H59" s="215">
        <v>10000000</v>
      </c>
      <c r="I59" s="214">
        <v>0</v>
      </c>
    </row>
    <row r="60" spans="1:9">
      <c r="A60" s="217" t="s">
        <v>91</v>
      </c>
      <c r="B60" s="208" t="s">
        <v>65</v>
      </c>
      <c r="C60" s="196">
        <v>0</v>
      </c>
      <c r="D60" s="213">
        <v>932031.52</v>
      </c>
      <c r="F60" s="217" t="s">
        <v>91</v>
      </c>
      <c r="G60" s="215">
        <v>69250</v>
      </c>
      <c r="H60" s="215">
        <v>10000000</v>
      </c>
      <c r="I60" s="214">
        <v>0</v>
      </c>
    </row>
    <row r="61" spans="1:9">
      <c r="A61" s="217" t="s">
        <v>92</v>
      </c>
      <c r="B61" s="208" t="s">
        <v>65</v>
      </c>
      <c r="C61" s="213">
        <v>-6</v>
      </c>
      <c r="D61" s="213">
        <v>1101441.45</v>
      </c>
      <c r="F61" s="217" t="s">
        <v>92</v>
      </c>
      <c r="G61" s="215">
        <v>69250</v>
      </c>
      <c r="H61" s="215">
        <v>10000000</v>
      </c>
      <c r="I61" s="214">
        <v>0</v>
      </c>
    </row>
    <row r="62" spans="1:9">
      <c r="A62" s="217" t="s">
        <v>93</v>
      </c>
      <c r="B62" s="208" t="s">
        <v>65</v>
      </c>
      <c r="C62" s="196">
        <v>0</v>
      </c>
      <c r="D62" s="213">
        <v>3863927.6399999997</v>
      </c>
      <c r="F62" s="217" t="s">
        <v>93</v>
      </c>
      <c r="G62" s="216">
        <v>69250</v>
      </c>
      <c r="H62" s="215">
        <v>10000000</v>
      </c>
      <c r="I62" s="214">
        <v>0</v>
      </c>
    </row>
  </sheetData>
  <sheetProtection algorithmName="SHA-512" hashValue="mje4mGjbpsRMBfc0ruXOAh29HqflTEk41d4Ci7lJIY1/iSSrPpv9hqDGpoIUXlOzJjKfodI1DxXSc8ovmq7FhQ==" saltValue="/BTBZyxETi+EL89oBqgzLw==" spinCount="100000" sheet="1" objects="1" scenarios="1"/>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V62"/>
  <sheetViews>
    <sheetView topLeftCell="A22" zoomScaleNormal="100" workbookViewId="0">
      <pane xSplit="1" topLeftCell="B1" activePane="topRight" state="frozen"/>
      <selection sqref="A1:M1"/>
      <selection pane="topRight" activeCell="I35" sqref="I35:I62"/>
    </sheetView>
  </sheetViews>
  <sheetFormatPr defaultColWidth="9.140625" defaultRowHeight="12.75"/>
  <cols>
    <col min="1" max="1" width="38.7109375" style="2" bestFit="1" customWidth="1"/>
    <col min="2" max="2" width="24.140625" style="2" bestFit="1" customWidth="1"/>
    <col min="3" max="3" width="22.42578125" style="2" customWidth="1"/>
    <col min="4" max="4" width="17.85546875" style="2" customWidth="1"/>
    <col min="5" max="5" width="13.7109375" style="2" bestFit="1" customWidth="1"/>
    <col min="6" max="6" width="23" style="2" customWidth="1"/>
    <col min="7" max="7" width="16.7109375" style="2" bestFit="1" customWidth="1"/>
    <col min="8" max="8" width="14.7109375" style="2" customWidth="1"/>
    <col min="9" max="9" width="16.5703125" style="2" bestFit="1" customWidth="1"/>
    <col min="10" max="10" width="15.140625" style="2" bestFit="1" customWidth="1"/>
    <col min="11" max="11" width="14.28515625" style="2" bestFit="1" customWidth="1"/>
    <col min="12" max="12" width="16.7109375" style="2" bestFit="1" customWidth="1"/>
    <col min="13" max="15" width="17.42578125" style="2" customWidth="1"/>
    <col min="16" max="16" width="14.7109375" style="2" bestFit="1" customWidth="1"/>
    <col min="17" max="17" width="19.42578125" style="2" customWidth="1"/>
    <col min="18" max="18" width="18.5703125" style="2" customWidth="1"/>
    <col min="19" max="19" width="11.28515625" style="2" bestFit="1" customWidth="1"/>
    <col min="20" max="21" width="13.140625" style="2" bestFit="1" customWidth="1"/>
    <col min="22" max="16384" width="9.140625" style="2"/>
  </cols>
  <sheetData>
    <row r="1" spans="1:22" ht="64.5" customHeight="1">
      <c r="A1" s="148" t="s">
        <v>376</v>
      </c>
      <c r="B1" s="70" t="s">
        <v>96</v>
      </c>
      <c r="C1" s="70" t="s">
        <v>55</v>
      </c>
      <c r="D1" s="70" t="s">
        <v>56</v>
      </c>
      <c r="E1" s="70" t="s">
        <v>345</v>
      </c>
      <c r="F1" s="70" t="s">
        <v>57</v>
      </c>
      <c r="G1" s="70" t="s">
        <v>58</v>
      </c>
      <c r="H1" s="70" t="s">
        <v>59</v>
      </c>
      <c r="I1" s="70" t="s">
        <v>60</v>
      </c>
      <c r="J1" s="70" t="s">
        <v>346</v>
      </c>
      <c r="K1" s="70" t="s">
        <v>61</v>
      </c>
      <c r="L1" s="70" t="s">
        <v>62</v>
      </c>
      <c r="M1" s="70" t="s">
        <v>380</v>
      </c>
      <c r="N1" s="70" t="s">
        <v>381</v>
      </c>
      <c r="O1" s="70" t="s">
        <v>382</v>
      </c>
      <c r="P1" s="70" t="s">
        <v>383</v>
      </c>
      <c r="Q1" s="70" t="s">
        <v>384</v>
      </c>
      <c r="R1" s="71" t="s">
        <v>95</v>
      </c>
      <c r="S1" s="71" t="s">
        <v>63</v>
      </c>
      <c r="T1" s="71" t="s">
        <v>64</v>
      </c>
      <c r="U1" s="72" t="s">
        <v>97</v>
      </c>
      <c r="V1" s="72" t="s">
        <v>136</v>
      </c>
    </row>
    <row r="2" spans="1:22" ht="34.5">
      <c r="A2" s="207" t="s">
        <v>352</v>
      </c>
      <c r="B2" s="198"/>
      <c r="C2" s="198" t="s">
        <v>353</v>
      </c>
      <c r="D2" s="198" t="s">
        <v>351</v>
      </c>
      <c r="E2" s="198" t="s">
        <v>354</v>
      </c>
      <c r="F2" s="198" t="s">
        <v>355</v>
      </c>
      <c r="G2" s="198" t="s">
        <v>356</v>
      </c>
      <c r="H2" s="198" t="s">
        <v>357</v>
      </c>
      <c r="I2" s="198" t="s">
        <v>358</v>
      </c>
      <c r="J2" s="198" t="s">
        <v>359</v>
      </c>
      <c r="K2" s="198" t="s">
        <v>360</v>
      </c>
      <c r="L2" s="198" t="s">
        <v>361</v>
      </c>
      <c r="M2" s="198" t="s">
        <v>385</v>
      </c>
      <c r="N2" s="198" t="s">
        <v>386</v>
      </c>
      <c r="O2" s="198" t="s">
        <v>387</v>
      </c>
      <c r="P2" s="198" t="s">
        <v>388</v>
      </c>
      <c r="Q2" s="198" t="s">
        <v>389</v>
      </c>
      <c r="R2" s="199"/>
      <c r="S2" s="199" t="s">
        <v>362</v>
      </c>
      <c r="T2" s="199" t="s">
        <v>363</v>
      </c>
      <c r="U2" s="200" t="s">
        <v>372</v>
      </c>
      <c r="V2" s="200"/>
    </row>
    <row r="3" spans="1:22" s="47" customFormat="1" ht="10.5">
      <c r="A3" s="69" t="s">
        <v>175</v>
      </c>
    </row>
    <row r="4" spans="1:22">
      <c r="A4" s="217" t="s">
        <v>341</v>
      </c>
      <c r="B4" s="212">
        <f>SUM(C4:Q4)</f>
        <v>21959381.030000001</v>
      </c>
      <c r="C4" s="209">
        <v>1042201.76</v>
      </c>
      <c r="D4" s="209">
        <v>27507.22</v>
      </c>
      <c r="E4" s="209">
        <v>198109.67</v>
      </c>
      <c r="F4" s="209">
        <v>0</v>
      </c>
      <c r="G4" s="209">
        <v>358388.53</v>
      </c>
      <c r="H4" s="209">
        <v>13464037.779999999</v>
      </c>
      <c r="I4" s="209">
        <v>819889.1</v>
      </c>
      <c r="J4" s="209">
        <v>945435.67</v>
      </c>
      <c r="K4" s="209">
        <v>0</v>
      </c>
      <c r="L4" s="209">
        <v>4547421.95</v>
      </c>
      <c r="M4" s="209">
        <v>877.92</v>
      </c>
      <c r="N4" s="209">
        <v>541546.72</v>
      </c>
      <c r="O4" s="209">
        <v>0</v>
      </c>
      <c r="P4" s="209">
        <v>13964.71</v>
      </c>
      <c r="Q4" s="209">
        <v>0</v>
      </c>
      <c r="R4" s="210">
        <f>S4+T4</f>
        <v>831795.64</v>
      </c>
      <c r="S4" s="211">
        <v>53706.239999999998</v>
      </c>
      <c r="T4" s="211">
        <v>778089.4</v>
      </c>
      <c r="U4" s="211">
        <v>891784.13</v>
      </c>
      <c r="V4" s="2" t="str">
        <f>IF((B4*0.05)&lt;500000,"Yes","N/A")</f>
        <v>N/A</v>
      </c>
    </row>
    <row r="5" spans="1:22">
      <c r="A5" s="217" t="s">
        <v>69</v>
      </c>
      <c r="B5" s="212">
        <f t="shared" ref="B5:B31" si="0">SUM(C5:Q5)</f>
        <v>70423873.969999999</v>
      </c>
      <c r="C5" s="209">
        <v>4920082.8</v>
      </c>
      <c r="D5" s="209">
        <v>237756.96</v>
      </c>
      <c r="E5" s="209">
        <v>1418412</v>
      </c>
      <c r="F5" s="209">
        <v>1585.2</v>
      </c>
      <c r="G5" s="209">
        <v>1744179.9</v>
      </c>
      <c r="H5" s="209">
        <v>37308965.780000001</v>
      </c>
      <c r="I5" s="209">
        <v>2515454.4300000002</v>
      </c>
      <c r="J5" s="209">
        <v>5722193.7999999998</v>
      </c>
      <c r="K5" s="209">
        <v>127803</v>
      </c>
      <c r="L5" s="209">
        <v>16427440.1</v>
      </c>
      <c r="M5" s="209">
        <v>0</v>
      </c>
      <c r="N5" s="209">
        <v>0</v>
      </c>
      <c r="O5" s="209">
        <v>0</v>
      </c>
      <c r="P5" s="209">
        <v>0</v>
      </c>
      <c r="Q5" s="209">
        <v>0</v>
      </c>
      <c r="R5" s="210">
        <f t="shared" ref="R5:R31" si="1">S5+T5</f>
        <v>1120223.83</v>
      </c>
      <c r="S5" s="211">
        <v>100771.17</v>
      </c>
      <c r="T5" s="211">
        <v>1019452.66</v>
      </c>
      <c r="U5" s="211">
        <v>3623333.96</v>
      </c>
      <c r="V5" s="2" t="str">
        <f t="shared" ref="V5:V31" si="2">IF((B5*0.05)&lt;500000,"Yes","N/A")</f>
        <v>N/A</v>
      </c>
    </row>
    <row r="6" spans="1:22">
      <c r="A6" s="217" t="s">
        <v>70</v>
      </c>
      <c r="B6" s="212">
        <f t="shared" si="0"/>
        <v>2697339.43</v>
      </c>
      <c r="C6" s="209">
        <v>46589.9</v>
      </c>
      <c r="D6" s="209">
        <v>934.05</v>
      </c>
      <c r="E6" s="209">
        <v>2514.1999999999998</v>
      </c>
      <c r="F6" s="209">
        <v>0</v>
      </c>
      <c r="G6" s="209">
        <v>2815.2</v>
      </c>
      <c r="H6" s="209">
        <v>1403982.72</v>
      </c>
      <c r="I6" s="209">
        <v>433044.57</v>
      </c>
      <c r="J6" s="209">
        <v>90350.64</v>
      </c>
      <c r="K6" s="209">
        <v>0</v>
      </c>
      <c r="L6" s="209">
        <v>688927.4</v>
      </c>
      <c r="M6" s="209">
        <v>2332.1999999999998</v>
      </c>
      <c r="N6" s="209">
        <v>24099.4</v>
      </c>
      <c r="O6" s="209">
        <v>1749.15</v>
      </c>
      <c r="P6" s="209">
        <v>0</v>
      </c>
      <c r="Q6" s="209">
        <v>0</v>
      </c>
      <c r="R6" s="210">
        <f t="shared" si="1"/>
        <v>242022.52</v>
      </c>
      <c r="S6" s="211">
        <v>82.31</v>
      </c>
      <c r="T6" s="211">
        <v>241940.21</v>
      </c>
      <c r="U6" s="211">
        <v>189968.57</v>
      </c>
      <c r="V6" s="2" t="str">
        <f t="shared" si="2"/>
        <v>Yes</v>
      </c>
    </row>
    <row r="7" spans="1:22">
      <c r="A7" s="217" t="s">
        <v>71</v>
      </c>
      <c r="B7" s="212">
        <f t="shared" si="0"/>
        <v>13138432.459999999</v>
      </c>
      <c r="C7" s="209">
        <v>812636.4</v>
      </c>
      <c r="D7" s="209">
        <v>19391.400000000001</v>
      </c>
      <c r="E7" s="209">
        <v>190084.8</v>
      </c>
      <c r="F7" s="209">
        <v>0</v>
      </c>
      <c r="G7" s="209">
        <v>104116.8</v>
      </c>
      <c r="H7" s="209">
        <v>8042499.4299999997</v>
      </c>
      <c r="I7" s="209">
        <v>682506.71</v>
      </c>
      <c r="J7" s="209">
        <v>673461.36</v>
      </c>
      <c r="K7" s="209">
        <v>0</v>
      </c>
      <c r="L7" s="209">
        <v>2452306.7599999998</v>
      </c>
      <c r="M7" s="209">
        <v>0</v>
      </c>
      <c r="N7" s="209">
        <v>131578.79999999999</v>
      </c>
      <c r="O7" s="209">
        <v>18387.599999999999</v>
      </c>
      <c r="P7" s="209">
        <v>11462.4</v>
      </c>
      <c r="Q7" s="209">
        <v>0</v>
      </c>
      <c r="R7" s="210">
        <f t="shared" si="1"/>
        <v>314682</v>
      </c>
      <c r="S7" s="211">
        <v>18902.400000000001</v>
      </c>
      <c r="T7" s="211">
        <v>295779.59999999998</v>
      </c>
      <c r="U7" s="211">
        <v>688394.31</v>
      </c>
      <c r="V7" s="2" t="str">
        <f t="shared" si="2"/>
        <v>N/A</v>
      </c>
    </row>
    <row r="8" spans="1:22">
      <c r="A8" s="217" t="s">
        <v>72</v>
      </c>
      <c r="B8" s="212">
        <f t="shared" si="0"/>
        <v>24221924.490000002</v>
      </c>
      <c r="C8" s="209">
        <v>1583505.64</v>
      </c>
      <c r="D8" s="209">
        <v>167076</v>
      </c>
      <c r="E8" s="209">
        <v>205367.35</v>
      </c>
      <c r="F8" s="209">
        <v>0</v>
      </c>
      <c r="G8" s="209">
        <v>384670.22</v>
      </c>
      <c r="H8" s="209">
        <v>12788074.25</v>
      </c>
      <c r="I8" s="209">
        <v>2676183.36</v>
      </c>
      <c r="J8" s="209">
        <v>954072.62</v>
      </c>
      <c r="K8" s="209">
        <v>1778.48</v>
      </c>
      <c r="L8" s="209">
        <v>5092341.3</v>
      </c>
      <c r="M8" s="209">
        <v>36036</v>
      </c>
      <c r="N8" s="209">
        <v>297315.77</v>
      </c>
      <c r="O8" s="209">
        <v>19171.89</v>
      </c>
      <c r="P8" s="209">
        <v>16331.61</v>
      </c>
      <c r="Q8" s="209">
        <v>0</v>
      </c>
      <c r="R8" s="210">
        <f t="shared" si="1"/>
        <v>1686062.3299999998</v>
      </c>
      <c r="S8" s="211">
        <v>179174.2</v>
      </c>
      <c r="T8" s="211">
        <v>1506888.13</v>
      </c>
      <c r="U8" s="211">
        <v>1316144.47</v>
      </c>
      <c r="V8" s="2" t="str">
        <f t="shared" si="2"/>
        <v>N/A</v>
      </c>
    </row>
    <row r="9" spans="1:22">
      <c r="A9" s="218" t="s">
        <v>371</v>
      </c>
      <c r="B9" s="212">
        <f t="shared" si="0"/>
        <v>24358671.719999999</v>
      </c>
      <c r="C9" s="209">
        <v>1948857.2599999998</v>
      </c>
      <c r="D9" s="209">
        <v>21506.58</v>
      </c>
      <c r="E9" s="209">
        <v>156269.39000000001</v>
      </c>
      <c r="F9" s="209">
        <v>0</v>
      </c>
      <c r="G9" s="209">
        <v>95565.68</v>
      </c>
      <c r="H9" s="209">
        <v>17009713.189999998</v>
      </c>
      <c r="I9" s="209">
        <v>1749333.8199999998</v>
      </c>
      <c r="J9" s="209">
        <v>773479.17999999993</v>
      </c>
      <c r="K9" s="209">
        <v>0</v>
      </c>
      <c r="L9" s="209">
        <v>2016825.0699999998</v>
      </c>
      <c r="M9" s="209">
        <v>0</v>
      </c>
      <c r="N9" s="209">
        <v>577126.16</v>
      </c>
      <c r="O9" s="209">
        <v>10239.18</v>
      </c>
      <c r="P9" s="209">
        <v>-243.78999999999996</v>
      </c>
      <c r="Q9" s="209">
        <v>0</v>
      </c>
      <c r="R9" s="210">
        <f t="shared" si="1"/>
        <v>43217.62</v>
      </c>
      <c r="S9" s="211">
        <v>8211.0400000000009</v>
      </c>
      <c r="T9" s="211">
        <v>35006.58</v>
      </c>
      <c r="U9" s="211">
        <v>1214998.9499999997</v>
      </c>
      <c r="V9" s="2" t="str">
        <f t="shared" si="2"/>
        <v>N/A</v>
      </c>
    </row>
    <row r="10" spans="1:22">
      <c r="A10" s="217" t="s">
        <v>74</v>
      </c>
      <c r="B10" s="212">
        <f t="shared" si="0"/>
        <v>3190887.9499999997</v>
      </c>
      <c r="C10" s="209">
        <v>49633.47</v>
      </c>
      <c r="D10" s="209">
        <v>0</v>
      </c>
      <c r="E10" s="209">
        <v>9307.02</v>
      </c>
      <c r="F10" s="209">
        <v>0</v>
      </c>
      <c r="G10" s="209">
        <v>28844.6</v>
      </c>
      <c r="H10" s="209">
        <v>1976713.91</v>
      </c>
      <c r="I10" s="209">
        <v>52962.83</v>
      </c>
      <c r="J10" s="209">
        <v>100964.26</v>
      </c>
      <c r="K10" s="209">
        <v>21155.919999999998</v>
      </c>
      <c r="L10" s="209">
        <v>925571.5</v>
      </c>
      <c r="M10" s="209">
        <v>0</v>
      </c>
      <c r="N10" s="209">
        <v>21155.919999999998</v>
      </c>
      <c r="O10" s="209">
        <v>3631.24</v>
      </c>
      <c r="P10" s="209">
        <v>947.28</v>
      </c>
      <c r="Q10" s="209">
        <v>0</v>
      </c>
      <c r="R10" s="210">
        <f t="shared" si="1"/>
        <v>503702.82</v>
      </c>
      <c r="S10" s="211">
        <v>14804.82</v>
      </c>
      <c r="T10" s="211">
        <v>488898</v>
      </c>
      <c r="U10" s="211">
        <v>267806.19</v>
      </c>
      <c r="V10" s="2" t="str">
        <f t="shared" si="2"/>
        <v>Yes</v>
      </c>
    </row>
    <row r="11" spans="1:22">
      <c r="A11" s="217" t="s">
        <v>75</v>
      </c>
      <c r="B11" s="212">
        <f t="shared" si="0"/>
        <v>1952808.49</v>
      </c>
      <c r="C11" s="209">
        <v>264719.78000000003</v>
      </c>
      <c r="D11" s="209">
        <v>0</v>
      </c>
      <c r="E11" s="209">
        <v>49914.33</v>
      </c>
      <c r="F11" s="209">
        <v>0</v>
      </c>
      <c r="G11" s="209">
        <v>128138.28</v>
      </c>
      <c r="H11" s="209">
        <v>1022272.86</v>
      </c>
      <c r="I11" s="209">
        <v>0</v>
      </c>
      <c r="J11" s="209">
        <v>68790.179999999993</v>
      </c>
      <c r="K11" s="209">
        <v>0</v>
      </c>
      <c r="L11" s="209">
        <v>418973.06</v>
      </c>
      <c r="M11" s="209">
        <v>0</v>
      </c>
      <c r="N11" s="209">
        <v>0</v>
      </c>
      <c r="O11" s="209">
        <v>0</v>
      </c>
      <c r="P11" s="209">
        <v>0</v>
      </c>
      <c r="Q11" s="209">
        <v>0</v>
      </c>
      <c r="R11" s="210">
        <f t="shared" si="1"/>
        <v>81110.67</v>
      </c>
      <c r="S11" s="211">
        <v>5145.83</v>
      </c>
      <c r="T11" s="211">
        <v>75964.84</v>
      </c>
      <c r="U11" s="211">
        <v>105733.52</v>
      </c>
      <c r="V11" s="2" t="str">
        <f t="shared" si="2"/>
        <v>Yes</v>
      </c>
    </row>
    <row r="12" spans="1:22">
      <c r="A12" s="217" t="s">
        <v>76</v>
      </c>
      <c r="B12" s="212">
        <f t="shared" si="0"/>
        <v>45767131.350000009</v>
      </c>
      <c r="C12" s="209">
        <v>1844886.77</v>
      </c>
      <c r="D12" s="209">
        <v>0</v>
      </c>
      <c r="E12" s="209">
        <v>403614.87</v>
      </c>
      <c r="F12" s="209">
        <v>0</v>
      </c>
      <c r="G12" s="209">
        <v>355663.49</v>
      </c>
      <c r="H12" s="209">
        <v>31238283.399999999</v>
      </c>
      <c r="I12" s="209">
        <v>0</v>
      </c>
      <c r="J12" s="209">
        <v>2843149.74</v>
      </c>
      <c r="K12" s="209">
        <v>165.56</v>
      </c>
      <c r="L12" s="209">
        <v>9081367.5199999996</v>
      </c>
      <c r="M12" s="209">
        <v>0</v>
      </c>
      <c r="N12" s="209">
        <v>0</v>
      </c>
      <c r="O12" s="209">
        <v>0</v>
      </c>
      <c r="P12" s="209">
        <v>0</v>
      </c>
      <c r="Q12" s="209">
        <v>0</v>
      </c>
      <c r="R12" s="210">
        <f t="shared" si="1"/>
        <v>1961315.36</v>
      </c>
      <c r="S12" s="211">
        <v>78781.5</v>
      </c>
      <c r="T12" s="211">
        <v>1882533.86</v>
      </c>
      <c r="U12" s="211">
        <v>2485103.1500000004</v>
      </c>
      <c r="V12" s="2" t="str">
        <f t="shared" si="2"/>
        <v>N/A</v>
      </c>
    </row>
    <row r="13" spans="1:22">
      <c r="A13" s="217" t="s">
        <v>77</v>
      </c>
      <c r="B13" s="212">
        <f t="shared" si="0"/>
        <v>7914366.1300000008</v>
      </c>
      <c r="C13" s="209">
        <v>334402.26</v>
      </c>
      <c r="D13" s="209">
        <v>2621.16</v>
      </c>
      <c r="E13" s="209">
        <v>65318.9</v>
      </c>
      <c r="F13" s="209">
        <v>6642.6</v>
      </c>
      <c r="G13" s="209">
        <v>114916.98</v>
      </c>
      <c r="H13" s="209">
        <v>5556333.7400000002</v>
      </c>
      <c r="I13" s="209">
        <v>153105.73000000001</v>
      </c>
      <c r="J13" s="209">
        <v>245229.96</v>
      </c>
      <c r="K13" s="209">
        <v>53814.96</v>
      </c>
      <c r="L13" s="209">
        <v>1381979.84</v>
      </c>
      <c r="M13" s="209">
        <v>0</v>
      </c>
      <c r="N13" s="209">
        <v>0</v>
      </c>
      <c r="O13" s="209">
        <v>0</v>
      </c>
      <c r="P13" s="209">
        <v>0</v>
      </c>
      <c r="Q13" s="209">
        <v>0</v>
      </c>
      <c r="R13" s="210">
        <f t="shared" si="1"/>
        <v>367993.37</v>
      </c>
      <c r="S13" s="211">
        <v>67005.41</v>
      </c>
      <c r="T13" s="211">
        <v>300987.96000000002</v>
      </c>
      <c r="U13" s="211">
        <v>424964.28</v>
      </c>
      <c r="V13" s="2" t="str">
        <f t="shared" si="2"/>
        <v>Yes</v>
      </c>
    </row>
    <row r="14" spans="1:22">
      <c r="A14" s="217" t="s">
        <v>78</v>
      </c>
      <c r="B14" s="212">
        <f t="shared" si="0"/>
        <v>48435293.109999999</v>
      </c>
      <c r="C14" s="209">
        <v>4850276.3499999996</v>
      </c>
      <c r="D14" s="209">
        <v>0</v>
      </c>
      <c r="E14" s="209">
        <v>559891.46</v>
      </c>
      <c r="F14" s="209">
        <v>8212.36</v>
      </c>
      <c r="G14" s="209">
        <v>732233.45</v>
      </c>
      <c r="H14" s="209">
        <v>30895289.670000002</v>
      </c>
      <c r="I14" s="209">
        <v>0</v>
      </c>
      <c r="J14" s="209">
        <v>3090664</v>
      </c>
      <c r="K14" s="209">
        <v>377232.39</v>
      </c>
      <c r="L14" s="209">
        <v>7921493.4299999997</v>
      </c>
      <c r="M14" s="209">
        <v>0</v>
      </c>
      <c r="N14" s="209">
        <v>0</v>
      </c>
      <c r="O14" s="209">
        <v>0</v>
      </c>
      <c r="P14" s="209">
        <v>0</v>
      </c>
      <c r="Q14" s="209">
        <v>0</v>
      </c>
      <c r="R14" s="210">
        <f t="shared" si="1"/>
        <v>1055161.21</v>
      </c>
      <c r="S14" s="211">
        <v>94695.74</v>
      </c>
      <c r="T14" s="211">
        <v>960465.47</v>
      </c>
      <c r="U14" s="211">
        <v>2431062.19</v>
      </c>
      <c r="V14" s="2" t="str">
        <f t="shared" si="2"/>
        <v>N/A</v>
      </c>
    </row>
    <row r="15" spans="1:22">
      <c r="A15" s="217" t="s">
        <v>79</v>
      </c>
      <c r="B15" s="212">
        <f t="shared" si="0"/>
        <v>24842757.509999998</v>
      </c>
      <c r="C15" s="209">
        <v>867856.8</v>
      </c>
      <c r="D15" s="209">
        <v>55542.48</v>
      </c>
      <c r="E15" s="209">
        <v>82641.42</v>
      </c>
      <c r="F15" s="209">
        <v>0</v>
      </c>
      <c r="G15" s="209">
        <v>296680.26</v>
      </c>
      <c r="H15" s="209">
        <v>12850606.619999999</v>
      </c>
      <c r="I15" s="209">
        <v>3833058.61</v>
      </c>
      <c r="J15" s="209">
        <v>913856.13</v>
      </c>
      <c r="K15" s="209">
        <v>0</v>
      </c>
      <c r="L15" s="209">
        <v>5942508.1900000004</v>
      </c>
      <c r="M15" s="209">
        <v>0</v>
      </c>
      <c r="N15" s="209">
        <v>0</v>
      </c>
      <c r="O15" s="209">
        <v>0</v>
      </c>
      <c r="P15" s="209">
        <v>0</v>
      </c>
      <c r="Q15" s="209">
        <v>7</v>
      </c>
      <c r="R15" s="210">
        <f t="shared" si="1"/>
        <v>1649982.24</v>
      </c>
      <c r="S15" s="211">
        <v>80984.160000000003</v>
      </c>
      <c r="T15" s="211">
        <v>1568998.08</v>
      </c>
      <c r="U15" s="211">
        <v>1240990.8900000001</v>
      </c>
      <c r="V15" s="2" t="str">
        <f t="shared" si="2"/>
        <v>N/A</v>
      </c>
    </row>
    <row r="16" spans="1:22">
      <c r="A16" s="217" t="s">
        <v>342</v>
      </c>
      <c r="B16" s="212">
        <f t="shared" si="0"/>
        <v>6384432.919999999</v>
      </c>
      <c r="C16" s="209">
        <v>152474.92000000001</v>
      </c>
      <c r="D16" s="209">
        <v>0</v>
      </c>
      <c r="E16" s="209">
        <v>13906.48</v>
      </c>
      <c r="F16" s="209">
        <v>0</v>
      </c>
      <c r="G16" s="209">
        <v>38987.81</v>
      </c>
      <c r="H16" s="209">
        <v>4310133.99</v>
      </c>
      <c r="I16" s="209">
        <v>132723.51999999999</v>
      </c>
      <c r="J16" s="209">
        <v>262682.09999999998</v>
      </c>
      <c r="K16" s="209">
        <v>15265.6</v>
      </c>
      <c r="L16" s="209">
        <v>1363034.33</v>
      </c>
      <c r="M16" s="209">
        <v>0</v>
      </c>
      <c r="N16" s="209">
        <v>82575.460000000006</v>
      </c>
      <c r="O16" s="209">
        <v>5704.39</v>
      </c>
      <c r="P16" s="209">
        <v>6944.32</v>
      </c>
      <c r="Q16" s="209">
        <v>0</v>
      </c>
      <c r="R16" s="210">
        <f t="shared" si="1"/>
        <v>0</v>
      </c>
      <c r="S16" s="211">
        <v>0</v>
      </c>
      <c r="T16" s="211">
        <v>0</v>
      </c>
      <c r="U16" s="211">
        <v>390716.21</v>
      </c>
      <c r="V16" s="2" t="str">
        <f t="shared" si="2"/>
        <v>Yes</v>
      </c>
    </row>
    <row r="17" spans="1:22">
      <c r="A17" s="217" t="s">
        <v>80</v>
      </c>
      <c r="B17" s="212">
        <f t="shared" si="0"/>
        <v>137479116.97</v>
      </c>
      <c r="C17" s="209">
        <v>11892843.48</v>
      </c>
      <c r="D17" s="209">
        <v>0</v>
      </c>
      <c r="E17" s="209">
        <v>1767364.61</v>
      </c>
      <c r="F17" s="209">
        <v>9684.8700000000008</v>
      </c>
      <c r="G17" s="209">
        <v>932230.82</v>
      </c>
      <c r="H17" s="209">
        <v>95697368.019999996</v>
      </c>
      <c r="I17" s="209">
        <v>5227532.29</v>
      </c>
      <c r="J17" s="209">
        <v>12683548.52</v>
      </c>
      <c r="K17" s="209">
        <v>69783.539999999994</v>
      </c>
      <c r="L17" s="209">
        <v>9198760.8200000003</v>
      </c>
      <c r="M17" s="209">
        <v>0</v>
      </c>
      <c r="N17" s="209">
        <v>0</v>
      </c>
      <c r="O17" s="209">
        <v>0</v>
      </c>
      <c r="P17" s="209">
        <v>0</v>
      </c>
      <c r="Q17" s="209">
        <v>0</v>
      </c>
      <c r="R17" s="210">
        <f t="shared" si="1"/>
        <v>1617007.1</v>
      </c>
      <c r="S17" s="211">
        <v>65903.259999999995</v>
      </c>
      <c r="T17" s="211">
        <v>1551103.84</v>
      </c>
      <c r="U17" s="211">
        <v>7101559.8399999999</v>
      </c>
      <c r="V17" s="2" t="str">
        <f t="shared" si="2"/>
        <v>N/A</v>
      </c>
    </row>
    <row r="18" spans="1:22">
      <c r="A18" s="217" t="s">
        <v>81</v>
      </c>
      <c r="B18" s="212">
        <f t="shared" si="0"/>
        <v>1369966.13</v>
      </c>
      <c r="C18" s="209">
        <v>0</v>
      </c>
      <c r="D18" s="209">
        <v>0</v>
      </c>
      <c r="E18" s="209">
        <v>10260</v>
      </c>
      <c r="F18" s="209">
        <v>0</v>
      </c>
      <c r="G18" s="209">
        <v>108300</v>
      </c>
      <c r="H18" s="209">
        <v>847123.05999999994</v>
      </c>
      <c r="I18" s="209">
        <v>0</v>
      </c>
      <c r="J18" s="209">
        <v>50225.05</v>
      </c>
      <c r="K18" s="209">
        <v>0</v>
      </c>
      <c r="L18" s="209">
        <v>354058.02</v>
      </c>
      <c r="M18" s="209">
        <v>0</v>
      </c>
      <c r="N18" s="209">
        <v>0</v>
      </c>
      <c r="O18" s="209">
        <v>0</v>
      </c>
      <c r="P18" s="209">
        <v>0</v>
      </c>
      <c r="Q18" s="209">
        <v>0</v>
      </c>
      <c r="R18" s="210">
        <f t="shared" si="1"/>
        <v>325050.29000000004</v>
      </c>
      <c r="S18" s="211">
        <v>0</v>
      </c>
      <c r="T18" s="211">
        <v>325050.29000000004</v>
      </c>
      <c r="U18" s="211">
        <v>119296.16</v>
      </c>
      <c r="V18" s="2" t="str">
        <f t="shared" si="2"/>
        <v>Yes</v>
      </c>
    </row>
    <row r="19" spans="1:22">
      <c r="A19" s="217" t="s">
        <v>82</v>
      </c>
      <c r="B19" s="212">
        <f t="shared" si="0"/>
        <v>9806438.8399999999</v>
      </c>
      <c r="C19" s="209">
        <v>339786.2</v>
      </c>
      <c r="D19" s="209">
        <v>19623.27</v>
      </c>
      <c r="E19" s="209">
        <v>24388.5</v>
      </c>
      <c r="F19" s="209">
        <v>0</v>
      </c>
      <c r="G19" s="209">
        <v>24098.9</v>
      </c>
      <c r="H19" s="209">
        <v>6550261.1999999993</v>
      </c>
      <c r="I19" s="209">
        <v>968659.87</v>
      </c>
      <c r="J19" s="209">
        <v>340011</v>
      </c>
      <c r="K19" s="209">
        <v>0</v>
      </c>
      <c r="L19" s="209">
        <v>1539609.9</v>
      </c>
      <c r="M19" s="209">
        <v>0</v>
      </c>
      <c r="N19" s="209">
        <v>0</v>
      </c>
      <c r="O19" s="209">
        <v>0</v>
      </c>
      <c r="P19" s="209">
        <v>0</v>
      </c>
      <c r="Q19" s="209">
        <v>0</v>
      </c>
      <c r="R19" s="210">
        <f t="shared" si="1"/>
        <v>387465.05</v>
      </c>
      <c r="S19" s="211">
        <v>32646.46</v>
      </c>
      <c r="T19" s="211">
        <v>354818.58999999997</v>
      </c>
      <c r="U19" s="211">
        <v>535127.22</v>
      </c>
      <c r="V19" s="2" t="str">
        <f t="shared" si="2"/>
        <v>Yes</v>
      </c>
    </row>
    <row r="20" spans="1:22">
      <c r="A20" s="217" t="s">
        <v>83</v>
      </c>
      <c r="B20" s="212">
        <f t="shared" si="0"/>
        <v>48041664.609999992</v>
      </c>
      <c r="C20" s="209">
        <v>4968742.2300000004</v>
      </c>
      <c r="D20" s="209">
        <v>184068.45</v>
      </c>
      <c r="E20" s="209">
        <v>390677.49</v>
      </c>
      <c r="F20" s="209">
        <v>1357.56</v>
      </c>
      <c r="G20" s="209">
        <v>294837.96000000002</v>
      </c>
      <c r="H20" s="209">
        <v>34147070.079999998</v>
      </c>
      <c r="I20" s="209">
        <v>1739370.73</v>
      </c>
      <c r="J20" s="209">
        <v>1719608.46</v>
      </c>
      <c r="K20" s="209">
        <v>71997.119999999995</v>
      </c>
      <c r="L20" s="209">
        <v>3610858.13</v>
      </c>
      <c r="M20" s="209">
        <v>0</v>
      </c>
      <c r="N20" s="209">
        <v>870737.15</v>
      </c>
      <c r="O20" s="209">
        <v>11169.25</v>
      </c>
      <c r="P20" s="209">
        <v>30131</v>
      </c>
      <c r="Q20" s="209">
        <v>1039</v>
      </c>
      <c r="R20" s="210">
        <f t="shared" si="1"/>
        <v>2205811.62</v>
      </c>
      <c r="S20" s="211">
        <v>212553.72</v>
      </c>
      <c r="T20" s="211">
        <v>1993257.9</v>
      </c>
      <c r="U20" s="211">
        <v>2559522.1799999997</v>
      </c>
      <c r="V20" s="2" t="str">
        <f t="shared" si="2"/>
        <v>N/A</v>
      </c>
    </row>
    <row r="21" spans="1:22">
      <c r="A21" s="217" t="s">
        <v>391</v>
      </c>
      <c r="B21" s="212">
        <f t="shared" si="0"/>
        <v>16033187.580000002</v>
      </c>
      <c r="C21" s="209">
        <v>371205.14</v>
      </c>
      <c r="D21" s="209">
        <v>0</v>
      </c>
      <c r="E21" s="209">
        <v>69747</v>
      </c>
      <c r="F21" s="209">
        <v>0</v>
      </c>
      <c r="G21" s="209">
        <v>195756.61</v>
      </c>
      <c r="H21" s="209">
        <v>8601036.0800000001</v>
      </c>
      <c r="I21" s="209">
        <v>290239.98</v>
      </c>
      <c r="J21" s="209">
        <v>1479765.29</v>
      </c>
      <c r="K21" s="209">
        <v>77718.549999999988</v>
      </c>
      <c r="L21" s="209">
        <v>4947718.93</v>
      </c>
      <c r="M21" s="209">
        <v>0</v>
      </c>
      <c r="N21" s="209">
        <v>0</v>
      </c>
      <c r="O21" s="209">
        <v>0</v>
      </c>
      <c r="P21" s="209">
        <v>0</v>
      </c>
      <c r="Q21" s="209">
        <v>0</v>
      </c>
      <c r="R21" s="210">
        <f t="shared" si="1"/>
        <v>864365.56</v>
      </c>
      <c r="S21" s="211">
        <v>69648.25</v>
      </c>
      <c r="T21" s="211">
        <v>794717.31</v>
      </c>
      <c r="U21" s="211">
        <v>888083.96</v>
      </c>
      <c r="V21" s="2" t="str">
        <f t="shared" si="2"/>
        <v>N/A</v>
      </c>
    </row>
    <row r="22" spans="1:22">
      <c r="A22" s="217" t="s">
        <v>85</v>
      </c>
      <c r="B22" s="212">
        <f t="shared" si="0"/>
        <v>15075833.82</v>
      </c>
      <c r="C22" s="209">
        <v>666549.4</v>
      </c>
      <c r="D22" s="209">
        <v>9468.8799999999992</v>
      </c>
      <c r="E22" s="209">
        <v>82118.399999999994</v>
      </c>
      <c r="F22" s="209">
        <v>1132.8</v>
      </c>
      <c r="G22" s="209">
        <v>259472.59999999998</v>
      </c>
      <c r="H22" s="209">
        <v>8893031.4000000004</v>
      </c>
      <c r="I22" s="209">
        <v>670617.74</v>
      </c>
      <c r="J22" s="209">
        <v>668764.80000000005</v>
      </c>
      <c r="K22" s="209">
        <v>39996</v>
      </c>
      <c r="L22" s="209">
        <v>3784681.8</v>
      </c>
      <c r="M22" s="209">
        <v>0</v>
      </c>
      <c r="N22" s="209">
        <v>0</v>
      </c>
      <c r="O22" s="209">
        <v>0</v>
      </c>
      <c r="P22" s="209">
        <v>0</v>
      </c>
      <c r="Q22" s="209">
        <v>0</v>
      </c>
      <c r="R22" s="210">
        <f t="shared" si="1"/>
        <v>839268.78999999992</v>
      </c>
      <c r="S22" s="211">
        <v>50698.89</v>
      </c>
      <c r="T22" s="211">
        <v>788569.89999999991</v>
      </c>
      <c r="U22" s="211">
        <v>773428.7699999999</v>
      </c>
      <c r="V22" s="2" t="str">
        <f t="shared" si="2"/>
        <v>N/A</v>
      </c>
    </row>
    <row r="23" spans="1:22">
      <c r="A23" s="217" t="s">
        <v>86</v>
      </c>
      <c r="B23" s="212">
        <f t="shared" si="0"/>
        <v>16030498.189999999</v>
      </c>
      <c r="C23" s="209">
        <v>439544.12</v>
      </c>
      <c r="D23" s="209">
        <v>32113.41</v>
      </c>
      <c r="E23" s="209">
        <v>62579.16</v>
      </c>
      <c r="F23" s="209">
        <v>0</v>
      </c>
      <c r="G23" s="209">
        <v>124661.66</v>
      </c>
      <c r="H23" s="209">
        <v>8731383.4299999997</v>
      </c>
      <c r="I23" s="209">
        <v>1911080.01</v>
      </c>
      <c r="J23" s="209">
        <v>644196.17000000004</v>
      </c>
      <c r="K23" s="209">
        <v>189152.09</v>
      </c>
      <c r="L23" s="209">
        <v>3895788.14</v>
      </c>
      <c r="M23" s="209">
        <v>0</v>
      </c>
      <c r="N23" s="209">
        <v>0</v>
      </c>
      <c r="O23" s="209">
        <v>0</v>
      </c>
      <c r="P23" s="209">
        <v>0</v>
      </c>
      <c r="Q23" s="209">
        <v>0</v>
      </c>
      <c r="R23" s="210">
        <f t="shared" si="1"/>
        <v>225365.69</v>
      </c>
      <c r="S23" s="211">
        <v>0</v>
      </c>
      <c r="T23" s="211">
        <v>225365.69</v>
      </c>
      <c r="U23" s="211">
        <v>801672.96</v>
      </c>
      <c r="V23" s="2" t="str">
        <f t="shared" si="2"/>
        <v>N/A</v>
      </c>
    </row>
    <row r="24" spans="1:22">
      <c r="A24" s="217" t="s">
        <v>87</v>
      </c>
      <c r="B24" s="212">
        <f t="shared" si="0"/>
        <v>27937567.349999998</v>
      </c>
      <c r="C24" s="209">
        <v>2518176.42</v>
      </c>
      <c r="D24" s="209">
        <v>79734.02</v>
      </c>
      <c r="E24" s="209">
        <v>764603.49</v>
      </c>
      <c r="F24" s="209">
        <v>0</v>
      </c>
      <c r="G24" s="209">
        <v>669680.33000000007</v>
      </c>
      <c r="H24" s="209">
        <v>15596424.58</v>
      </c>
      <c r="I24" s="209">
        <v>1185528.3399999999</v>
      </c>
      <c r="J24" s="209">
        <v>1249283.9700000002</v>
      </c>
      <c r="K24" s="209">
        <v>63121.5</v>
      </c>
      <c r="L24" s="209">
        <v>5811014.7000000002</v>
      </c>
      <c r="M24" s="209">
        <v>0</v>
      </c>
      <c r="N24" s="209">
        <v>0</v>
      </c>
      <c r="O24" s="209">
        <v>0</v>
      </c>
      <c r="P24" s="209">
        <v>0</v>
      </c>
      <c r="Q24" s="209">
        <v>0</v>
      </c>
      <c r="R24" s="210">
        <f t="shared" si="1"/>
        <v>470865.18</v>
      </c>
      <c r="S24" s="211">
        <v>29662.799999999999</v>
      </c>
      <c r="T24" s="211">
        <v>441202.38</v>
      </c>
      <c r="U24" s="211">
        <v>1377611.64</v>
      </c>
      <c r="V24" s="2" t="str">
        <f t="shared" si="2"/>
        <v>N/A</v>
      </c>
    </row>
    <row r="25" spans="1:22">
      <c r="A25" s="217" t="s">
        <v>88</v>
      </c>
      <c r="B25" s="212">
        <f t="shared" si="0"/>
        <v>30197566.659999996</v>
      </c>
      <c r="C25" s="209">
        <v>1258121.6399999999</v>
      </c>
      <c r="D25" s="209">
        <v>43272.9</v>
      </c>
      <c r="E25" s="209">
        <v>176097.36</v>
      </c>
      <c r="F25" s="209">
        <v>5680.56</v>
      </c>
      <c r="G25" s="209">
        <v>392309.62</v>
      </c>
      <c r="H25" s="209">
        <v>17921145.18</v>
      </c>
      <c r="I25" s="209">
        <v>1625317.03</v>
      </c>
      <c r="J25" s="209">
        <v>1192252.23</v>
      </c>
      <c r="K25" s="209">
        <v>88832.38</v>
      </c>
      <c r="L25" s="209">
        <v>6883338.9800000004</v>
      </c>
      <c r="M25" s="209">
        <v>17370.18</v>
      </c>
      <c r="N25" s="209">
        <v>503921.84</v>
      </c>
      <c r="O25" s="209">
        <v>64377.68</v>
      </c>
      <c r="P25" s="209">
        <v>25529.08</v>
      </c>
      <c r="Q25" s="209">
        <v>0</v>
      </c>
      <c r="R25" s="210">
        <f t="shared" si="1"/>
        <v>482122.16</v>
      </c>
      <c r="S25" s="211">
        <v>31343.16</v>
      </c>
      <c r="T25" s="211">
        <v>450779</v>
      </c>
      <c r="U25" s="211">
        <v>1235529.1500000001</v>
      </c>
      <c r="V25" s="2" t="str">
        <f t="shared" si="2"/>
        <v>N/A</v>
      </c>
    </row>
    <row r="26" spans="1:22">
      <c r="A26" s="217" t="s">
        <v>343</v>
      </c>
      <c r="B26" s="212">
        <f t="shared" si="0"/>
        <v>3173751.22</v>
      </c>
      <c r="C26" s="209">
        <v>38243.94</v>
      </c>
      <c r="D26" s="209">
        <v>6608.88</v>
      </c>
      <c r="E26" s="209">
        <v>1425.24</v>
      </c>
      <c r="F26" s="209">
        <v>0</v>
      </c>
      <c r="G26" s="209">
        <v>0</v>
      </c>
      <c r="H26" s="209">
        <v>2780322.06</v>
      </c>
      <c r="I26" s="209">
        <v>256094.1</v>
      </c>
      <c r="J26" s="209">
        <v>62710.559999999998</v>
      </c>
      <c r="K26" s="209">
        <v>0</v>
      </c>
      <c r="L26" s="209">
        <v>28346.44</v>
      </c>
      <c r="M26" s="209">
        <v>0</v>
      </c>
      <c r="N26" s="209">
        <v>0</v>
      </c>
      <c r="O26" s="209">
        <v>0</v>
      </c>
      <c r="P26" s="209">
        <v>0</v>
      </c>
      <c r="Q26" s="209">
        <v>0</v>
      </c>
      <c r="R26" s="210">
        <f t="shared" si="1"/>
        <v>514282.31</v>
      </c>
      <c r="S26" s="211">
        <v>658.8</v>
      </c>
      <c r="T26" s="211">
        <v>513623.51</v>
      </c>
      <c r="U26" s="211">
        <v>268086.43</v>
      </c>
      <c r="V26" s="2" t="str">
        <f t="shared" si="2"/>
        <v>Yes</v>
      </c>
    </row>
    <row r="27" spans="1:22">
      <c r="A27" s="217" t="s">
        <v>89</v>
      </c>
      <c r="B27" s="212">
        <f t="shared" si="0"/>
        <v>9814163.7599999998</v>
      </c>
      <c r="C27" s="209">
        <v>623187.98</v>
      </c>
      <c r="D27" s="209">
        <v>0</v>
      </c>
      <c r="E27" s="209">
        <v>45207.79</v>
      </c>
      <c r="F27" s="209">
        <v>3550.35</v>
      </c>
      <c r="G27" s="209">
        <v>146511.10999999999</v>
      </c>
      <c r="H27" s="209">
        <v>5813847.8700000001</v>
      </c>
      <c r="I27" s="209">
        <v>491443.66</v>
      </c>
      <c r="J27" s="209">
        <v>380087.64</v>
      </c>
      <c r="K27" s="209">
        <v>87354.72</v>
      </c>
      <c r="L27" s="209">
        <v>2222972.64</v>
      </c>
      <c r="M27" s="209">
        <v>0</v>
      </c>
      <c r="N27" s="209">
        <v>0</v>
      </c>
      <c r="O27" s="209">
        <v>0</v>
      </c>
      <c r="P27" s="209">
        <v>0</v>
      </c>
      <c r="Q27" s="209">
        <v>0</v>
      </c>
      <c r="R27" s="210">
        <f t="shared" si="1"/>
        <v>165807.88999999998</v>
      </c>
      <c r="S27" s="211">
        <v>2494.4299999999998</v>
      </c>
      <c r="T27" s="211">
        <v>163313.46</v>
      </c>
      <c r="U27" s="211">
        <v>438886.08</v>
      </c>
      <c r="V27" s="2" t="str">
        <f t="shared" si="2"/>
        <v>Yes</v>
      </c>
    </row>
    <row r="28" spans="1:22">
      <c r="A28" s="217" t="s">
        <v>90</v>
      </c>
      <c r="B28" s="212">
        <f t="shared" si="0"/>
        <v>54611441.419999994</v>
      </c>
      <c r="C28" s="209">
        <v>3113706.27</v>
      </c>
      <c r="D28" s="209">
        <v>535630.31999999995</v>
      </c>
      <c r="E28" s="209">
        <v>503594</v>
      </c>
      <c r="F28" s="209">
        <v>0</v>
      </c>
      <c r="G28" s="209">
        <v>831999.47</v>
      </c>
      <c r="H28" s="209">
        <v>28499269.809999999</v>
      </c>
      <c r="I28" s="209">
        <v>7573812.0099999998</v>
      </c>
      <c r="J28" s="209">
        <v>2654699.2599999998</v>
      </c>
      <c r="K28" s="209">
        <v>0</v>
      </c>
      <c r="L28" s="209">
        <v>10898730.279999999</v>
      </c>
      <c r="M28" s="209">
        <v>0</v>
      </c>
      <c r="N28" s="209">
        <v>0</v>
      </c>
      <c r="O28" s="209">
        <v>0</v>
      </c>
      <c r="P28" s="209">
        <v>0</v>
      </c>
      <c r="Q28" s="209">
        <v>0</v>
      </c>
      <c r="R28" s="210">
        <f t="shared" si="1"/>
        <v>467124.78</v>
      </c>
      <c r="S28" s="211">
        <v>76274.84</v>
      </c>
      <c r="T28" s="211">
        <v>390849.94</v>
      </c>
      <c r="U28" s="211">
        <v>2727320.25</v>
      </c>
      <c r="V28" s="2" t="str">
        <f t="shared" si="2"/>
        <v>N/A</v>
      </c>
    </row>
    <row r="29" spans="1:22">
      <c r="A29" s="217" t="s">
        <v>91</v>
      </c>
      <c r="B29" s="212">
        <f t="shared" si="0"/>
        <v>18059487.559999999</v>
      </c>
      <c r="C29" s="209">
        <v>1651622.82</v>
      </c>
      <c r="D29" s="209">
        <v>6600</v>
      </c>
      <c r="E29" s="209">
        <v>179884.4</v>
      </c>
      <c r="F29" s="209">
        <v>7100.7</v>
      </c>
      <c r="G29" s="209">
        <v>55858.84</v>
      </c>
      <c r="H29" s="209">
        <v>12354040.870000001</v>
      </c>
      <c r="I29" s="209">
        <v>1107258.0900000001</v>
      </c>
      <c r="J29" s="209">
        <v>840513.24</v>
      </c>
      <c r="K29" s="209">
        <v>84122.28</v>
      </c>
      <c r="L29" s="209">
        <v>1397596.68</v>
      </c>
      <c r="M29" s="209">
        <v>6600</v>
      </c>
      <c r="N29" s="209">
        <v>343673.88</v>
      </c>
      <c r="O29" s="209">
        <v>5680.56</v>
      </c>
      <c r="P29" s="209">
        <v>18935.2</v>
      </c>
      <c r="Q29" s="209">
        <v>0</v>
      </c>
      <c r="R29" s="210">
        <f t="shared" si="1"/>
        <v>0</v>
      </c>
      <c r="S29" s="211">
        <v>0</v>
      </c>
      <c r="T29" s="211">
        <v>0</v>
      </c>
      <c r="U29" s="211">
        <v>944782.69</v>
      </c>
      <c r="V29" s="2" t="str">
        <f t="shared" si="2"/>
        <v>N/A</v>
      </c>
    </row>
    <row r="30" spans="1:22">
      <c r="A30" s="217" t="s">
        <v>92</v>
      </c>
      <c r="B30" s="212">
        <f t="shared" si="0"/>
        <v>23251185.849999998</v>
      </c>
      <c r="C30" s="209">
        <v>2021507.06</v>
      </c>
      <c r="D30" s="209">
        <v>0</v>
      </c>
      <c r="E30" s="209">
        <v>334723.8</v>
      </c>
      <c r="F30" s="209">
        <v>0</v>
      </c>
      <c r="G30" s="209">
        <v>198015.77</v>
      </c>
      <c r="H30" s="209">
        <v>16890999.859999999</v>
      </c>
      <c r="I30" s="209">
        <v>0</v>
      </c>
      <c r="J30" s="209">
        <v>1392526.98</v>
      </c>
      <c r="K30" s="209">
        <v>0</v>
      </c>
      <c r="L30" s="209">
        <v>2413412.38</v>
      </c>
      <c r="M30" s="209">
        <v>0</v>
      </c>
      <c r="N30" s="209">
        <v>0</v>
      </c>
      <c r="O30" s="209">
        <v>0</v>
      </c>
      <c r="P30" s="209">
        <v>0</v>
      </c>
      <c r="Q30" s="209">
        <v>0</v>
      </c>
      <c r="R30" s="210">
        <f t="shared" si="1"/>
        <v>1378637.6600000001</v>
      </c>
      <c r="S30" s="211">
        <v>10450.040000000001</v>
      </c>
      <c r="T30" s="211">
        <v>1368187.62</v>
      </c>
      <c r="U30" s="211">
        <v>1131309.31</v>
      </c>
      <c r="V30" s="2" t="str">
        <f t="shared" si="2"/>
        <v>N/A</v>
      </c>
    </row>
    <row r="31" spans="1:22">
      <c r="A31" s="217" t="s">
        <v>93</v>
      </c>
      <c r="B31" s="212">
        <f t="shared" si="0"/>
        <v>149155924.35999998</v>
      </c>
      <c r="C31" s="209">
        <v>74577962.180000007</v>
      </c>
      <c r="D31" s="209">
        <v>5232.03</v>
      </c>
      <c r="E31" s="209">
        <v>831065.82</v>
      </c>
      <c r="F31" s="209">
        <v>20077.47</v>
      </c>
      <c r="G31" s="209">
        <v>1833793.7</v>
      </c>
      <c r="H31" s="209">
        <v>51558414.810000002</v>
      </c>
      <c r="I31" s="209">
        <v>403600.63</v>
      </c>
      <c r="J31" s="209">
        <v>3414419.52</v>
      </c>
      <c r="K31" s="209">
        <v>184686.44</v>
      </c>
      <c r="L31" s="209">
        <v>16326671.76</v>
      </c>
      <c r="M31" s="209">
        <v>0</v>
      </c>
      <c r="N31" s="209">
        <v>0</v>
      </c>
      <c r="O31" s="209">
        <v>0</v>
      </c>
      <c r="P31" s="209">
        <v>0</v>
      </c>
      <c r="Q31" s="209">
        <v>0</v>
      </c>
      <c r="R31" s="210">
        <f t="shared" si="1"/>
        <v>569122.91999999993</v>
      </c>
      <c r="S31" s="211">
        <v>0</v>
      </c>
      <c r="T31" s="211">
        <v>569122.91999999993</v>
      </c>
      <c r="U31" s="211">
        <v>3763388.75</v>
      </c>
      <c r="V31" s="2" t="str">
        <f t="shared" si="2"/>
        <v>N/A</v>
      </c>
    </row>
    <row r="33" spans="1:9">
      <c r="A33" s="73" t="s">
        <v>54</v>
      </c>
      <c r="B33" s="73" t="s">
        <v>66</v>
      </c>
      <c r="C33" s="73" t="s">
        <v>67</v>
      </c>
      <c r="D33" s="73">
        <v>50000000</v>
      </c>
      <c r="F33" s="73" t="s">
        <v>54</v>
      </c>
      <c r="G33" s="73" t="s">
        <v>144</v>
      </c>
      <c r="H33" s="73" t="s">
        <v>145</v>
      </c>
      <c r="I33" s="73" t="s">
        <v>377</v>
      </c>
    </row>
    <row r="34" spans="1:9">
      <c r="A34" s="201"/>
      <c r="B34" s="201"/>
      <c r="C34" s="201" t="s">
        <v>374</v>
      </c>
      <c r="D34" s="201" t="s">
        <v>373</v>
      </c>
      <c r="F34" s="201"/>
      <c r="G34" s="201"/>
      <c r="H34" s="201"/>
      <c r="I34" s="201" t="s">
        <v>375</v>
      </c>
    </row>
    <row r="35" spans="1:9">
      <c r="A35" s="217" t="s">
        <v>341</v>
      </c>
      <c r="B35" s="208" t="s">
        <v>65</v>
      </c>
      <c r="C35" s="196"/>
      <c r="D35" s="213">
        <v>891784.13</v>
      </c>
      <c r="F35" s="217" t="s">
        <v>341</v>
      </c>
      <c r="G35" s="215">
        <v>69250</v>
      </c>
      <c r="H35" s="215">
        <v>10000000</v>
      </c>
      <c r="I35" s="214">
        <v>0</v>
      </c>
    </row>
    <row r="36" spans="1:9">
      <c r="A36" s="217" t="s">
        <v>69</v>
      </c>
      <c r="B36" s="208" t="s">
        <v>65</v>
      </c>
      <c r="C36" s="196"/>
      <c r="D36" s="213">
        <v>3623333.96</v>
      </c>
      <c r="F36" s="217" t="s">
        <v>69</v>
      </c>
      <c r="G36" s="215">
        <v>69250</v>
      </c>
      <c r="H36" s="215">
        <v>10000000</v>
      </c>
      <c r="I36" s="214">
        <v>6398</v>
      </c>
    </row>
    <row r="37" spans="1:9">
      <c r="A37" s="217" t="s">
        <v>70</v>
      </c>
      <c r="B37" s="208" t="s">
        <v>65</v>
      </c>
      <c r="C37" s="196"/>
      <c r="D37" s="213">
        <v>189968.57</v>
      </c>
      <c r="F37" s="217" t="s">
        <v>70</v>
      </c>
      <c r="G37" s="216">
        <v>69250</v>
      </c>
      <c r="H37" s="215">
        <v>10000000</v>
      </c>
      <c r="I37" s="214">
        <v>275000</v>
      </c>
    </row>
    <row r="38" spans="1:9">
      <c r="A38" s="217" t="s">
        <v>71</v>
      </c>
      <c r="B38" s="208" t="s">
        <v>65</v>
      </c>
      <c r="C38" s="196"/>
      <c r="D38" s="213">
        <v>688394.31</v>
      </c>
      <c r="F38" s="217" t="s">
        <v>71</v>
      </c>
      <c r="G38" s="215">
        <v>69250</v>
      </c>
      <c r="H38" s="215">
        <v>10000000</v>
      </c>
      <c r="I38" s="214">
        <v>0</v>
      </c>
    </row>
    <row r="39" spans="1:9">
      <c r="A39" s="217" t="s">
        <v>72</v>
      </c>
      <c r="B39" s="208" t="s">
        <v>65</v>
      </c>
      <c r="C39" s="196"/>
      <c r="D39" s="213">
        <v>1316144.47</v>
      </c>
      <c r="F39" s="217" t="s">
        <v>72</v>
      </c>
      <c r="G39" s="215">
        <v>69250</v>
      </c>
      <c r="H39" s="215">
        <v>10000000</v>
      </c>
      <c r="I39" s="214">
        <v>0</v>
      </c>
    </row>
    <row r="40" spans="1:9">
      <c r="A40" s="218" t="s">
        <v>371</v>
      </c>
      <c r="B40" s="208" t="s">
        <v>65</v>
      </c>
      <c r="C40" s="196"/>
      <c r="D40" s="213">
        <v>1214998.9499999997</v>
      </c>
      <c r="F40" s="218" t="s">
        <v>371</v>
      </c>
      <c r="G40" s="215">
        <v>69250</v>
      </c>
      <c r="H40" s="215">
        <v>10000000</v>
      </c>
      <c r="I40" s="214">
        <v>0</v>
      </c>
    </row>
    <row r="41" spans="1:9">
      <c r="A41" s="217" t="s">
        <v>74</v>
      </c>
      <c r="B41" s="208" t="s">
        <v>65</v>
      </c>
      <c r="C41" s="196"/>
      <c r="D41" s="213">
        <v>267806.19</v>
      </c>
      <c r="F41" s="217" t="s">
        <v>74</v>
      </c>
      <c r="G41" s="215">
        <v>69250</v>
      </c>
      <c r="H41" s="215">
        <v>10000000</v>
      </c>
      <c r="I41" s="214">
        <v>0</v>
      </c>
    </row>
    <row r="42" spans="1:9">
      <c r="A42" s="217" t="s">
        <v>75</v>
      </c>
      <c r="B42" s="208" t="s">
        <v>65</v>
      </c>
      <c r="C42" s="196"/>
      <c r="D42" s="213">
        <v>105733.52</v>
      </c>
      <c r="F42" s="217" t="s">
        <v>75</v>
      </c>
      <c r="G42" s="215">
        <v>69250</v>
      </c>
      <c r="H42" s="215">
        <v>10000000</v>
      </c>
      <c r="I42" s="214">
        <v>0</v>
      </c>
    </row>
    <row r="43" spans="1:9">
      <c r="A43" s="217" t="s">
        <v>76</v>
      </c>
      <c r="B43" s="208" t="s">
        <v>65</v>
      </c>
      <c r="C43" s="196"/>
      <c r="D43" s="213">
        <v>2292195.14</v>
      </c>
      <c r="F43" s="217" t="s">
        <v>76</v>
      </c>
      <c r="G43" s="215">
        <v>69250</v>
      </c>
      <c r="H43" s="215">
        <v>10000000</v>
      </c>
      <c r="I43" s="214">
        <v>0</v>
      </c>
    </row>
    <row r="44" spans="1:9">
      <c r="A44" s="217" t="s">
        <v>77</v>
      </c>
      <c r="B44" s="208" t="s">
        <v>65</v>
      </c>
      <c r="C44" s="196"/>
      <c r="D44" s="213">
        <v>424964.28</v>
      </c>
      <c r="F44" s="217" t="s">
        <v>77</v>
      </c>
      <c r="G44" s="215">
        <v>69250</v>
      </c>
      <c r="H44" s="215">
        <v>10000000</v>
      </c>
      <c r="I44" s="214">
        <v>0</v>
      </c>
    </row>
    <row r="45" spans="1:9">
      <c r="A45" s="217" t="s">
        <v>78</v>
      </c>
      <c r="B45" s="208" t="s">
        <v>65</v>
      </c>
      <c r="C45" s="196"/>
      <c r="D45" s="213">
        <v>2431062.19</v>
      </c>
      <c r="F45" s="217" t="s">
        <v>78</v>
      </c>
      <c r="G45" s="215">
        <v>69250</v>
      </c>
      <c r="H45" s="215">
        <v>10000000</v>
      </c>
      <c r="I45" s="214">
        <v>0</v>
      </c>
    </row>
    <row r="46" spans="1:9">
      <c r="A46" s="217" t="s">
        <v>79</v>
      </c>
      <c r="B46" s="208" t="s">
        <v>65</v>
      </c>
      <c r="C46" s="196"/>
      <c r="D46" s="213">
        <v>1240990.8900000001</v>
      </c>
      <c r="F46" s="217" t="s">
        <v>79</v>
      </c>
      <c r="G46" s="215">
        <v>69250</v>
      </c>
      <c r="H46" s="215">
        <v>10000000</v>
      </c>
      <c r="I46" s="214">
        <v>0</v>
      </c>
    </row>
    <row r="47" spans="1:9">
      <c r="A47" s="217" t="s">
        <v>342</v>
      </c>
      <c r="B47" s="208" t="s">
        <v>65</v>
      </c>
      <c r="C47" s="196"/>
      <c r="D47" s="213">
        <v>390716.21</v>
      </c>
      <c r="F47" s="217" t="s">
        <v>342</v>
      </c>
      <c r="G47" s="215">
        <v>69250</v>
      </c>
      <c r="H47" s="215">
        <v>10000000</v>
      </c>
      <c r="I47" s="214">
        <v>0</v>
      </c>
    </row>
    <row r="48" spans="1:9">
      <c r="A48" s="217" t="s">
        <v>80</v>
      </c>
      <c r="B48" s="208" t="s">
        <v>65</v>
      </c>
      <c r="C48" s="196"/>
      <c r="D48" s="213">
        <v>7101559.8399999999</v>
      </c>
      <c r="F48" s="217" t="s">
        <v>80</v>
      </c>
      <c r="G48" s="215">
        <v>69250</v>
      </c>
      <c r="H48" s="215">
        <v>10000000</v>
      </c>
      <c r="I48" s="214">
        <v>21062.240000000002</v>
      </c>
    </row>
    <row r="49" spans="1:9">
      <c r="A49" s="217" t="s">
        <v>81</v>
      </c>
      <c r="B49" s="208" t="s">
        <v>65</v>
      </c>
      <c r="C49" s="196"/>
      <c r="D49" s="213">
        <v>119296.16</v>
      </c>
      <c r="F49" s="217" t="s">
        <v>81</v>
      </c>
      <c r="G49" s="215">
        <v>69250</v>
      </c>
      <c r="H49" s="215">
        <v>10000000</v>
      </c>
      <c r="I49" s="214">
        <v>0</v>
      </c>
    </row>
    <row r="50" spans="1:9">
      <c r="A50" s="217" t="s">
        <v>82</v>
      </c>
      <c r="B50" s="208" t="s">
        <v>65</v>
      </c>
      <c r="C50" s="196"/>
      <c r="D50" s="213">
        <v>535127.22</v>
      </c>
      <c r="F50" s="217" t="s">
        <v>82</v>
      </c>
      <c r="G50" s="215">
        <v>69250</v>
      </c>
      <c r="H50" s="215">
        <v>10000000</v>
      </c>
      <c r="I50" s="214">
        <v>0</v>
      </c>
    </row>
    <row r="51" spans="1:9">
      <c r="A51" s="217" t="s">
        <v>83</v>
      </c>
      <c r="B51" s="208" t="s">
        <v>65</v>
      </c>
      <c r="C51" s="196"/>
      <c r="D51" s="213">
        <v>2559522.1799999997</v>
      </c>
      <c r="F51" s="217" t="s">
        <v>83</v>
      </c>
      <c r="G51" s="215">
        <v>69250</v>
      </c>
      <c r="H51" s="215">
        <v>10000000</v>
      </c>
      <c r="I51" s="214">
        <v>0</v>
      </c>
    </row>
    <row r="52" spans="1:9">
      <c r="A52" s="217" t="s">
        <v>391</v>
      </c>
      <c r="B52" s="208" t="s">
        <v>65</v>
      </c>
      <c r="C52" s="196"/>
      <c r="D52" s="213">
        <v>888083.96</v>
      </c>
      <c r="F52" s="217" t="s">
        <v>391</v>
      </c>
      <c r="G52" s="215">
        <v>69250</v>
      </c>
      <c r="H52" s="215">
        <v>10000000</v>
      </c>
      <c r="I52" s="214">
        <v>0</v>
      </c>
    </row>
    <row r="53" spans="1:9">
      <c r="A53" s="217" t="s">
        <v>85</v>
      </c>
      <c r="B53" s="208" t="s">
        <v>65</v>
      </c>
      <c r="C53" s="196"/>
      <c r="D53" s="213">
        <v>773428.7699999999</v>
      </c>
      <c r="F53" s="217" t="s">
        <v>85</v>
      </c>
      <c r="G53" s="215">
        <v>69250</v>
      </c>
      <c r="H53" s="215">
        <v>10000000</v>
      </c>
      <c r="I53" s="214">
        <v>0</v>
      </c>
    </row>
    <row r="54" spans="1:9">
      <c r="A54" s="217" t="s">
        <v>86</v>
      </c>
      <c r="B54" s="208" t="s">
        <v>65</v>
      </c>
      <c r="C54" s="196"/>
      <c r="D54" s="213">
        <v>801672.96</v>
      </c>
      <c r="F54" s="217" t="s">
        <v>86</v>
      </c>
      <c r="G54" s="215">
        <v>69250</v>
      </c>
      <c r="H54" s="215">
        <v>10000000</v>
      </c>
      <c r="I54" s="214">
        <v>0</v>
      </c>
    </row>
    <row r="55" spans="1:9">
      <c r="A55" s="217" t="s">
        <v>87</v>
      </c>
      <c r="B55" s="208" t="s">
        <v>65</v>
      </c>
      <c r="C55" s="196"/>
      <c r="D55" s="213">
        <v>1377611.64</v>
      </c>
      <c r="F55" s="217" t="s">
        <v>87</v>
      </c>
      <c r="G55" s="215">
        <v>69250</v>
      </c>
      <c r="H55" s="215">
        <v>10000000</v>
      </c>
      <c r="I55" s="214">
        <v>0</v>
      </c>
    </row>
    <row r="56" spans="1:9">
      <c r="A56" s="217" t="s">
        <v>88</v>
      </c>
      <c r="B56" s="208" t="s">
        <v>65</v>
      </c>
      <c r="C56" s="196"/>
      <c r="D56" s="213">
        <v>1235529.1500000001</v>
      </c>
      <c r="F56" s="217" t="s">
        <v>88</v>
      </c>
      <c r="G56" s="215">
        <v>69250</v>
      </c>
      <c r="H56" s="215">
        <v>10000000</v>
      </c>
      <c r="I56" s="214">
        <v>0</v>
      </c>
    </row>
    <row r="57" spans="1:9">
      <c r="A57" s="217" t="s">
        <v>343</v>
      </c>
      <c r="B57" s="208" t="s">
        <v>65</v>
      </c>
      <c r="C57" s="196"/>
      <c r="D57" s="213">
        <v>268086.43</v>
      </c>
      <c r="F57" s="217" t="s">
        <v>343</v>
      </c>
      <c r="G57" s="215">
        <v>69250</v>
      </c>
      <c r="H57" s="215">
        <v>10000000</v>
      </c>
      <c r="I57" s="214">
        <v>0</v>
      </c>
    </row>
    <row r="58" spans="1:9">
      <c r="A58" s="217" t="s">
        <v>89</v>
      </c>
      <c r="B58" s="208" t="s">
        <v>65</v>
      </c>
      <c r="C58" s="196"/>
      <c r="D58" s="213">
        <v>438886.08</v>
      </c>
      <c r="F58" s="217" t="s">
        <v>89</v>
      </c>
      <c r="G58" s="215">
        <v>69150</v>
      </c>
      <c r="H58" s="215">
        <v>10000000</v>
      </c>
      <c r="I58" s="214">
        <v>0</v>
      </c>
    </row>
    <row r="59" spans="1:9">
      <c r="A59" s="217" t="s">
        <v>90</v>
      </c>
      <c r="B59" s="208" t="s">
        <v>65</v>
      </c>
      <c r="C59" s="196"/>
      <c r="D59" s="213">
        <v>2727320.25</v>
      </c>
      <c r="F59" s="217" t="s">
        <v>90</v>
      </c>
      <c r="G59" s="215">
        <v>69250</v>
      </c>
      <c r="H59" s="215">
        <v>10000000</v>
      </c>
      <c r="I59" s="214">
        <v>0</v>
      </c>
    </row>
    <row r="60" spans="1:9">
      <c r="A60" s="217" t="s">
        <v>91</v>
      </c>
      <c r="B60" s="208" t="s">
        <v>65</v>
      </c>
      <c r="C60" s="196"/>
      <c r="D60" s="213">
        <v>944782.69</v>
      </c>
      <c r="F60" s="217" t="s">
        <v>91</v>
      </c>
      <c r="G60" s="215">
        <v>69250</v>
      </c>
      <c r="H60" s="215">
        <v>10000000</v>
      </c>
      <c r="I60" s="214">
        <v>0</v>
      </c>
    </row>
    <row r="61" spans="1:9">
      <c r="A61" s="217" t="s">
        <v>92</v>
      </c>
      <c r="B61" s="208" t="s">
        <v>65</v>
      </c>
      <c r="C61" s="213">
        <v>-73.48</v>
      </c>
      <c r="D61" s="213">
        <v>1131340.8600000001</v>
      </c>
      <c r="F61" s="217" t="s">
        <v>92</v>
      </c>
      <c r="G61" s="215">
        <v>69250</v>
      </c>
      <c r="H61" s="215">
        <v>10000000</v>
      </c>
      <c r="I61" s="214">
        <v>0</v>
      </c>
    </row>
    <row r="62" spans="1:9">
      <c r="A62" s="217" t="s">
        <v>93</v>
      </c>
      <c r="B62" s="208" t="s">
        <v>65</v>
      </c>
      <c r="C62" s="196"/>
      <c r="D62" s="213">
        <v>3763388.75</v>
      </c>
      <c r="F62" s="217" t="s">
        <v>93</v>
      </c>
      <c r="G62" s="216">
        <v>69250</v>
      </c>
      <c r="H62" s="215">
        <v>10000000</v>
      </c>
      <c r="I62" s="214">
        <v>0</v>
      </c>
    </row>
  </sheetData>
  <sheetProtection algorithmName="SHA-512" hashValue="W4cd3y3ivJPTkq98Cm5A5b5vk2a3CheFLLSEeG4cY13ibV3N7JbmcZbDJgFBPhnI1Uc0REw3sAo8DFDlVfjxNg==" saltValue="SMfGs80yd+arFB3fV58KB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J72"/>
  <sheetViews>
    <sheetView zoomScale="90" zoomScaleNormal="90" workbookViewId="0">
      <selection activeCell="B2" sqref="B2"/>
    </sheetView>
  </sheetViews>
  <sheetFormatPr defaultColWidth="9.140625" defaultRowHeight="12.75"/>
  <cols>
    <col min="1" max="1" width="5.140625" style="2" customWidth="1"/>
    <col min="2" max="2" width="98.42578125" style="2" customWidth="1"/>
    <col min="3" max="3" width="24.85546875" style="2" customWidth="1"/>
    <col min="4" max="4" width="26.7109375" style="2" customWidth="1"/>
    <col min="5" max="5" width="25.28515625" style="2" customWidth="1"/>
    <col min="6" max="6" width="14.85546875" style="2" customWidth="1"/>
    <col min="7" max="7" width="17.140625" style="2" customWidth="1"/>
    <col min="8" max="8" width="16.7109375" style="2" customWidth="1"/>
    <col min="9" max="9" width="18" style="2" customWidth="1"/>
    <col min="10" max="10" width="17.7109375" style="2" customWidth="1"/>
    <col min="11" max="16384" width="9.140625" style="2"/>
  </cols>
  <sheetData>
    <row r="1" spans="1:10" ht="15">
      <c r="C1" s="267" t="s">
        <v>102</v>
      </c>
      <c r="D1" s="272"/>
      <c r="E1" s="272"/>
      <c r="F1" s="272"/>
      <c r="G1" s="272"/>
      <c r="H1" s="273"/>
      <c r="I1" s="19"/>
      <c r="J1" s="19"/>
    </row>
    <row r="2" spans="1:10" ht="15">
      <c r="C2" s="310" t="str">
        <f>'Check Sheet'!B2</f>
        <v>Select College Name</v>
      </c>
      <c r="D2" s="274"/>
      <c r="E2" s="274"/>
      <c r="F2" s="274"/>
      <c r="G2" s="274"/>
      <c r="H2" s="273"/>
      <c r="I2" s="19"/>
      <c r="J2" s="19"/>
    </row>
    <row r="3" spans="1:10" ht="15">
      <c r="C3" s="267" t="s">
        <v>174</v>
      </c>
      <c r="D3" s="272"/>
      <c r="E3" s="272"/>
      <c r="F3" s="272"/>
      <c r="G3" s="272"/>
      <c r="H3" s="273"/>
      <c r="I3" s="19"/>
      <c r="J3" s="19"/>
    </row>
    <row r="4" spans="1:10" ht="15">
      <c r="C4" s="267" t="str">
        <f>'Check Sheet'!B4</f>
        <v>For the 2022-23 Fiscal Year</v>
      </c>
      <c r="D4" s="272"/>
      <c r="E4" s="272"/>
      <c r="F4" s="272"/>
      <c r="G4" s="272"/>
      <c r="H4" s="273"/>
      <c r="I4" s="19"/>
      <c r="J4" s="19"/>
    </row>
    <row r="5" spans="1:10">
      <c r="A5" s="41"/>
      <c r="B5" s="41"/>
      <c r="C5" s="41"/>
      <c r="D5" s="41"/>
      <c r="E5" s="41"/>
      <c r="F5" s="41"/>
      <c r="G5" s="41"/>
      <c r="H5" s="273"/>
      <c r="I5" s="19"/>
      <c r="J5" s="19"/>
    </row>
    <row r="6" spans="1:10" ht="18">
      <c r="A6" s="275" t="s">
        <v>143</v>
      </c>
      <c r="B6" s="275"/>
      <c r="C6" s="275"/>
      <c r="D6" s="275"/>
      <c r="E6" s="275"/>
      <c r="F6" s="275"/>
      <c r="G6" s="275"/>
      <c r="H6" s="273"/>
      <c r="I6" s="19"/>
      <c r="J6" s="19"/>
    </row>
    <row r="7" spans="1:10" ht="18">
      <c r="A7" s="275" t="s">
        <v>235</v>
      </c>
      <c r="B7" s="275"/>
      <c r="C7" s="275"/>
      <c r="D7" s="275"/>
      <c r="E7" s="275"/>
      <c r="F7" s="275"/>
      <c r="G7" s="275"/>
      <c r="H7" s="273"/>
      <c r="I7" s="19"/>
      <c r="J7" s="19"/>
    </row>
    <row r="8" spans="1:10" ht="5.25" customHeight="1" thickBot="1">
      <c r="A8" s="41"/>
      <c r="B8" s="41"/>
      <c r="C8" s="41"/>
      <c r="D8" s="41"/>
      <c r="E8" s="41"/>
      <c r="F8" s="41"/>
      <c r="G8" s="41"/>
      <c r="H8" s="273"/>
      <c r="I8" s="19"/>
      <c r="J8" s="19"/>
    </row>
    <row r="9" spans="1:10" s="11" customFormat="1" ht="15.75" thickBot="1">
      <c r="A9" s="267"/>
      <c r="B9" s="267"/>
      <c r="C9" s="59" t="s">
        <v>130</v>
      </c>
      <c r="D9" s="60" t="s">
        <v>131</v>
      </c>
      <c r="E9" s="61" t="s">
        <v>138</v>
      </c>
      <c r="F9" s="267"/>
      <c r="G9" s="267"/>
      <c r="H9" s="276"/>
      <c r="I9" s="10"/>
      <c r="J9" s="10"/>
    </row>
    <row r="10" spans="1:10" s="47" customFormat="1" ht="58.5" customHeight="1">
      <c r="A10" s="46"/>
      <c r="C10" s="56" t="s">
        <v>452</v>
      </c>
      <c r="D10" s="57" t="s">
        <v>464</v>
      </c>
      <c r="E10" s="58"/>
      <c r="F10" s="46"/>
      <c r="G10" s="46"/>
      <c r="H10" s="48"/>
      <c r="I10" s="49"/>
      <c r="J10" s="49"/>
    </row>
    <row r="11" spans="1:10" s="47" customFormat="1" ht="5.25" customHeight="1">
      <c r="A11" s="46"/>
      <c r="C11" s="52"/>
      <c r="D11" s="46"/>
      <c r="E11" s="53"/>
      <c r="F11" s="46"/>
      <c r="G11" s="46"/>
      <c r="H11" s="48"/>
      <c r="I11" s="49"/>
      <c r="J11" s="49"/>
    </row>
    <row r="12" spans="1:10" ht="15">
      <c r="A12" s="41"/>
      <c r="B12" s="50" t="s">
        <v>129</v>
      </c>
      <c r="C12" s="54">
        <f>VLOOKUP($C$2,'2023 AFR Data'!$A$3:$N$31,14,FALSE)</f>
        <v>0</v>
      </c>
      <c r="D12" s="51">
        <f>VLOOKUP($C$2,'2023 AFR Data'!$A$3:$R$31,2,FALSE)</f>
        <v>0</v>
      </c>
      <c r="E12" s="55">
        <f>C12+D12</f>
        <v>0</v>
      </c>
      <c r="F12" s="41"/>
      <c r="G12" s="41"/>
      <c r="H12" s="273"/>
      <c r="I12" s="19"/>
      <c r="J12" s="19"/>
    </row>
    <row r="13" spans="1:10" ht="15.75" thickBot="1">
      <c r="A13" s="41"/>
      <c r="B13" s="50" t="s">
        <v>137</v>
      </c>
      <c r="C13" s="62">
        <v>0.1</v>
      </c>
      <c r="D13" s="63">
        <v>0.05</v>
      </c>
      <c r="E13" s="64"/>
      <c r="F13" s="41"/>
      <c r="G13" s="41"/>
      <c r="H13" s="273"/>
      <c r="I13" s="19"/>
      <c r="J13" s="19"/>
    </row>
    <row r="14" spans="1:10" ht="15.75" thickBot="1">
      <c r="A14" s="41"/>
      <c r="B14" s="50" t="s">
        <v>139</v>
      </c>
      <c r="C14" s="85">
        <f>C12*C13</f>
        <v>0</v>
      </c>
      <c r="D14" s="86">
        <f>D12*D13</f>
        <v>0</v>
      </c>
      <c r="E14" s="87">
        <f>C14+D14</f>
        <v>0</v>
      </c>
      <c r="F14" s="41"/>
      <c r="G14" s="41"/>
      <c r="H14" s="273"/>
      <c r="I14" s="19"/>
      <c r="J14" s="19"/>
    </row>
    <row r="15" spans="1:10" ht="5.25" customHeight="1">
      <c r="A15" s="41"/>
      <c r="B15" s="41"/>
      <c r="C15" s="41"/>
      <c r="D15" s="41"/>
      <c r="E15" s="41"/>
      <c r="F15" s="41"/>
      <c r="G15" s="41"/>
      <c r="H15" s="273"/>
      <c r="I15" s="19"/>
      <c r="J15" s="19"/>
    </row>
    <row r="16" spans="1:10" ht="15">
      <c r="A16" s="90" t="s">
        <v>366</v>
      </c>
      <c r="B16" s="3"/>
      <c r="C16" s="4"/>
      <c r="D16" s="4"/>
      <c r="E16" s="4"/>
      <c r="F16" s="5"/>
      <c r="G16" s="4"/>
      <c r="H16" s="4"/>
      <c r="I16" s="19"/>
      <c r="J16" s="19"/>
    </row>
    <row r="17" spans="1:10" ht="5.25" customHeight="1">
      <c r="A17" s="4"/>
      <c r="B17" s="3"/>
      <c r="C17" s="4"/>
      <c r="D17" s="4"/>
      <c r="E17" s="4"/>
      <c r="F17" s="5"/>
      <c r="G17" s="4"/>
      <c r="H17" s="4"/>
      <c r="I17" s="19"/>
      <c r="J17" s="19"/>
    </row>
    <row r="18" spans="1:10" s="17" customFormat="1" ht="14.25">
      <c r="A18" s="92" t="s">
        <v>146</v>
      </c>
      <c r="B18" s="14" t="s">
        <v>390</v>
      </c>
      <c r="C18" s="222">
        <v>0</v>
      </c>
      <c r="D18" s="18" t="s">
        <v>0</v>
      </c>
      <c r="E18" s="227"/>
      <c r="F18" s="227"/>
      <c r="G18" s="227"/>
      <c r="H18" s="227"/>
      <c r="I18" s="227"/>
      <c r="J18" s="227"/>
    </row>
    <row r="19" spans="1:10" s="17" customFormat="1" ht="14.25">
      <c r="A19" s="92"/>
      <c r="B19" s="84" t="s">
        <v>164</v>
      </c>
      <c r="C19" s="89"/>
      <c r="D19" s="18"/>
      <c r="E19" s="227"/>
      <c r="F19" s="227"/>
      <c r="G19" s="227"/>
      <c r="H19" s="227"/>
      <c r="I19" s="227"/>
      <c r="J19" s="227"/>
    </row>
    <row r="20" spans="1:10" s="17" customFormat="1" ht="14.25">
      <c r="A20" s="92" t="s">
        <v>147</v>
      </c>
      <c r="B20" s="14" t="s">
        <v>165</v>
      </c>
      <c r="C20" s="223">
        <v>0</v>
      </c>
      <c r="D20" s="76"/>
      <c r="E20" s="227"/>
      <c r="F20" s="227"/>
      <c r="G20" s="227"/>
      <c r="H20" s="227"/>
      <c r="I20" s="227"/>
      <c r="J20" s="227"/>
    </row>
    <row r="21" spans="1:10" s="17" customFormat="1" ht="16.5" customHeight="1">
      <c r="A21" s="92" t="s">
        <v>148</v>
      </c>
      <c r="B21" s="14" t="s">
        <v>408</v>
      </c>
      <c r="C21" s="81" t="e">
        <f>VLOOKUP($C$2,'2022 AFAFR Data'!$A$2:$D$31,4,FALSE)</f>
        <v>#N/A</v>
      </c>
      <c r="D21" s="76"/>
      <c r="E21" s="227"/>
      <c r="F21" s="227"/>
      <c r="G21" s="227"/>
      <c r="H21" s="227"/>
      <c r="I21" s="227"/>
      <c r="J21" s="227"/>
    </row>
    <row r="22" spans="1:10" s="17" customFormat="1" ht="14.25">
      <c r="A22" s="92" t="s">
        <v>149</v>
      </c>
      <c r="B22" s="14" t="s">
        <v>166</v>
      </c>
      <c r="C22" s="77"/>
      <c r="D22" s="80" t="e">
        <f>SUM(C18:C21)</f>
        <v>#N/A</v>
      </c>
      <c r="E22" s="227"/>
      <c r="F22" s="227"/>
      <c r="G22" s="227"/>
      <c r="H22" s="227"/>
      <c r="I22" s="227"/>
      <c r="J22" s="227"/>
    </row>
    <row r="23" spans="1:10" s="17" customFormat="1" ht="5.25" customHeight="1">
      <c r="A23" s="92"/>
      <c r="B23" s="14"/>
      <c r="C23" s="77"/>
      <c r="D23" s="76"/>
      <c r="E23" s="227"/>
      <c r="F23" s="227"/>
      <c r="G23" s="227"/>
      <c r="H23" s="227"/>
      <c r="I23" s="227"/>
      <c r="J23" s="227"/>
    </row>
    <row r="24" spans="1:10" s="17" customFormat="1" ht="14.25">
      <c r="A24" s="92" t="s">
        <v>150</v>
      </c>
      <c r="B24" s="14" t="s">
        <v>454</v>
      </c>
      <c r="C24" s="77"/>
      <c r="D24" s="224">
        <v>0</v>
      </c>
      <c r="E24" s="227"/>
      <c r="F24" s="227"/>
      <c r="G24" s="227"/>
      <c r="H24" s="227"/>
      <c r="I24" s="227"/>
      <c r="J24" s="227"/>
    </row>
    <row r="25" spans="1:10" s="17" customFormat="1" ht="5.25" customHeight="1">
      <c r="A25" s="92"/>
      <c r="B25" s="14"/>
      <c r="C25" s="14"/>
      <c r="D25" s="18"/>
      <c r="E25" s="227"/>
      <c r="F25" s="227"/>
      <c r="G25" s="227"/>
      <c r="H25" s="227"/>
      <c r="I25" s="227"/>
      <c r="J25" s="227"/>
    </row>
    <row r="26" spans="1:10" s="17" customFormat="1" ht="15" thickBot="1">
      <c r="A26" s="92" t="s">
        <v>151</v>
      </c>
      <c r="B26" s="14" t="s">
        <v>167</v>
      </c>
      <c r="C26" s="14"/>
      <c r="D26" s="82" t="e">
        <f>D22-D24</f>
        <v>#N/A</v>
      </c>
      <c r="E26" s="227"/>
      <c r="F26" s="227"/>
      <c r="G26" s="227"/>
      <c r="H26" s="227"/>
      <c r="I26" s="227"/>
      <c r="J26" s="227"/>
    </row>
    <row r="27" spans="1:10" s="17" customFormat="1" ht="5.25" customHeight="1" thickTop="1">
      <c r="B27" s="14"/>
      <c r="C27" s="14"/>
      <c r="D27" s="78"/>
      <c r="E27" s="227"/>
      <c r="F27" s="227"/>
      <c r="G27" s="227"/>
      <c r="H27" s="227"/>
      <c r="I27" s="227"/>
      <c r="J27" s="227"/>
    </row>
    <row r="28" spans="1:10" ht="15">
      <c r="A28" s="90" t="s">
        <v>367</v>
      </c>
      <c r="C28" s="4"/>
      <c r="D28" s="3"/>
      <c r="E28" s="226"/>
      <c r="F28" s="226"/>
      <c r="G28" s="226"/>
      <c r="H28" s="226"/>
      <c r="I28" s="226"/>
      <c r="J28" s="226"/>
    </row>
    <row r="29" spans="1:10" ht="5.25" customHeight="1">
      <c r="B29" s="4" t="s">
        <v>0</v>
      </c>
      <c r="C29" s="4"/>
      <c r="D29" s="3"/>
      <c r="E29" s="226"/>
      <c r="F29" s="226"/>
      <c r="G29" s="226"/>
      <c r="H29" s="226"/>
      <c r="I29" s="226"/>
      <c r="J29" s="226"/>
    </row>
    <row r="30" spans="1:10" s="17" customFormat="1" ht="14.25">
      <c r="A30" s="92" t="s">
        <v>146</v>
      </c>
      <c r="B30" s="14" t="s">
        <v>155</v>
      </c>
      <c r="C30" s="222">
        <v>0</v>
      </c>
      <c r="D30" s="18"/>
      <c r="E30" s="227"/>
      <c r="F30" s="227"/>
      <c r="G30" s="227"/>
      <c r="H30" s="227"/>
      <c r="I30" s="227"/>
      <c r="J30" s="227"/>
    </row>
    <row r="31" spans="1:10" s="17" customFormat="1" ht="14.25">
      <c r="A31" s="92"/>
      <c r="B31" s="179" t="s">
        <v>163</v>
      </c>
      <c r="D31" s="18"/>
      <c r="E31" s="227"/>
      <c r="F31" s="227"/>
      <c r="G31" s="227"/>
      <c r="H31" s="227"/>
      <c r="I31" s="227"/>
      <c r="J31" s="227"/>
    </row>
    <row r="32" spans="1:10" s="17" customFormat="1" ht="14.25">
      <c r="A32" s="92" t="s">
        <v>147</v>
      </c>
      <c r="B32" s="14" t="s">
        <v>156</v>
      </c>
      <c r="C32" s="225">
        <v>0</v>
      </c>
      <c r="D32" s="18"/>
      <c r="E32" s="227"/>
      <c r="F32" s="227"/>
      <c r="G32" s="227"/>
      <c r="H32" s="227"/>
      <c r="I32" s="227"/>
      <c r="J32" s="227"/>
    </row>
    <row r="33" spans="1:10" s="17" customFormat="1" ht="14.25">
      <c r="A33" s="92"/>
      <c r="B33" s="180" t="s">
        <v>277</v>
      </c>
      <c r="D33" s="18"/>
      <c r="E33" s="227"/>
      <c r="F33" s="227"/>
      <c r="G33" s="227"/>
      <c r="H33" s="227"/>
      <c r="I33" s="227"/>
      <c r="J33" s="227"/>
    </row>
    <row r="34" spans="1:10" s="17" customFormat="1" ht="14.25">
      <c r="A34" s="92" t="s">
        <v>148</v>
      </c>
      <c r="B34" s="14" t="s">
        <v>157</v>
      </c>
      <c r="C34" s="225">
        <v>0</v>
      </c>
      <c r="D34" s="18"/>
      <c r="E34" s="227"/>
      <c r="F34" s="227"/>
      <c r="G34" s="227"/>
      <c r="H34" s="227"/>
      <c r="I34" s="227"/>
      <c r="J34" s="227"/>
    </row>
    <row r="35" spans="1:10" s="17" customFormat="1" ht="14.25">
      <c r="A35" s="92" t="s">
        <v>149</v>
      </c>
      <c r="B35" s="14" t="s">
        <v>158</v>
      </c>
      <c r="C35" s="83" t="e">
        <f>VLOOKUP($C$2,'2022 AFAFR Data'!$A$2:$D$31,3,FALSE)</f>
        <v>#N/A</v>
      </c>
      <c r="D35" s="18"/>
      <c r="E35" s="227"/>
      <c r="F35" s="227"/>
      <c r="G35" s="227"/>
      <c r="H35" s="227"/>
      <c r="I35" s="227"/>
      <c r="J35" s="227"/>
    </row>
    <row r="36" spans="1:10" s="17" customFormat="1" ht="14.25">
      <c r="A36" s="92" t="s">
        <v>150</v>
      </c>
      <c r="B36" s="14" t="s">
        <v>159</v>
      </c>
      <c r="C36" s="225">
        <v>0</v>
      </c>
      <c r="D36" s="18"/>
      <c r="E36" s="227"/>
      <c r="F36" s="227"/>
      <c r="G36" s="227"/>
      <c r="H36" s="227"/>
      <c r="I36" s="227"/>
      <c r="J36" s="227"/>
    </row>
    <row r="37" spans="1:10" s="17" customFormat="1" ht="14.25">
      <c r="A37" s="92" t="s">
        <v>151</v>
      </c>
      <c r="B37" s="14" t="s">
        <v>409</v>
      </c>
      <c r="C37" s="224">
        <v>0</v>
      </c>
      <c r="D37" s="18"/>
      <c r="E37" s="227"/>
      <c r="F37" s="227"/>
      <c r="G37" s="227"/>
      <c r="H37" s="227"/>
      <c r="I37" s="227"/>
      <c r="J37" s="227"/>
    </row>
    <row r="38" spans="1:10" s="17" customFormat="1" ht="14.25">
      <c r="A38" s="92" t="s">
        <v>152</v>
      </c>
      <c r="B38" s="14" t="s">
        <v>160</v>
      </c>
      <c r="C38" s="14"/>
      <c r="D38" s="80" t="e">
        <f>SUM(C30:C37)</f>
        <v>#N/A</v>
      </c>
      <c r="E38" s="228"/>
      <c r="F38" s="228"/>
      <c r="G38" s="227"/>
      <c r="H38" s="227"/>
      <c r="I38" s="227"/>
      <c r="J38" s="227"/>
    </row>
    <row r="39" spans="1:10" s="17" customFormat="1" ht="5.25" customHeight="1">
      <c r="A39" s="92"/>
      <c r="B39" s="14"/>
      <c r="C39" s="14"/>
      <c r="D39" s="80"/>
      <c r="E39" s="228"/>
      <c r="F39" s="228"/>
      <c r="G39" s="227"/>
      <c r="H39" s="227"/>
      <c r="I39" s="227"/>
      <c r="J39" s="227"/>
    </row>
    <row r="40" spans="1:10" s="17" customFormat="1" ht="14.25">
      <c r="A40" s="92" t="s">
        <v>153</v>
      </c>
      <c r="B40" s="14" t="s">
        <v>454</v>
      </c>
      <c r="C40" s="14"/>
      <c r="D40" s="225">
        <v>0</v>
      </c>
      <c r="E40" s="228"/>
      <c r="F40" s="228"/>
      <c r="G40" s="227"/>
      <c r="H40" s="227"/>
      <c r="I40" s="227"/>
      <c r="J40" s="227"/>
    </row>
    <row r="41" spans="1:10" s="17" customFormat="1" ht="5.25" customHeight="1">
      <c r="A41" s="92"/>
      <c r="B41" s="14"/>
      <c r="C41" s="14"/>
      <c r="D41" s="91"/>
      <c r="E41" s="228"/>
      <c r="F41" s="228"/>
      <c r="G41" s="227"/>
      <c r="H41" s="227"/>
      <c r="I41" s="227"/>
      <c r="J41" s="227"/>
    </row>
    <row r="42" spans="1:10" s="17" customFormat="1" ht="15" thickBot="1">
      <c r="A42" s="92" t="s">
        <v>154</v>
      </c>
      <c r="B42" s="14" t="s">
        <v>162</v>
      </c>
      <c r="C42" s="14"/>
      <c r="D42" s="88" t="e">
        <f>D38-D40</f>
        <v>#N/A</v>
      </c>
      <c r="E42" s="228"/>
      <c r="F42" s="228"/>
      <c r="G42" s="227"/>
      <c r="H42" s="227"/>
      <c r="I42" s="227"/>
      <c r="J42" s="227"/>
    </row>
    <row r="43" spans="1:10" s="17" customFormat="1" ht="15" thickTop="1">
      <c r="A43" s="92"/>
      <c r="B43" s="14" t="s">
        <v>161</v>
      </c>
      <c r="C43" s="14"/>
      <c r="D43" s="18"/>
      <c r="E43" s="1"/>
      <c r="F43" s="1"/>
    </row>
    <row r="44" spans="1:10" ht="4.5" customHeight="1"/>
    <row r="45" spans="1:10" ht="13.5" thickBot="1">
      <c r="C45" s="96" t="s">
        <v>168</v>
      </c>
    </row>
    <row r="46" spans="1:10">
      <c r="B46" s="94" t="s">
        <v>241</v>
      </c>
      <c r="C46" s="147"/>
    </row>
    <row r="47" spans="1:10">
      <c r="B47" s="94" t="s">
        <v>240</v>
      </c>
      <c r="C47" s="93">
        <f>C14</f>
        <v>0</v>
      </c>
    </row>
    <row r="48" spans="1:10">
      <c r="B48" s="94" t="s">
        <v>173</v>
      </c>
      <c r="C48" s="95">
        <f>C18</f>
        <v>0</v>
      </c>
      <c r="D48" s="320"/>
      <c r="E48" s="320"/>
      <c r="F48" s="320"/>
      <c r="G48" s="320"/>
      <c r="H48" s="320"/>
    </row>
    <row r="49" spans="2:10" ht="13.5" thickBot="1">
      <c r="B49" s="94" t="s">
        <v>169</v>
      </c>
      <c r="C49" s="149">
        <f>C47-C48</f>
        <v>0</v>
      </c>
      <c r="D49" s="2" t="s">
        <v>236</v>
      </c>
    </row>
    <row r="50" spans="2:10" ht="4.5" customHeight="1" thickTop="1">
      <c r="B50" s="94"/>
      <c r="C50" s="93"/>
    </row>
    <row r="51" spans="2:10">
      <c r="B51" s="94" t="s">
        <v>239</v>
      </c>
      <c r="C51" s="147"/>
      <c r="D51" s="226"/>
      <c r="E51" s="226"/>
      <c r="F51" s="226"/>
      <c r="G51" s="226"/>
      <c r="H51" s="226"/>
      <c r="I51" s="226"/>
      <c r="J51" s="226"/>
    </row>
    <row r="52" spans="2:10">
      <c r="B52" s="94" t="s">
        <v>172</v>
      </c>
      <c r="C52" s="93">
        <f>D14</f>
        <v>0</v>
      </c>
      <c r="D52" s="226"/>
      <c r="E52" s="226"/>
      <c r="F52" s="226"/>
      <c r="G52" s="226"/>
      <c r="H52" s="226"/>
      <c r="I52" s="226"/>
      <c r="J52" s="226"/>
    </row>
    <row r="53" spans="2:10">
      <c r="B53" s="94" t="s">
        <v>173</v>
      </c>
      <c r="C53" s="95">
        <f>C30</f>
        <v>0</v>
      </c>
      <c r="D53" s="320"/>
      <c r="E53" s="320"/>
      <c r="F53" s="320"/>
      <c r="G53" s="320"/>
      <c r="H53" s="320"/>
      <c r="I53" s="226"/>
      <c r="J53" s="226"/>
    </row>
    <row r="54" spans="2:10" ht="13.5" thickBot="1">
      <c r="B54" s="94" t="s">
        <v>169</v>
      </c>
      <c r="C54" s="149">
        <f>C52-C53</f>
        <v>0</v>
      </c>
      <c r="D54" s="2" t="s">
        <v>236</v>
      </c>
    </row>
    <row r="55" spans="2:10" ht="4.5" customHeight="1" thickTop="1">
      <c r="B55" s="94"/>
      <c r="C55" s="150"/>
    </row>
    <row r="56" spans="2:10">
      <c r="B56" s="94" t="s">
        <v>255</v>
      </c>
      <c r="D56" s="226"/>
      <c r="E56" s="226"/>
      <c r="F56" s="226"/>
      <c r="G56" s="226"/>
      <c r="H56" s="226"/>
      <c r="I56" s="226"/>
      <c r="J56" s="226"/>
    </row>
    <row r="57" spans="2:10">
      <c r="B57" s="94" t="s">
        <v>171</v>
      </c>
      <c r="C57" s="93">
        <f>0.4*(C30+C32)</f>
        <v>0</v>
      </c>
      <c r="D57" s="226"/>
      <c r="E57" s="226"/>
      <c r="F57" s="226"/>
      <c r="G57" s="226"/>
      <c r="H57" s="226"/>
      <c r="I57" s="226"/>
      <c r="J57" s="226"/>
    </row>
    <row r="58" spans="2:10">
      <c r="B58" s="94" t="s">
        <v>170</v>
      </c>
      <c r="C58" s="95" t="e">
        <f>D42</f>
        <v>#N/A</v>
      </c>
      <c r="D58" s="320"/>
      <c r="E58" s="320"/>
      <c r="F58" s="320"/>
      <c r="G58" s="320"/>
      <c r="H58" s="320"/>
      <c r="I58" s="226"/>
      <c r="J58" s="226"/>
    </row>
    <row r="59" spans="2:10" ht="13.5" thickBot="1">
      <c r="B59" s="94" t="s">
        <v>169</v>
      </c>
      <c r="C59" s="149" t="e">
        <f>C57-C58</f>
        <v>#N/A</v>
      </c>
      <c r="D59" s="2" t="s">
        <v>236</v>
      </c>
    </row>
    <row r="60" spans="2:10" ht="4.5" customHeight="1" thickTop="1">
      <c r="B60" s="94"/>
      <c r="C60" s="93"/>
    </row>
    <row r="61" spans="2:10">
      <c r="B61" s="94" t="s">
        <v>256</v>
      </c>
      <c r="D61" s="226"/>
      <c r="E61" s="226"/>
      <c r="F61" s="226"/>
      <c r="G61" s="226"/>
      <c r="H61" s="226"/>
      <c r="I61" s="226"/>
      <c r="J61" s="226"/>
    </row>
    <row r="62" spans="2:10">
      <c r="B62" s="94" t="s">
        <v>228</v>
      </c>
      <c r="C62" s="93">
        <f>C18</f>
        <v>0</v>
      </c>
      <c r="D62" s="226"/>
      <c r="E62" s="226"/>
      <c r="F62" s="226"/>
      <c r="G62" s="226"/>
      <c r="H62" s="226"/>
      <c r="I62" s="226"/>
      <c r="J62" s="226"/>
    </row>
    <row r="63" spans="2:10">
      <c r="B63" s="94" t="s">
        <v>229</v>
      </c>
      <c r="C63" s="95">
        <f>C30</f>
        <v>0</v>
      </c>
      <c r="D63" s="226"/>
      <c r="E63" s="226"/>
      <c r="F63" s="226"/>
      <c r="G63" s="226"/>
      <c r="H63" s="226"/>
      <c r="I63" s="226"/>
      <c r="J63" s="226"/>
    </row>
    <row r="64" spans="2:10">
      <c r="B64" s="94" t="s">
        <v>230</v>
      </c>
      <c r="C64" s="95">
        <f>C32</f>
        <v>0</v>
      </c>
      <c r="D64" s="226"/>
      <c r="E64" s="226"/>
      <c r="F64" s="226"/>
      <c r="G64" s="226"/>
      <c r="H64" s="226"/>
      <c r="I64" s="226"/>
      <c r="J64" s="226"/>
    </row>
    <row r="65" spans="2:10" ht="14.25">
      <c r="B65" s="94" t="s">
        <v>138</v>
      </c>
      <c r="C65" s="145">
        <f>SUM(C62:C64)</f>
        <v>0</v>
      </c>
      <c r="D65" s="321"/>
      <c r="E65" s="321"/>
      <c r="F65" s="321"/>
      <c r="G65" s="321"/>
      <c r="H65" s="321"/>
      <c r="I65" s="226"/>
      <c r="J65" s="226"/>
    </row>
    <row r="66" spans="2:10">
      <c r="B66" s="94" t="s">
        <v>455</v>
      </c>
      <c r="C66" s="146">
        <f>VLOOKUP($C$2,'2023 AFR Data'!$A$3:$S$31,18,FALSE)</f>
        <v>0</v>
      </c>
      <c r="D66" s="226"/>
      <c r="E66" s="226"/>
      <c r="F66" s="226"/>
      <c r="G66" s="226"/>
      <c r="H66" s="226"/>
      <c r="I66" s="226"/>
      <c r="J66" s="226"/>
    </row>
    <row r="67" spans="2:10" ht="13.5" thickBot="1">
      <c r="B67" s="94" t="s">
        <v>169</v>
      </c>
      <c r="C67" s="149">
        <f>C65-C66</f>
        <v>0</v>
      </c>
      <c r="D67" s="2" t="s">
        <v>237</v>
      </c>
    </row>
    <row r="68" spans="2:10" ht="13.5" thickTop="1">
      <c r="D68" s="333"/>
      <c r="E68" s="333"/>
      <c r="F68" s="333"/>
      <c r="G68" s="333"/>
      <c r="H68" s="333"/>
      <c r="I68" s="226"/>
      <c r="J68" s="226"/>
    </row>
    <row r="69" spans="2:10">
      <c r="D69" s="226"/>
      <c r="E69" s="226"/>
      <c r="F69" s="226"/>
      <c r="G69" s="226"/>
      <c r="H69" s="226"/>
      <c r="I69" s="226"/>
      <c r="J69" s="226"/>
    </row>
    <row r="70" spans="2:10">
      <c r="D70" s="226"/>
      <c r="E70" s="226"/>
      <c r="F70" s="226"/>
      <c r="G70" s="226"/>
      <c r="H70" s="226"/>
      <c r="I70" s="226"/>
      <c r="J70" s="226"/>
    </row>
    <row r="71" spans="2:10">
      <c r="D71" s="226"/>
      <c r="E71" s="226"/>
      <c r="F71" s="226"/>
      <c r="G71" s="226"/>
      <c r="H71" s="226"/>
      <c r="I71" s="226"/>
      <c r="J71" s="226"/>
    </row>
    <row r="72" spans="2:10">
      <c r="D72" s="226"/>
      <c r="E72" s="226"/>
      <c r="F72" s="226"/>
      <c r="G72" s="226"/>
      <c r="H72" s="226"/>
      <c r="I72" s="226"/>
      <c r="J72" s="226"/>
    </row>
  </sheetData>
  <sheetProtection algorithmName="SHA-512" hashValue="1vR1DjhOZ+e7GNrSxEHWYQNqe8OhQwRIVjpurg7NynBoPg/XgkAm6bguBSYqcyC78kEZEhDXcQZt/bXJB+lo8w==" saltValue="3dJ9/EkkOkmSLGZSHL/BRA==" spinCount="100000" sheet="1" objects="1" scenarios="1"/>
  <mergeCells count="4">
    <mergeCell ref="D48:H48"/>
    <mergeCell ref="D53:H53"/>
    <mergeCell ref="D58:H58"/>
    <mergeCell ref="D65:H65"/>
  </mergeCells>
  <phoneticPr fontId="0" type="noConversion"/>
  <conditionalFormatting sqref="C49 C59">
    <cfRule type="cellIs" dxfId="26" priority="5" operator="lessThan">
      <formula>0</formula>
    </cfRule>
    <cfRule type="cellIs" dxfId="25" priority="6" operator="greaterThanOrEqual">
      <formula>0</formula>
    </cfRule>
  </conditionalFormatting>
  <conditionalFormatting sqref="C54">
    <cfRule type="cellIs" dxfId="24" priority="1" operator="lessThan">
      <formula>0</formula>
    </cfRule>
    <cfRule type="cellIs" dxfId="23" priority="2" operator="greaterThanOrEqual">
      <formula>0</formula>
    </cfRule>
  </conditionalFormatting>
  <conditionalFormatting sqref="C67">
    <cfRule type="cellIs" dxfId="22" priority="3" operator="notBetween">
      <formula>-100</formula>
      <formula>100</formula>
    </cfRule>
    <cfRule type="cellIs" dxfId="21" priority="4" operator="between">
      <formula>-100</formula>
      <formula>100</formula>
    </cfRule>
  </conditionalFormatting>
  <pageMargins left="0.25" right="0.25" top="0.25" bottom="0.25" header="0.25" footer="0.25"/>
  <pageSetup scale="59" orientation="landscape" r:id="rId1"/>
  <headerFooter alignWithMargins="0">
    <oddFooter>&amp;L&amp;F&amp;R&amp;D</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Q62"/>
  <sheetViews>
    <sheetView zoomScaleNormal="100" workbookViewId="0">
      <pane xSplit="1" topLeftCell="B1" activePane="topRight" state="frozen"/>
      <selection sqref="A1:M1"/>
      <selection pane="topRight" activeCell="B1" sqref="B1"/>
    </sheetView>
  </sheetViews>
  <sheetFormatPr defaultColWidth="9.140625" defaultRowHeight="12.75"/>
  <cols>
    <col min="1" max="1" width="38.7109375" style="2" bestFit="1" customWidth="1"/>
    <col min="2" max="2" width="24.140625" style="2" bestFit="1" customWidth="1"/>
    <col min="3" max="3" width="22.42578125" style="2" customWidth="1"/>
    <col min="4" max="4" width="17.85546875" style="2" customWidth="1"/>
    <col min="5" max="5" width="13.7109375" style="2" bestFit="1" customWidth="1"/>
    <col min="6" max="6" width="32" style="2" customWidth="1"/>
    <col min="7" max="7" width="16.7109375" style="2" bestFit="1" customWidth="1"/>
    <col min="8" max="8" width="14.7109375" style="2" customWidth="1"/>
    <col min="9" max="9" width="16.5703125" style="2" bestFit="1" customWidth="1"/>
    <col min="10" max="10" width="15.140625" style="2" bestFit="1" customWidth="1"/>
    <col min="11" max="11" width="11.5703125" style="2" bestFit="1" customWidth="1"/>
    <col min="12" max="12" width="16.7109375" style="2" bestFit="1" customWidth="1"/>
    <col min="13" max="15" width="17.42578125" style="2" customWidth="1"/>
    <col min="16" max="16" width="14.7109375" style="2" bestFit="1" customWidth="1"/>
    <col min="17" max="17" width="19.42578125" style="2" customWidth="1"/>
    <col min="18" max="18" width="32.5703125" style="2" customWidth="1"/>
    <col min="19" max="16384" width="9.140625" style="2"/>
  </cols>
  <sheetData>
    <row r="1" spans="1:17" ht="64.5" customHeight="1">
      <c r="A1" s="148" t="s">
        <v>350</v>
      </c>
      <c r="B1" s="70" t="s">
        <v>96</v>
      </c>
      <c r="C1" s="70" t="s">
        <v>55</v>
      </c>
      <c r="D1" s="70" t="s">
        <v>56</v>
      </c>
      <c r="E1" s="70" t="s">
        <v>345</v>
      </c>
      <c r="F1" s="70" t="s">
        <v>57</v>
      </c>
      <c r="G1" s="70" t="s">
        <v>58</v>
      </c>
      <c r="H1" s="70" t="s">
        <v>59</v>
      </c>
      <c r="I1" s="70" t="s">
        <v>60</v>
      </c>
      <c r="J1" s="70" t="s">
        <v>346</v>
      </c>
      <c r="K1" s="70" t="s">
        <v>61</v>
      </c>
      <c r="L1" s="70" t="s">
        <v>62</v>
      </c>
      <c r="M1" s="71" t="s">
        <v>95</v>
      </c>
      <c r="N1" s="71" t="s">
        <v>63</v>
      </c>
      <c r="O1" s="71" t="s">
        <v>64</v>
      </c>
      <c r="P1" s="72" t="s">
        <v>97</v>
      </c>
      <c r="Q1" s="72" t="s">
        <v>136</v>
      </c>
    </row>
    <row r="2" spans="1:17" ht="23.25">
      <c r="A2" s="207" t="s">
        <v>352</v>
      </c>
      <c r="B2" s="198"/>
      <c r="C2" s="198" t="s">
        <v>353</v>
      </c>
      <c r="D2" s="198" t="s">
        <v>351</v>
      </c>
      <c r="E2" s="198" t="s">
        <v>354</v>
      </c>
      <c r="F2" s="198" t="s">
        <v>355</v>
      </c>
      <c r="G2" s="198" t="s">
        <v>356</v>
      </c>
      <c r="H2" s="198" t="s">
        <v>357</v>
      </c>
      <c r="I2" s="198" t="s">
        <v>358</v>
      </c>
      <c r="J2" s="198" t="s">
        <v>359</v>
      </c>
      <c r="K2" s="198" t="s">
        <v>360</v>
      </c>
      <c r="L2" s="198" t="s">
        <v>361</v>
      </c>
      <c r="M2" s="199"/>
      <c r="N2" s="199" t="s">
        <v>362</v>
      </c>
      <c r="O2" s="199" t="s">
        <v>363</v>
      </c>
      <c r="P2" s="200" t="s">
        <v>364</v>
      </c>
      <c r="Q2" s="200"/>
    </row>
    <row r="3" spans="1:17" s="47" customFormat="1" ht="10.5">
      <c r="A3" s="69" t="s">
        <v>175</v>
      </c>
    </row>
    <row r="4" spans="1:17">
      <c r="A4" s="217" t="s">
        <v>341</v>
      </c>
      <c r="B4" s="212">
        <f>SUM(C4:L4)</f>
        <v>22290877.77</v>
      </c>
      <c r="C4" s="209">
        <v>964041.89</v>
      </c>
      <c r="D4" s="209">
        <v>22825.14</v>
      </c>
      <c r="E4" s="209">
        <v>144429.78</v>
      </c>
      <c r="F4" s="209">
        <v>0</v>
      </c>
      <c r="G4" s="209">
        <v>281015.65000000002</v>
      </c>
      <c r="H4" s="209">
        <v>13800252.4</v>
      </c>
      <c r="I4" s="209">
        <v>307588.28999999998</v>
      </c>
      <c r="J4" s="209">
        <v>1426219.59</v>
      </c>
      <c r="K4" s="209">
        <v>0</v>
      </c>
      <c r="L4" s="209">
        <v>5344505.03</v>
      </c>
      <c r="M4" s="210">
        <f>N4+O4</f>
        <v>897971.13</v>
      </c>
      <c r="N4" s="211">
        <v>30209.759999999998</v>
      </c>
      <c r="O4" s="211">
        <v>867761.37</v>
      </c>
      <c r="P4" s="211">
        <v>919327.7</v>
      </c>
      <c r="Q4" s="2" t="str">
        <f>IF((B4*0.05)&lt;500000,"Yes","N/A")</f>
        <v>N/A</v>
      </c>
    </row>
    <row r="5" spans="1:17">
      <c r="A5" s="217" t="s">
        <v>69</v>
      </c>
      <c r="B5" s="212">
        <f t="shared" ref="B5:B31" si="0">SUM(C5:L5)</f>
        <v>74456284.430000007</v>
      </c>
      <c r="C5" s="209">
        <v>4049938.24</v>
      </c>
      <c r="D5" s="209">
        <v>201208.56</v>
      </c>
      <c r="E5" s="209">
        <v>1798578.2</v>
      </c>
      <c r="F5" s="209">
        <v>4075.2</v>
      </c>
      <c r="G5" s="209">
        <v>1640834.04</v>
      </c>
      <c r="H5" s="209">
        <v>38814686.18</v>
      </c>
      <c r="I5" s="209">
        <v>2270746.88</v>
      </c>
      <c r="J5" s="209">
        <v>9082971.0299999993</v>
      </c>
      <c r="K5" s="209">
        <v>122148</v>
      </c>
      <c r="L5" s="209">
        <v>16471098.1</v>
      </c>
      <c r="M5" s="210">
        <f t="shared" ref="M5:M31" si="1">N5+O5</f>
        <v>1117733</v>
      </c>
      <c r="N5" s="211">
        <v>64635.14</v>
      </c>
      <c r="O5" s="211">
        <v>1053097.8600000001</v>
      </c>
      <c r="P5" s="211">
        <v>3656693</v>
      </c>
      <c r="Q5" s="2" t="str">
        <f t="shared" ref="Q5:Q31" si="2">IF((B5*0.05)&lt;500000,"Yes","N/A")</f>
        <v>N/A</v>
      </c>
    </row>
    <row r="6" spans="1:17">
      <c r="A6" s="217" t="s">
        <v>70</v>
      </c>
      <c r="B6" s="212">
        <f t="shared" si="0"/>
        <v>2722952.27</v>
      </c>
      <c r="C6" s="209">
        <v>56650.75</v>
      </c>
      <c r="D6" s="209">
        <v>274</v>
      </c>
      <c r="E6" s="209">
        <v>9084.1</v>
      </c>
      <c r="F6" s="209">
        <v>0</v>
      </c>
      <c r="G6" s="209">
        <v>5533.45</v>
      </c>
      <c r="H6" s="209">
        <v>1616141.16</v>
      </c>
      <c r="I6" s="209">
        <v>364498.09</v>
      </c>
      <c r="J6" s="209">
        <v>160833.60000000001</v>
      </c>
      <c r="K6" s="209">
        <v>0</v>
      </c>
      <c r="L6" s="209">
        <v>509937.12</v>
      </c>
      <c r="M6" s="210">
        <f t="shared" si="1"/>
        <v>275773.96999999997</v>
      </c>
      <c r="N6" s="211">
        <v>3082.47</v>
      </c>
      <c r="O6" s="211">
        <v>272691.5</v>
      </c>
      <c r="P6" s="211">
        <v>193860.48000000001</v>
      </c>
      <c r="Q6" s="2" t="str">
        <f t="shared" si="2"/>
        <v>Yes</v>
      </c>
    </row>
    <row r="7" spans="1:17">
      <c r="A7" s="217" t="s">
        <v>71</v>
      </c>
      <c r="B7" s="212">
        <f t="shared" si="0"/>
        <v>13659114.799999999</v>
      </c>
      <c r="C7" s="209">
        <v>884754</v>
      </c>
      <c r="D7" s="209">
        <v>14288.4</v>
      </c>
      <c r="E7" s="209">
        <v>209905.2</v>
      </c>
      <c r="F7" s="209">
        <v>0</v>
      </c>
      <c r="G7" s="209">
        <v>154264.79999999999</v>
      </c>
      <c r="H7" s="209">
        <v>8389129.9299999997</v>
      </c>
      <c r="I7" s="209">
        <v>455297.15</v>
      </c>
      <c r="J7" s="209">
        <v>969524.12</v>
      </c>
      <c r="K7" s="209">
        <v>477.6</v>
      </c>
      <c r="L7" s="209">
        <v>2581473.6</v>
      </c>
      <c r="M7" s="210">
        <f t="shared" si="1"/>
        <v>398096</v>
      </c>
      <c r="N7" s="211">
        <v>14176.8</v>
      </c>
      <c r="O7" s="211">
        <v>383919.2</v>
      </c>
      <c r="P7" s="211">
        <v>730983.32</v>
      </c>
      <c r="Q7" s="2" t="str">
        <f t="shared" si="2"/>
        <v>N/A</v>
      </c>
    </row>
    <row r="8" spans="1:17">
      <c r="A8" s="217" t="s">
        <v>72</v>
      </c>
      <c r="B8" s="212">
        <f t="shared" si="0"/>
        <v>24356865.32</v>
      </c>
      <c r="C8" s="209">
        <v>1319304.24</v>
      </c>
      <c r="D8" s="209">
        <v>163041.70000000001</v>
      </c>
      <c r="E8" s="209">
        <v>295389.12</v>
      </c>
      <c r="F8" s="209">
        <v>0</v>
      </c>
      <c r="G8" s="209">
        <v>397875.89</v>
      </c>
      <c r="H8" s="209">
        <v>12713994.34</v>
      </c>
      <c r="I8" s="209">
        <v>2387090.7400000002</v>
      </c>
      <c r="J8" s="209">
        <v>1967197.68</v>
      </c>
      <c r="K8" s="209">
        <v>2748.56</v>
      </c>
      <c r="L8" s="209">
        <v>5110223.05</v>
      </c>
      <c r="M8" s="210">
        <f t="shared" si="1"/>
        <v>1643532.3599999999</v>
      </c>
      <c r="N8" s="211">
        <v>112914.9</v>
      </c>
      <c r="O8" s="211">
        <v>1530617.46</v>
      </c>
      <c r="P8" s="211">
        <v>1368535.58</v>
      </c>
      <c r="Q8" s="2" t="str">
        <f t="shared" si="2"/>
        <v>N/A</v>
      </c>
    </row>
    <row r="9" spans="1:17">
      <c r="A9" s="218" t="s">
        <v>73</v>
      </c>
      <c r="B9" s="212">
        <f t="shared" si="0"/>
        <v>24276138.320000004</v>
      </c>
      <c r="C9" s="209">
        <v>1399356.9200000002</v>
      </c>
      <c r="D9" s="209">
        <v>49728.820000000007</v>
      </c>
      <c r="E9" s="209">
        <v>199936.2</v>
      </c>
      <c r="F9" s="209">
        <v>0</v>
      </c>
      <c r="G9" s="209">
        <v>102656.89</v>
      </c>
      <c r="H9" s="209">
        <v>16928501.650000002</v>
      </c>
      <c r="I9" s="209">
        <v>1714985.25</v>
      </c>
      <c r="J9" s="209">
        <v>1868824.78</v>
      </c>
      <c r="K9" s="209">
        <v>0</v>
      </c>
      <c r="L9" s="209">
        <v>2012147.81</v>
      </c>
      <c r="M9" s="210">
        <f t="shared" si="1"/>
        <v>51125.679999999993</v>
      </c>
      <c r="N9" s="211">
        <v>6266.32</v>
      </c>
      <c r="O9" s="211">
        <v>44859.359999999993</v>
      </c>
      <c r="P9" s="211">
        <v>1241488.4400000002</v>
      </c>
      <c r="Q9" s="2" t="str">
        <f t="shared" si="2"/>
        <v>N/A</v>
      </c>
    </row>
    <row r="10" spans="1:17">
      <c r="A10" s="217" t="s">
        <v>74</v>
      </c>
      <c r="B10" s="212">
        <f t="shared" si="0"/>
        <v>3386321.47</v>
      </c>
      <c r="C10" s="209">
        <v>25418.68</v>
      </c>
      <c r="D10" s="209">
        <v>0</v>
      </c>
      <c r="E10" s="209">
        <v>2841.84</v>
      </c>
      <c r="F10" s="209">
        <v>0</v>
      </c>
      <c r="G10" s="209">
        <v>34181.019999999997</v>
      </c>
      <c r="H10" s="209">
        <v>2091551.54</v>
      </c>
      <c r="I10" s="209">
        <v>36624.21</v>
      </c>
      <c r="J10" s="209">
        <v>222847.62</v>
      </c>
      <c r="K10" s="209">
        <v>30312.959999999999</v>
      </c>
      <c r="L10" s="209">
        <v>942543.6</v>
      </c>
      <c r="M10" s="210">
        <f t="shared" si="1"/>
        <v>473999.98</v>
      </c>
      <c r="N10" s="211">
        <v>5158.62</v>
      </c>
      <c r="O10" s="211">
        <v>468841.36</v>
      </c>
      <c r="P10" s="211">
        <v>281447.51</v>
      </c>
      <c r="Q10" s="2" t="str">
        <f t="shared" si="2"/>
        <v>Yes</v>
      </c>
    </row>
    <row r="11" spans="1:17">
      <c r="A11" s="217" t="s">
        <v>75</v>
      </c>
      <c r="B11" s="212">
        <f t="shared" si="0"/>
        <v>2118936.79</v>
      </c>
      <c r="C11" s="209">
        <v>299485.98</v>
      </c>
      <c r="D11" s="209">
        <v>0</v>
      </c>
      <c r="E11" s="209">
        <v>37994.49</v>
      </c>
      <c r="F11" s="209">
        <v>0</v>
      </c>
      <c r="G11" s="209">
        <v>153964.6</v>
      </c>
      <c r="H11" s="209">
        <v>1075052.72</v>
      </c>
      <c r="I11" s="209">
        <v>0</v>
      </c>
      <c r="J11" s="209">
        <v>92630.82</v>
      </c>
      <c r="K11" s="209">
        <v>0</v>
      </c>
      <c r="L11" s="209">
        <v>459808.18</v>
      </c>
      <c r="M11" s="210">
        <f t="shared" si="1"/>
        <v>62637.969999999994</v>
      </c>
      <c r="N11" s="211">
        <v>2965.95</v>
      </c>
      <c r="O11" s="211">
        <v>59672.02</v>
      </c>
      <c r="P11" s="211">
        <v>146539.94</v>
      </c>
      <c r="Q11" s="2" t="str">
        <f t="shared" si="2"/>
        <v>Yes</v>
      </c>
    </row>
    <row r="12" spans="1:17">
      <c r="A12" s="217" t="s">
        <v>76</v>
      </c>
      <c r="B12" s="212">
        <f t="shared" si="0"/>
        <v>47855105.009999998</v>
      </c>
      <c r="C12" s="209">
        <v>2051665.35</v>
      </c>
      <c r="D12" s="209">
        <v>0</v>
      </c>
      <c r="E12" s="209">
        <v>477715.04</v>
      </c>
      <c r="F12" s="209">
        <v>0</v>
      </c>
      <c r="G12" s="209">
        <v>358506.96</v>
      </c>
      <c r="H12" s="209">
        <v>28120033.050000001</v>
      </c>
      <c r="I12" s="209">
        <v>3579534.63</v>
      </c>
      <c r="J12" s="209">
        <v>4184024.18</v>
      </c>
      <c r="K12" s="209">
        <v>331.12</v>
      </c>
      <c r="L12" s="209">
        <v>9083294.6799999997</v>
      </c>
      <c r="M12" s="210">
        <f t="shared" si="1"/>
        <v>2578027.48</v>
      </c>
      <c r="N12" s="211">
        <v>80329.279999999999</v>
      </c>
      <c r="O12" s="211">
        <v>2497698.2000000002</v>
      </c>
      <c r="P12" s="211">
        <v>2646964.61</v>
      </c>
      <c r="Q12" s="2" t="str">
        <f t="shared" si="2"/>
        <v>N/A</v>
      </c>
    </row>
    <row r="13" spans="1:17">
      <c r="A13" s="217" t="s">
        <v>77</v>
      </c>
      <c r="B13" s="212">
        <f t="shared" si="0"/>
        <v>8332572.71</v>
      </c>
      <c r="C13" s="209">
        <v>279573.58</v>
      </c>
      <c r="D13" s="209">
        <v>6552.9</v>
      </c>
      <c r="E13" s="209">
        <v>117795.44</v>
      </c>
      <c r="F13" s="209">
        <v>9299.64</v>
      </c>
      <c r="G13" s="209">
        <v>73290.02</v>
      </c>
      <c r="H13" s="209">
        <v>5632851.2400000002</v>
      </c>
      <c r="I13" s="209">
        <v>151178.13</v>
      </c>
      <c r="J13" s="209">
        <v>566077.96</v>
      </c>
      <c r="K13" s="209">
        <v>71315.759999999995</v>
      </c>
      <c r="L13" s="209">
        <v>1424638.04</v>
      </c>
      <c r="M13" s="210">
        <f t="shared" si="1"/>
        <v>405085.10000000003</v>
      </c>
      <c r="N13" s="211">
        <v>73569.64</v>
      </c>
      <c r="O13" s="211">
        <v>331515.46000000002</v>
      </c>
      <c r="P13" s="211">
        <v>538453.43000000005</v>
      </c>
      <c r="Q13" s="2" t="str">
        <f t="shared" si="2"/>
        <v>Yes</v>
      </c>
    </row>
    <row r="14" spans="1:17">
      <c r="A14" s="217" t="s">
        <v>78</v>
      </c>
      <c r="B14" s="212">
        <f t="shared" si="0"/>
        <v>48297077.030000001</v>
      </c>
      <c r="C14" s="209">
        <v>3942076.05</v>
      </c>
      <c r="D14" s="209">
        <v>0</v>
      </c>
      <c r="E14" s="209">
        <v>873953.23</v>
      </c>
      <c r="F14" s="209">
        <v>1932.32</v>
      </c>
      <c r="G14" s="209">
        <v>655367.91</v>
      </c>
      <c r="H14" s="209">
        <v>29248983.329999998</v>
      </c>
      <c r="I14" s="209">
        <v>0</v>
      </c>
      <c r="J14" s="209">
        <v>4925175.75</v>
      </c>
      <c r="K14" s="209">
        <v>374110.03</v>
      </c>
      <c r="L14" s="209">
        <v>8275478.4100000001</v>
      </c>
      <c r="M14" s="210">
        <f t="shared" si="1"/>
        <v>1062505.6000000001</v>
      </c>
      <c r="N14" s="211">
        <v>10766.09</v>
      </c>
      <c r="O14" s="211">
        <v>1051739.51</v>
      </c>
      <c r="P14" s="211">
        <v>2423022.79</v>
      </c>
      <c r="Q14" s="2" t="str">
        <f t="shared" si="2"/>
        <v>N/A</v>
      </c>
    </row>
    <row r="15" spans="1:17">
      <c r="A15" s="217" t="s">
        <v>79</v>
      </c>
      <c r="B15" s="212">
        <f t="shared" si="0"/>
        <v>24183224.469999999</v>
      </c>
      <c r="C15" s="209">
        <v>631390.18000000005</v>
      </c>
      <c r="D15" s="209">
        <v>62343.6</v>
      </c>
      <c r="E15" s="209">
        <v>95074.2</v>
      </c>
      <c r="F15" s="209">
        <v>0</v>
      </c>
      <c r="G15" s="209">
        <v>249630.72</v>
      </c>
      <c r="H15" s="209">
        <v>12592794.6</v>
      </c>
      <c r="I15" s="209">
        <v>3355567.02</v>
      </c>
      <c r="J15" s="209">
        <v>1346299.38</v>
      </c>
      <c r="K15" s="209">
        <v>0</v>
      </c>
      <c r="L15" s="209">
        <v>5850124.7699999996</v>
      </c>
      <c r="M15" s="210">
        <f t="shared" si="1"/>
        <v>1718344.8</v>
      </c>
      <c r="N15" s="211">
        <v>58032</v>
      </c>
      <c r="O15" s="211">
        <v>1660312.8</v>
      </c>
      <c r="P15" s="211">
        <v>1207881.6199999999</v>
      </c>
      <c r="Q15" s="2" t="str">
        <f t="shared" si="2"/>
        <v>N/A</v>
      </c>
    </row>
    <row r="16" spans="1:17">
      <c r="A16" s="217" t="s">
        <v>342</v>
      </c>
      <c r="B16" s="212">
        <f t="shared" si="0"/>
        <v>6168147.1200000001</v>
      </c>
      <c r="C16" s="209">
        <v>166132.76999999999</v>
      </c>
      <c r="D16" s="209">
        <v>4130.6400000000003</v>
      </c>
      <c r="E16" s="209">
        <v>18873.080000000002</v>
      </c>
      <c r="F16" s="209">
        <v>0</v>
      </c>
      <c r="G16" s="209">
        <v>40229.46</v>
      </c>
      <c r="H16" s="209">
        <v>4051660.21</v>
      </c>
      <c r="I16" s="209">
        <v>81504.09</v>
      </c>
      <c r="J16" s="209">
        <v>393170.4</v>
      </c>
      <c r="K16" s="209">
        <v>37758</v>
      </c>
      <c r="L16" s="209">
        <v>1374688.47</v>
      </c>
      <c r="M16" s="210">
        <f t="shared" si="1"/>
        <v>0</v>
      </c>
      <c r="N16" s="211">
        <v>0</v>
      </c>
      <c r="O16" s="211">
        <v>0</v>
      </c>
      <c r="P16" s="211">
        <v>393985.53</v>
      </c>
      <c r="Q16" s="2" t="str">
        <f t="shared" si="2"/>
        <v>Yes</v>
      </c>
    </row>
    <row r="17" spans="1:17">
      <c r="A17" s="217" t="s">
        <v>80</v>
      </c>
      <c r="B17" s="212">
        <f t="shared" si="0"/>
        <v>137246262.14000002</v>
      </c>
      <c r="C17" s="209">
        <v>11440209.470000001</v>
      </c>
      <c r="D17" s="209">
        <v>0</v>
      </c>
      <c r="E17" s="209">
        <v>1919959.72</v>
      </c>
      <c r="F17" s="209">
        <v>0</v>
      </c>
      <c r="G17" s="209">
        <v>1060194.6499999999</v>
      </c>
      <c r="H17" s="209">
        <v>89868978.019999996</v>
      </c>
      <c r="I17" s="209">
        <v>5188141.26</v>
      </c>
      <c r="J17" s="209">
        <v>18104809.600000001</v>
      </c>
      <c r="K17" s="209">
        <v>74998.679999999993</v>
      </c>
      <c r="L17" s="209">
        <v>9588970.7400000002</v>
      </c>
      <c r="M17" s="210">
        <f t="shared" si="1"/>
        <v>1801673.21</v>
      </c>
      <c r="N17" s="211">
        <v>56362.2</v>
      </c>
      <c r="O17" s="211">
        <v>1745311.01</v>
      </c>
      <c r="P17" s="211">
        <v>7047373.5099999998</v>
      </c>
      <c r="Q17" s="2" t="str">
        <f t="shared" si="2"/>
        <v>N/A</v>
      </c>
    </row>
    <row r="18" spans="1:17">
      <c r="A18" s="217" t="s">
        <v>81</v>
      </c>
      <c r="B18" s="212">
        <f t="shared" si="0"/>
        <v>1390165.46</v>
      </c>
      <c r="C18" s="209">
        <v>56833.43</v>
      </c>
      <c r="D18" s="209">
        <v>0</v>
      </c>
      <c r="E18" s="209">
        <v>9348</v>
      </c>
      <c r="F18" s="209">
        <v>0</v>
      </c>
      <c r="G18" s="209">
        <v>30552</v>
      </c>
      <c r="H18" s="209">
        <v>863061.79</v>
      </c>
      <c r="I18" s="209">
        <v>0</v>
      </c>
      <c r="J18" s="209">
        <v>121857.2</v>
      </c>
      <c r="K18" s="209">
        <v>0</v>
      </c>
      <c r="L18" s="209">
        <v>308513.03999999998</v>
      </c>
      <c r="M18" s="210">
        <f t="shared" si="1"/>
        <v>233644.92</v>
      </c>
      <c r="N18" s="211">
        <v>0</v>
      </c>
      <c r="O18" s="211">
        <v>233644.92</v>
      </c>
      <c r="P18" s="211">
        <v>119695.78</v>
      </c>
      <c r="Q18" s="2" t="str">
        <f t="shared" si="2"/>
        <v>Yes</v>
      </c>
    </row>
    <row r="19" spans="1:17">
      <c r="A19" s="217" t="s">
        <v>82</v>
      </c>
      <c r="B19" s="212">
        <f t="shared" si="0"/>
        <v>10346969.540000001</v>
      </c>
      <c r="C19" s="209">
        <v>314725.8</v>
      </c>
      <c r="D19" s="209">
        <v>20377.38</v>
      </c>
      <c r="E19" s="209">
        <v>47327.199999999997</v>
      </c>
      <c r="F19" s="209">
        <v>0</v>
      </c>
      <c r="G19" s="209">
        <v>48336.4</v>
      </c>
      <c r="H19" s="209">
        <v>6687197.0499999998</v>
      </c>
      <c r="I19" s="209">
        <v>1033647.16</v>
      </c>
      <c r="J19" s="209">
        <v>570855.92000000004</v>
      </c>
      <c r="K19" s="209">
        <v>0</v>
      </c>
      <c r="L19" s="209">
        <v>1624502.6300000001</v>
      </c>
      <c r="M19" s="210">
        <f t="shared" si="1"/>
        <v>292003.83</v>
      </c>
      <c r="N19" s="211">
        <v>5089.4500000000007</v>
      </c>
      <c r="O19" s="211">
        <v>286914.38</v>
      </c>
      <c r="P19" s="211">
        <v>547264.53</v>
      </c>
      <c r="Q19" s="2" t="str">
        <f t="shared" si="2"/>
        <v>N/A</v>
      </c>
    </row>
    <row r="20" spans="1:17">
      <c r="A20" s="217" t="s">
        <v>83</v>
      </c>
      <c r="B20" s="212">
        <f t="shared" si="0"/>
        <v>45893241.57</v>
      </c>
      <c r="C20" s="209">
        <v>3693884</v>
      </c>
      <c r="D20" s="209">
        <v>167097.60000000001</v>
      </c>
      <c r="E20" s="209">
        <v>350069.47</v>
      </c>
      <c r="F20" s="209">
        <v>6787.8</v>
      </c>
      <c r="G20" s="209">
        <v>293730.74</v>
      </c>
      <c r="H20" s="209">
        <v>33544435.809999999</v>
      </c>
      <c r="I20" s="209">
        <v>1579458.01</v>
      </c>
      <c r="J20" s="209">
        <v>2568201.4300000002</v>
      </c>
      <c r="K20" s="209">
        <v>99457.56</v>
      </c>
      <c r="L20" s="209">
        <v>3590119.15</v>
      </c>
      <c r="M20" s="210">
        <f t="shared" si="1"/>
        <v>2249263.94</v>
      </c>
      <c r="N20" s="211">
        <v>162500.22</v>
      </c>
      <c r="O20" s="211">
        <v>2086763.72</v>
      </c>
      <c r="P20" s="211">
        <v>2503111.64</v>
      </c>
      <c r="Q20" s="2" t="str">
        <f t="shared" si="2"/>
        <v>N/A</v>
      </c>
    </row>
    <row r="21" spans="1:17">
      <c r="A21" s="217" t="s">
        <v>84</v>
      </c>
      <c r="B21" s="212">
        <f t="shared" si="0"/>
        <v>14371947.689999999</v>
      </c>
      <c r="C21" s="209">
        <v>207148.59</v>
      </c>
      <c r="D21" s="209">
        <v>0</v>
      </c>
      <c r="E21" s="209">
        <v>52542.74</v>
      </c>
      <c r="F21" s="209">
        <v>5114.78</v>
      </c>
      <c r="G21" s="209">
        <v>119267.39</v>
      </c>
      <c r="H21" s="209">
        <v>7807583.8600000003</v>
      </c>
      <c r="I21" s="209">
        <v>0</v>
      </c>
      <c r="J21" s="209">
        <v>1495353</v>
      </c>
      <c r="K21" s="209">
        <v>124885.67</v>
      </c>
      <c r="L21" s="209">
        <v>4560051.66</v>
      </c>
      <c r="M21" s="210">
        <f t="shared" si="1"/>
        <v>769962.43</v>
      </c>
      <c r="N21" s="211">
        <v>39504.28</v>
      </c>
      <c r="O21" s="211">
        <v>730458.15</v>
      </c>
      <c r="P21" s="211">
        <v>795329.77</v>
      </c>
      <c r="Q21" s="2" t="str">
        <f t="shared" si="2"/>
        <v>N/A</v>
      </c>
    </row>
    <row r="22" spans="1:17">
      <c r="A22" s="217" t="s">
        <v>85</v>
      </c>
      <c r="B22" s="212">
        <f t="shared" si="0"/>
        <v>16107625.740000002</v>
      </c>
      <c r="C22" s="209">
        <v>352224.96</v>
      </c>
      <c r="D22" s="209">
        <v>11040.43</v>
      </c>
      <c r="E22" s="209">
        <v>63371.8</v>
      </c>
      <c r="F22" s="209">
        <v>0</v>
      </c>
      <c r="G22" s="209">
        <v>108622.6</v>
      </c>
      <c r="H22" s="209">
        <v>9365127.120000001</v>
      </c>
      <c r="I22" s="209">
        <v>642254.63</v>
      </c>
      <c r="J22" s="209">
        <v>1321131.3999999999</v>
      </c>
      <c r="K22" s="209">
        <v>33818.399999999994</v>
      </c>
      <c r="L22" s="209">
        <v>4210034.4000000004</v>
      </c>
      <c r="M22" s="210">
        <f t="shared" si="1"/>
        <v>752551.00999999989</v>
      </c>
      <c r="N22" s="211">
        <v>18026.59</v>
      </c>
      <c r="O22" s="211">
        <v>734524.41999999993</v>
      </c>
      <c r="P22" s="211">
        <v>919851.7</v>
      </c>
      <c r="Q22" s="2" t="str">
        <f t="shared" si="2"/>
        <v>N/A</v>
      </c>
    </row>
    <row r="23" spans="1:17">
      <c r="A23" s="217" t="s">
        <v>86</v>
      </c>
      <c r="B23" s="212">
        <f t="shared" si="0"/>
        <v>17377582.229999997</v>
      </c>
      <c r="C23" s="209">
        <v>481263.52</v>
      </c>
      <c r="D23" s="209">
        <v>36453.06</v>
      </c>
      <c r="E23" s="209">
        <v>147542.94</v>
      </c>
      <c r="F23" s="209">
        <v>0</v>
      </c>
      <c r="G23" s="209">
        <v>131614.9</v>
      </c>
      <c r="H23" s="209">
        <v>9248179.1099999994</v>
      </c>
      <c r="I23" s="209">
        <v>1723553.94</v>
      </c>
      <c r="J23" s="209">
        <v>1246430.28</v>
      </c>
      <c r="K23" s="209">
        <v>198350.04</v>
      </c>
      <c r="L23" s="209">
        <v>4164194.44</v>
      </c>
      <c r="M23" s="210">
        <f t="shared" si="1"/>
        <v>169081.44</v>
      </c>
      <c r="N23" s="211">
        <v>3772.62</v>
      </c>
      <c r="O23" s="211">
        <v>165308.82</v>
      </c>
      <c r="P23" s="211">
        <v>869542.40000000002</v>
      </c>
      <c r="Q23" s="2" t="str">
        <f t="shared" si="2"/>
        <v>N/A</v>
      </c>
    </row>
    <row r="24" spans="1:17">
      <c r="A24" s="217" t="s">
        <v>87</v>
      </c>
      <c r="B24" s="212">
        <f t="shared" si="0"/>
        <v>27867419.629999999</v>
      </c>
      <c r="C24" s="209">
        <v>2353202.6999999997</v>
      </c>
      <c r="D24" s="209">
        <v>35064.230000000003</v>
      </c>
      <c r="E24" s="209">
        <v>682089.95</v>
      </c>
      <c r="F24" s="209">
        <v>0</v>
      </c>
      <c r="G24" s="209">
        <v>725200.83</v>
      </c>
      <c r="H24" s="209">
        <v>15236553.959999999</v>
      </c>
      <c r="I24" s="209">
        <v>1130527</v>
      </c>
      <c r="J24" s="209">
        <v>1622870.9500000002</v>
      </c>
      <c r="K24" s="209">
        <v>52893.599999999999</v>
      </c>
      <c r="L24" s="209">
        <v>6029016.4100000001</v>
      </c>
      <c r="M24" s="210">
        <f t="shared" si="1"/>
        <v>550595.39</v>
      </c>
      <c r="N24" s="211">
        <v>26647.22</v>
      </c>
      <c r="O24" s="211">
        <v>523948.17000000004</v>
      </c>
      <c r="P24" s="211">
        <v>1392576.62</v>
      </c>
      <c r="Q24" s="2" t="str">
        <f t="shared" si="2"/>
        <v>N/A</v>
      </c>
    </row>
    <row r="25" spans="1:17">
      <c r="A25" s="217" t="s">
        <v>88</v>
      </c>
      <c r="B25" s="212">
        <f t="shared" si="0"/>
        <v>30866238.850000001</v>
      </c>
      <c r="C25" s="209">
        <v>1510555.58</v>
      </c>
      <c r="D25" s="209">
        <v>63466.92</v>
      </c>
      <c r="E25" s="209">
        <v>176570.74</v>
      </c>
      <c r="F25" s="209">
        <v>0</v>
      </c>
      <c r="G25" s="209">
        <v>418481.52</v>
      </c>
      <c r="H25" s="209">
        <v>18403498.879999999</v>
      </c>
      <c r="I25" s="209">
        <v>1476917.09</v>
      </c>
      <c r="J25" s="209">
        <v>2027674.62</v>
      </c>
      <c r="K25" s="209">
        <v>108919.44</v>
      </c>
      <c r="L25" s="209">
        <v>6680154.0599999996</v>
      </c>
      <c r="M25" s="210">
        <f t="shared" si="1"/>
        <v>623883.49</v>
      </c>
      <c r="N25" s="211">
        <v>16678.14</v>
      </c>
      <c r="O25" s="211">
        <v>607205.35</v>
      </c>
      <c r="P25" s="211">
        <v>1302409.57</v>
      </c>
      <c r="Q25" s="2" t="str">
        <f t="shared" si="2"/>
        <v>N/A</v>
      </c>
    </row>
    <row r="26" spans="1:17">
      <c r="A26" s="217" t="s">
        <v>343</v>
      </c>
      <c r="B26" s="212">
        <f t="shared" si="0"/>
        <v>3166066.3999999994</v>
      </c>
      <c r="C26" s="209">
        <v>55824.9</v>
      </c>
      <c r="D26" s="209">
        <v>0</v>
      </c>
      <c r="E26" s="209">
        <v>4750.8</v>
      </c>
      <c r="F26" s="209">
        <v>0</v>
      </c>
      <c r="G26" s="209">
        <v>3325.56</v>
      </c>
      <c r="H26" s="209">
        <v>2706306.54</v>
      </c>
      <c r="I26" s="209">
        <v>130211.82</v>
      </c>
      <c r="J26" s="209">
        <v>196159.28</v>
      </c>
      <c r="K26" s="209">
        <v>0</v>
      </c>
      <c r="L26" s="209">
        <v>69487.5</v>
      </c>
      <c r="M26" s="210">
        <f t="shared" si="1"/>
        <v>498699.64</v>
      </c>
      <c r="N26" s="211">
        <v>0.4</v>
      </c>
      <c r="O26" s="211">
        <v>498699.24</v>
      </c>
      <c r="P26" s="211">
        <v>267718.49</v>
      </c>
      <c r="Q26" s="2" t="str">
        <f t="shared" si="2"/>
        <v>Yes</v>
      </c>
    </row>
    <row r="27" spans="1:17">
      <c r="A27" s="217" t="s">
        <v>89</v>
      </c>
      <c r="B27" s="212">
        <f t="shared" si="0"/>
        <v>10164714.68</v>
      </c>
      <c r="C27" s="209">
        <v>565198.93000000005</v>
      </c>
      <c r="D27" s="209">
        <v>0</v>
      </c>
      <c r="E27" s="209">
        <v>111954.37</v>
      </c>
      <c r="F27" s="209">
        <v>0</v>
      </c>
      <c r="G27" s="209">
        <v>125682.39</v>
      </c>
      <c r="H27" s="209">
        <v>5945003.04</v>
      </c>
      <c r="I27" s="209">
        <v>464824.56</v>
      </c>
      <c r="J27" s="209">
        <v>611659.38</v>
      </c>
      <c r="K27" s="209">
        <v>101230.56</v>
      </c>
      <c r="L27" s="209">
        <v>2239161.4500000002</v>
      </c>
      <c r="M27" s="210">
        <f t="shared" si="1"/>
        <v>224593.72</v>
      </c>
      <c r="N27" s="211">
        <v>21276.44</v>
      </c>
      <c r="O27" s="211">
        <v>203317.28</v>
      </c>
      <c r="P27" s="211">
        <v>457109.65</v>
      </c>
      <c r="Q27" s="2" t="str">
        <f t="shared" si="2"/>
        <v>N/A</v>
      </c>
    </row>
    <row r="28" spans="1:17">
      <c r="A28" s="217" t="s">
        <v>90</v>
      </c>
      <c r="B28" s="212">
        <f t="shared" si="0"/>
        <v>53609104.920000002</v>
      </c>
      <c r="C28" s="209">
        <v>2561181.2400000002</v>
      </c>
      <c r="D28" s="209">
        <v>498984.83</v>
      </c>
      <c r="E28" s="209">
        <v>397741.89</v>
      </c>
      <c r="F28" s="209">
        <v>0</v>
      </c>
      <c r="G28" s="209">
        <v>668041.43000000005</v>
      </c>
      <c r="H28" s="209">
        <v>27770824.449999999</v>
      </c>
      <c r="I28" s="209">
        <v>7259252.2999999998</v>
      </c>
      <c r="J28" s="209">
        <v>3726992.74</v>
      </c>
      <c r="K28" s="209">
        <v>0</v>
      </c>
      <c r="L28" s="209">
        <v>10726086.039999999</v>
      </c>
      <c r="M28" s="210">
        <f t="shared" si="1"/>
        <v>365837.17000000004</v>
      </c>
      <c r="N28" s="211">
        <v>23446.02</v>
      </c>
      <c r="O28" s="211">
        <v>342391.15</v>
      </c>
      <c r="P28" s="211">
        <v>2677988.46</v>
      </c>
      <c r="Q28" s="2" t="str">
        <f t="shared" si="2"/>
        <v>N/A</v>
      </c>
    </row>
    <row r="29" spans="1:17">
      <c r="A29" s="217" t="s">
        <v>91</v>
      </c>
      <c r="B29" s="212">
        <f t="shared" si="0"/>
        <v>18021456.060000002</v>
      </c>
      <c r="C29" s="209">
        <v>1275285.72</v>
      </c>
      <c r="D29" s="209">
        <v>28050</v>
      </c>
      <c r="E29" s="209">
        <v>131126.26</v>
      </c>
      <c r="F29" s="209">
        <v>0</v>
      </c>
      <c r="G29" s="209">
        <v>51125.04</v>
      </c>
      <c r="H29" s="209">
        <v>12646000.700000001</v>
      </c>
      <c r="I29" s="209">
        <v>1065898.3799999999</v>
      </c>
      <c r="J29" s="209">
        <v>1304565.48</v>
      </c>
      <c r="K29" s="209">
        <v>98628.84</v>
      </c>
      <c r="L29" s="209">
        <v>1420775.64</v>
      </c>
      <c r="M29" s="210">
        <f t="shared" si="1"/>
        <v>0</v>
      </c>
      <c r="N29" s="211">
        <v>0</v>
      </c>
      <c r="O29" s="211">
        <v>0</v>
      </c>
      <c r="P29" s="211">
        <v>858480.27999999991</v>
      </c>
      <c r="Q29" s="2" t="str">
        <f t="shared" si="2"/>
        <v>N/A</v>
      </c>
    </row>
    <row r="30" spans="1:17">
      <c r="A30" s="217" t="s">
        <v>92</v>
      </c>
      <c r="B30" s="212">
        <f t="shared" si="0"/>
        <v>24529425.719999999</v>
      </c>
      <c r="C30" s="209">
        <v>2006937</v>
      </c>
      <c r="D30" s="209">
        <v>0</v>
      </c>
      <c r="E30" s="209">
        <v>545126.40000000002</v>
      </c>
      <c r="F30" s="209">
        <v>0</v>
      </c>
      <c r="G30" s="209">
        <v>226969.91</v>
      </c>
      <c r="H30" s="209">
        <v>16491365.459999999</v>
      </c>
      <c r="I30" s="209">
        <v>0</v>
      </c>
      <c r="J30" s="209">
        <v>2742288.4</v>
      </c>
      <c r="K30" s="209">
        <v>0</v>
      </c>
      <c r="L30" s="209">
        <v>2516738.5499999998</v>
      </c>
      <c r="M30" s="210">
        <f t="shared" si="1"/>
        <v>893232.33000000007</v>
      </c>
      <c r="N30" s="211">
        <v>17714.8</v>
      </c>
      <c r="O30" s="211">
        <v>875517.53</v>
      </c>
      <c r="P30" s="211">
        <v>1206308.8400000001</v>
      </c>
      <c r="Q30" s="2" t="str">
        <f t="shared" si="2"/>
        <v>N/A</v>
      </c>
    </row>
    <row r="31" spans="1:17">
      <c r="A31" s="217" t="s">
        <v>93</v>
      </c>
      <c r="B31" s="212">
        <f t="shared" si="0"/>
        <v>76542134.219999999</v>
      </c>
      <c r="C31" s="209">
        <v>6345268</v>
      </c>
      <c r="D31" s="209">
        <v>12391.65</v>
      </c>
      <c r="E31" s="209">
        <v>990093.09</v>
      </c>
      <c r="F31" s="209">
        <v>10389.719999999999</v>
      </c>
      <c r="G31" s="209">
        <v>1259989.68</v>
      </c>
      <c r="H31" s="209">
        <v>49044145.729999997</v>
      </c>
      <c r="I31" s="209">
        <v>280326.65999999997</v>
      </c>
      <c r="J31" s="209">
        <v>5813367.2999999998</v>
      </c>
      <c r="K31" s="209">
        <v>219854.7</v>
      </c>
      <c r="L31" s="209">
        <v>12566307.689999999</v>
      </c>
      <c r="M31" s="210">
        <f t="shared" si="1"/>
        <v>630778.29</v>
      </c>
      <c r="N31" s="211">
        <v>55145.36</v>
      </c>
      <c r="O31" s="211">
        <v>575632.93000000005</v>
      </c>
      <c r="P31" s="211">
        <v>3728711.54</v>
      </c>
      <c r="Q31" s="2" t="str">
        <f t="shared" si="2"/>
        <v>N/A</v>
      </c>
    </row>
    <row r="33" spans="1:9">
      <c r="A33" s="73" t="s">
        <v>54</v>
      </c>
      <c r="B33" s="73" t="s">
        <v>66</v>
      </c>
      <c r="C33" s="73" t="s">
        <v>67</v>
      </c>
      <c r="D33" s="73">
        <v>50000000</v>
      </c>
      <c r="F33" s="73" t="s">
        <v>54</v>
      </c>
      <c r="G33" s="73" t="s">
        <v>144</v>
      </c>
      <c r="H33" s="73" t="s">
        <v>145</v>
      </c>
      <c r="I33" s="73" t="s">
        <v>368</v>
      </c>
    </row>
    <row r="34" spans="1:9">
      <c r="A34" s="201"/>
      <c r="B34" s="201"/>
      <c r="C34" s="201"/>
      <c r="D34" s="201" t="s">
        <v>369</v>
      </c>
      <c r="F34" s="201"/>
      <c r="G34" s="201"/>
      <c r="H34" s="201"/>
      <c r="I34" s="201">
        <v>469</v>
      </c>
    </row>
    <row r="35" spans="1:9">
      <c r="A35" s="217" t="s">
        <v>341</v>
      </c>
      <c r="B35" s="208" t="s">
        <v>65</v>
      </c>
      <c r="C35" s="196"/>
      <c r="D35" s="213">
        <v>919327.7</v>
      </c>
      <c r="F35" s="217" t="s">
        <v>341</v>
      </c>
      <c r="G35" s="215">
        <v>69250</v>
      </c>
      <c r="H35" s="215">
        <v>10000000</v>
      </c>
      <c r="I35" s="214">
        <v>0</v>
      </c>
    </row>
    <row r="36" spans="1:9">
      <c r="A36" s="217" t="s">
        <v>69</v>
      </c>
      <c r="B36" s="208" t="s">
        <v>65</v>
      </c>
      <c r="C36" s="196"/>
      <c r="D36" s="213">
        <v>3656693</v>
      </c>
      <c r="F36" s="217" t="s">
        <v>69</v>
      </c>
      <c r="G36" s="215">
        <v>69250</v>
      </c>
      <c r="H36" s="215">
        <v>10000000</v>
      </c>
      <c r="I36" s="214">
        <v>11201.3</v>
      </c>
    </row>
    <row r="37" spans="1:9">
      <c r="A37" s="217" t="s">
        <v>70</v>
      </c>
      <c r="B37" s="208" t="s">
        <v>65</v>
      </c>
      <c r="C37" s="196"/>
      <c r="D37" s="213">
        <v>193860.48000000001</v>
      </c>
      <c r="F37" s="217" t="s">
        <v>70</v>
      </c>
      <c r="G37" s="216">
        <v>69250</v>
      </c>
      <c r="H37" s="215">
        <v>10000000</v>
      </c>
      <c r="I37" s="214">
        <v>275000</v>
      </c>
    </row>
    <row r="38" spans="1:9">
      <c r="A38" s="217" t="s">
        <v>71</v>
      </c>
      <c r="B38" s="208" t="s">
        <v>65</v>
      </c>
      <c r="C38" s="196"/>
      <c r="D38" s="213">
        <v>730983.32</v>
      </c>
      <c r="F38" s="217" t="s">
        <v>71</v>
      </c>
      <c r="G38" s="215">
        <v>69250</v>
      </c>
      <c r="H38" s="215">
        <v>10000000</v>
      </c>
      <c r="I38" s="214">
        <v>0</v>
      </c>
    </row>
    <row r="39" spans="1:9">
      <c r="A39" s="217" t="s">
        <v>72</v>
      </c>
      <c r="B39" s="208" t="s">
        <v>65</v>
      </c>
      <c r="C39" s="196"/>
      <c r="D39" s="213">
        <v>1368535.58</v>
      </c>
      <c r="F39" s="217" t="s">
        <v>72</v>
      </c>
      <c r="G39" s="215">
        <v>69250</v>
      </c>
      <c r="H39" s="215">
        <v>10000000</v>
      </c>
      <c r="I39" s="214">
        <v>0</v>
      </c>
    </row>
    <row r="40" spans="1:9">
      <c r="A40" s="218" t="s">
        <v>73</v>
      </c>
      <c r="B40" s="208" t="s">
        <v>65</v>
      </c>
      <c r="C40" s="196"/>
      <c r="D40" s="213">
        <v>1241488.4400000002</v>
      </c>
      <c r="F40" s="218" t="s">
        <v>73</v>
      </c>
      <c r="G40" s="215">
        <v>69250</v>
      </c>
      <c r="H40" s="215">
        <v>10000000</v>
      </c>
      <c r="I40" s="214">
        <v>0</v>
      </c>
    </row>
    <row r="41" spans="1:9">
      <c r="A41" s="217" t="s">
        <v>74</v>
      </c>
      <c r="B41" s="208" t="s">
        <v>65</v>
      </c>
      <c r="C41" s="196"/>
      <c r="D41" s="213">
        <v>281447.51</v>
      </c>
      <c r="F41" s="217" t="s">
        <v>74</v>
      </c>
      <c r="G41" s="215">
        <v>69250</v>
      </c>
      <c r="H41" s="215">
        <v>10000000</v>
      </c>
      <c r="I41" s="214">
        <v>0</v>
      </c>
    </row>
    <row r="42" spans="1:9">
      <c r="A42" s="217" t="s">
        <v>75</v>
      </c>
      <c r="B42" s="208" t="s">
        <v>65</v>
      </c>
      <c r="C42" s="196"/>
      <c r="D42" s="213">
        <v>146539.94</v>
      </c>
      <c r="F42" s="217" t="s">
        <v>75</v>
      </c>
      <c r="G42" s="215">
        <v>69250</v>
      </c>
      <c r="H42" s="215">
        <v>10000000</v>
      </c>
      <c r="I42" s="214">
        <v>0</v>
      </c>
    </row>
    <row r="43" spans="1:9">
      <c r="A43" s="217" t="s">
        <v>76</v>
      </c>
      <c r="B43" s="208" t="s">
        <v>65</v>
      </c>
      <c r="C43" s="196"/>
      <c r="D43" s="213">
        <v>2601239.46</v>
      </c>
      <c r="F43" s="217" t="s">
        <v>76</v>
      </c>
      <c r="G43" s="215">
        <v>69250</v>
      </c>
      <c r="H43" s="215">
        <v>10000000</v>
      </c>
      <c r="I43" s="214">
        <v>0</v>
      </c>
    </row>
    <row r="44" spans="1:9">
      <c r="A44" s="217" t="s">
        <v>77</v>
      </c>
      <c r="B44" s="208" t="s">
        <v>65</v>
      </c>
      <c r="C44" s="196"/>
      <c r="D44" s="213">
        <v>538453.43000000005</v>
      </c>
      <c r="F44" s="217" t="s">
        <v>77</v>
      </c>
      <c r="G44" s="215">
        <v>69250</v>
      </c>
      <c r="H44" s="215">
        <v>10000000</v>
      </c>
      <c r="I44" s="214">
        <v>0</v>
      </c>
    </row>
    <row r="45" spans="1:9">
      <c r="A45" s="217" t="s">
        <v>78</v>
      </c>
      <c r="B45" s="208" t="s">
        <v>65</v>
      </c>
      <c r="C45" s="196"/>
      <c r="D45" s="213">
        <v>2423022.79</v>
      </c>
      <c r="F45" s="217" t="s">
        <v>78</v>
      </c>
      <c r="G45" s="215">
        <v>69250</v>
      </c>
      <c r="H45" s="215">
        <v>10000000</v>
      </c>
      <c r="I45" s="214">
        <v>50000</v>
      </c>
    </row>
    <row r="46" spans="1:9">
      <c r="A46" s="217" t="s">
        <v>79</v>
      </c>
      <c r="B46" s="208" t="s">
        <v>65</v>
      </c>
      <c r="C46" s="196"/>
      <c r="D46" s="213">
        <v>1207881.6199999999</v>
      </c>
      <c r="F46" s="217" t="s">
        <v>79</v>
      </c>
      <c r="G46" s="215">
        <v>69250</v>
      </c>
      <c r="H46" s="215">
        <v>10000000</v>
      </c>
      <c r="I46" s="214">
        <v>0</v>
      </c>
    </row>
    <row r="47" spans="1:9">
      <c r="A47" s="217" t="s">
        <v>342</v>
      </c>
      <c r="B47" s="208" t="s">
        <v>65</v>
      </c>
      <c r="C47" s="196"/>
      <c r="D47" s="213">
        <v>393985.53</v>
      </c>
      <c r="F47" s="217" t="s">
        <v>94</v>
      </c>
      <c r="G47" s="215">
        <v>69250</v>
      </c>
      <c r="H47" s="215">
        <v>10000000</v>
      </c>
      <c r="I47" s="214">
        <v>0</v>
      </c>
    </row>
    <row r="48" spans="1:9">
      <c r="A48" s="217" t="s">
        <v>80</v>
      </c>
      <c r="B48" s="208" t="s">
        <v>65</v>
      </c>
      <c r="C48" s="196"/>
      <c r="D48" s="213">
        <v>7047373.5099999998</v>
      </c>
      <c r="F48" s="217" t="s">
        <v>80</v>
      </c>
      <c r="G48" s="215">
        <v>69250</v>
      </c>
      <c r="H48" s="215">
        <v>10000000</v>
      </c>
      <c r="I48" s="214">
        <v>627698.42000000004</v>
      </c>
    </row>
    <row r="49" spans="1:10">
      <c r="A49" s="217" t="s">
        <v>81</v>
      </c>
      <c r="B49" s="208" t="s">
        <v>65</v>
      </c>
      <c r="C49" s="196"/>
      <c r="D49" s="213">
        <v>119695.78</v>
      </c>
      <c r="F49" s="217" t="s">
        <v>81</v>
      </c>
      <c r="G49" s="215">
        <v>69250</v>
      </c>
      <c r="H49" s="215">
        <v>10000000</v>
      </c>
      <c r="I49" s="214">
        <v>0</v>
      </c>
    </row>
    <row r="50" spans="1:10">
      <c r="A50" s="217" t="s">
        <v>82</v>
      </c>
      <c r="B50" s="208" t="s">
        <v>65</v>
      </c>
      <c r="C50" s="196"/>
      <c r="D50" s="213">
        <v>547264.53</v>
      </c>
      <c r="F50" s="217" t="s">
        <v>82</v>
      </c>
      <c r="G50" s="215">
        <v>69250</v>
      </c>
      <c r="H50" s="215">
        <v>10000000</v>
      </c>
      <c r="I50" s="214">
        <v>0</v>
      </c>
    </row>
    <row r="51" spans="1:10">
      <c r="A51" s="217" t="s">
        <v>83</v>
      </c>
      <c r="B51" s="208" t="s">
        <v>65</v>
      </c>
      <c r="C51" s="196"/>
      <c r="D51" s="213">
        <v>2503111.64</v>
      </c>
      <c r="F51" s="217" t="s">
        <v>83</v>
      </c>
      <c r="G51" s="215">
        <v>69250</v>
      </c>
      <c r="H51" s="215">
        <v>10000000</v>
      </c>
      <c r="I51" s="214">
        <v>0</v>
      </c>
    </row>
    <row r="52" spans="1:10">
      <c r="A52" s="217" t="s">
        <v>84</v>
      </c>
      <c r="B52" s="208" t="s">
        <v>65</v>
      </c>
      <c r="C52" s="196"/>
      <c r="D52" s="213">
        <v>795329.77</v>
      </c>
      <c r="F52" s="217" t="s">
        <v>84</v>
      </c>
      <c r="G52" s="215">
        <v>69250</v>
      </c>
      <c r="H52" s="215">
        <v>10000000</v>
      </c>
      <c r="I52" s="214">
        <v>0</v>
      </c>
    </row>
    <row r="53" spans="1:10">
      <c r="A53" s="217" t="s">
        <v>85</v>
      </c>
      <c r="B53" s="208" t="s">
        <v>65</v>
      </c>
      <c r="C53" s="196"/>
      <c r="D53" s="213">
        <v>919851.7</v>
      </c>
      <c r="F53" s="217" t="s">
        <v>85</v>
      </c>
      <c r="G53" s="215">
        <v>69250</v>
      </c>
      <c r="H53" s="215">
        <v>10000000</v>
      </c>
      <c r="I53" s="214">
        <v>0</v>
      </c>
    </row>
    <row r="54" spans="1:10">
      <c r="A54" s="217" t="s">
        <v>86</v>
      </c>
      <c r="B54" s="208" t="s">
        <v>65</v>
      </c>
      <c r="C54" s="196"/>
      <c r="D54" s="213">
        <v>869542.40000000002</v>
      </c>
      <c r="F54" s="217" t="s">
        <v>86</v>
      </c>
      <c r="G54" s="215">
        <v>69250</v>
      </c>
      <c r="H54" s="215">
        <v>10000000</v>
      </c>
      <c r="I54" s="220" t="s">
        <v>392</v>
      </c>
      <c r="J54" s="2" t="s">
        <v>394</v>
      </c>
    </row>
    <row r="55" spans="1:10">
      <c r="A55" s="217" t="s">
        <v>87</v>
      </c>
      <c r="B55" s="208" t="s">
        <v>65</v>
      </c>
      <c r="C55" s="196"/>
      <c r="D55" s="213">
        <v>1392576.62</v>
      </c>
      <c r="F55" s="217" t="s">
        <v>87</v>
      </c>
      <c r="G55" s="215">
        <v>69250</v>
      </c>
      <c r="H55" s="215">
        <v>10000000</v>
      </c>
      <c r="I55" s="214">
        <v>0</v>
      </c>
      <c r="J55" s="221" t="s">
        <v>393</v>
      </c>
    </row>
    <row r="56" spans="1:10">
      <c r="A56" s="217" t="s">
        <v>88</v>
      </c>
      <c r="B56" s="208" t="s">
        <v>65</v>
      </c>
      <c r="C56" s="196"/>
      <c r="D56" s="213">
        <v>1302409.57</v>
      </c>
      <c r="F56" s="217" t="s">
        <v>88</v>
      </c>
      <c r="G56" s="215">
        <v>69250</v>
      </c>
      <c r="H56" s="215">
        <v>10000000</v>
      </c>
      <c r="I56" s="214">
        <v>0</v>
      </c>
    </row>
    <row r="57" spans="1:10">
      <c r="A57" s="217" t="s">
        <v>343</v>
      </c>
      <c r="B57" s="208" t="s">
        <v>65</v>
      </c>
      <c r="C57" s="196"/>
      <c r="D57" s="213">
        <v>267718.49</v>
      </c>
      <c r="F57" s="217" t="s">
        <v>343</v>
      </c>
      <c r="G57" s="215">
        <v>69250</v>
      </c>
      <c r="H57" s="215">
        <v>10000000</v>
      </c>
      <c r="I57" s="214">
        <v>0</v>
      </c>
    </row>
    <row r="58" spans="1:10">
      <c r="A58" s="217" t="s">
        <v>89</v>
      </c>
      <c r="B58" s="208" t="s">
        <v>65</v>
      </c>
      <c r="C58" s="196"/>
      <c r="D58" s="213">
        <v>457109.65</v>
      </c>
      <c r="F58" s="217" t="s">
        <v>89</v>
      </c>
      <c r="G58" s="215">
        <v>69150</v>
      </c>
      <c r="H58" s="215">
        <v>10000000</v>
      </c>
      <c r="I58" s="214">
        <v>0</v>
      </c>
    </row>
    <row r="59" spans="1:10">
      <c r="A59" s="217" t="s">
        <v>90</v>
      </c>
      <c r="B59" s="208" t="s">
        <v>65</v>
      </c>
      <c r="C59" s="196"/>
      <c r="D59" s="213">
        <v>2677988.46</v>
      </c>
      <c r="F59" s="217" t="s">
        <v>90</v>
      </c>
      <c r="G59" s="215">
        <v>69250</v>
      </c>
      <c r="H59" s="215">
        <v>10000000</v>
      </c>
      <c r="I59" s="214">
        <v>0</v>
      </c>
    </row>
    <row r="60" spans="1:10">
      <c r="A60" s="217" t="s">
        <v>91</v>
      </c>
      <c r="B60" s="208" t="s">
        <v>65</v>
      </c>
      <c r="C60" s="196"/>
      <c r="D60" s="213">
        <v>858480.27999999991</v>
      </c>
      <c r="F60" s="217" t="s">
        <v>91</v>
      </c>
      <c r="G60" s="215">
        <v>69250</v>
      </c>
      <c r="H60" s="215">
        <v>10000000</v>
      </c>
      <c r="I60" s="214">
        <v>0</v>
      </c>
    </row>
    <row r="61" spans="1:10">
      <c r="A61" s="217" t="s">
        <v>92</v>
      </c>
      <c r="B61" s="208" t="s">
        <v>65</v>
      </c>
      <c r="C61" s="213">
        <v>-35.5</v>
      </c>
      <c r="D61" s="213">
        <v>1206344.3400000001</v>
      </c>
      <c r="F61" s="217" t="s">
        <v>92</v>
      </c>
      <c r="G61" s="215">
        <v>69250</v>
      </c>
      <c r="H61" s="215">
        <v>10000000</v>
      </c>
      <c r="I61" s="214">
        <v>0</v>
      </c>
    </row>
    <row r="62" spans="1:10">
      <c r="A62" s="217" t="s">
        <v>93</v>
      </c>
      <c r="B62" s="208" t="s">
        <v>65</v>
      </c>
      <c r="C62" s="196"/>
      <c r="D62" s="213">
        <v>3728711.54</v>
      </c>
      <c r="F62" s="217" t="s">
        <v>93</v>
      </c>
      <c r="G62" s="216">
        <v>69250</v>
      </c>
      <c r="H62" s="215">
        <v>10000000</v>
      </c>
      <c r="I62" s="214">
        <v>0</v>
      </c>
    </row>
  </sheetData>
  <sheetProtection algorithmName="SHA-512" hashValue="sag54vYTc/p0+DDnWLDQ1WE/7YXQjlhxjh/KjnHRIBXLlk8Kc5o5gs+mFnU8M3NkB0FHyDKvHNSf3LiDMdYe6w==" saltValue="eMaQIqIgNr3YB+Jv5/kR2w==" spinCount="100000" sheet="1" objects="1" scenarios="1"/>
  <hyperlinks>
    <hyperlink ref="J55" r:id="rId1"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30"/>
  <sheetViews>
    <sheetView workbookViewId="0">
      <selection activeCell="D5" sqref="D5"/>
    </sheetView>
  </sheetViews>
  <sheetFormatPr defaultColWidth="9.140625" defaultRowHeight="12.75"/>
  <cols>
    <col min="1" max="1" width="37.42578125" bestFit="1" customWidth="1"/>
    <col min="2" max="2" width="11.42578125" customWidth="1"/>
    <col min="3" max="3" width="12.140625" customWidth="1"/>
    <col min="4" max="4" width="11.42578125" customWidth="1"/>
  </cols>
  <sheetData>
    <row r="1" spans="1:9">
      <c r="A1" s="205" t="s">
        <v>200</v>
      </c>
      <c r="B1" s="206" t="s">
        <v>238</v>
      </c>
      <c r="C1" s="206" t="s">
        <v>347</v>
      </c>
      <c r="D1" s="206" t="s">
        <v>348</v>
      </c>
      <c r="E1" s="324" t="s">
        <v>234</v>
      </c>
      <c r="F1" s="325"/>
      <c r="G1" s="325"/>
      <c r="H1" s="325"/>
    </row>
    <row r="2" spans="1:9">
      <c r="A2" s="202" t="s">
        <v>341</v>
      </c>
      <c r="B2" s="197">
        <v>0</v>
      </c>
      <c r="C2" s="197">
        <v>0</v>
      </c>
      <c r="D2" s="197">
        <v>0</v>
      </c>
      <c r="E2" s="325"/>
      <c r="F2" s="325"/>
      <c r="G2" s="325"/>
      <c r="H2" s="325"/>
    </row>
    <row r="3" spans="1:9">
      <c r="A3" s="202" t="s">
        <v>69</v>
      </c>
      <c r="B3" s="197">
        <v>856985.78</v>
      </c>
      <c r="C3" s="197">
        <v>1018511.34</v>
      </c>
      <c r="D3" s="197">
        <v>55836.52</v>
      </c>
      <c r="E3" s="325"/>
      <c r="F3" s="325"/>
      <c r="G3" s="325"/>
      <c r="H3" s="325"/>
    </row>
    <row r="4" spans="1:9">
      <c r="A4" s="202" t="s">
        <v>70</v>
      </c>
      <c r="B4" s="197">
        <v>62927.03</v>
      </c>
      <c r="C4" s="197">
        <v>40452.11</v>
      </c>
      <c r="D4" s="197">
        <v>8675.66</v>
      </c>
      <c r="E4" s="325"/>
      <c r="F4" s="325"/>
      <c r="G4" s="325"/>
      <c r="H4" s="325"/>
    </row>
    <row r="5" spans="1:9">
      <c r="A5" s="202" t="s">
        <v>71</v>
      </c>
      <c r="B5" s="197">
        <v>45491.25</v>
      </c>
      <c r="C5" s="197">
        <v>-175143.74</v>
      </c>
      <c r="D5" s="197">
        <v>-9600.86</v>
      </c>
      <c r="E5" s="325"/>
      <c r="F5" s="325"/>
      <c r="G5" s="325"/>
      <c r="H5" s="325"/>
    </row>
    <row r="6" spans="1:9">
      <c r="A6" s="202" t="s">
        <v>72</v>
      </c>
      <c r="B6" s="197">
        <v>-57120.93</v>
      </c>
      <c r="C6" s="197">
        <v>2677.8</v>
      </c>
      <c r="D6" s="197">
        <v>32002.91</v>
      </c>
    </row>
    <row r="7" spans="1:9">
      <c r="A7" s="202" t="s">
        <v>73</v>
      </c>
      <c r="B7" s="197">
        <v>626083.29</v>
      </c>
      <c r="C7" s="197">
        <v>430104.06</v>
      </c>
      <c r="D7" s="197">
        <v>32366.57</v>
      </c>
    </row>
    <row r="8" spans="1:9">
      <c r="A8" s="202" t="s">
        <v>74</v>
      </c>
      <c r="B8" s="197">
        <v>98154.880000000005</v>
      </c>
      <c r="C8" s="197">
        <v>98202.2</v>
      </c>
      <c r="D8" s="197">
        <v>22302.41</v>
      </c>
    </row>
    <row r="9" spans="1:9">
      <c r="A9" s="202" t="s">
        <v>75</v>
      </c>
      <c r="B9" s="197">
        <v>68031.22</v>
      </c>
      <c r="C9" s="197">
        <v>12969.65</v>
      </c>
      <c r="D9" s="197">
        <v>25287.83</v>
      </c>
    </row>
    <row r="10" spans="1:9">
      <c r="A10" s="202" t="s">
        <v>76</v>
      </c>
      <c r="B10" s="197">
        <v>0</v>
      </c>
      <c r="C10" s="197">
        <v>91020.65</v>
      </c>
      <c r="D10" s="197">
        <v>27461.85</v>
      </c>
    </row>
    <row r="11" spans="1:9">
      <c r="A11" s="202" t="s">
        <v>77</v>
      </c>
      <c r="B11" s="197">
        <v>0</v>
      </c>
      <c r="C11" s="197">
        <v>8957.2900000000009</v>
      </c>
      <c r="D11" s="197">
        <v>47986.400000000001</v>
      </c>
    </row>
    <row r="12" spans="1:9">
      <c r="A12" s="202" t="s">
        <v>78</v>
      </c>
      <c r="B12" s="197">
        <v>1450405.65</v>
      </c>
      <c r="C12" s="197">
        <v>4139.92</v>
      </c>
      <c r="D12" s="197">
        <v>0</v>
      </c>
    </row>
    <row r="13" spans="1:9">
      <c r="A13" s="202" t="s">
        <v>79</v>
      </c>
      <c r="B13" s="197">
        <v>0</v>
      </c>
      <c r="C13" s="197">
        <v>0</v>
      </c>
      <c r="D13" s="197">
        <v>0</v>
      </c>
    </row>
    <row r="14" spans="1:9">
      <c r="A14" s="202" t="s">
        <v>342</v>
      </c>
      <c r="B14" s="197">
        <v>49592.67</v>
      </c>
      <c r="C14" s="197">
        <v>53397.67</v>
      </c>
      <c r="D14" s="197">
        <v>307.2</v>
      </c>
    </row>
    <row r="15" spans="1:9">
      <c r="A15" s="202" t="s">
        <v>80</v>
      </c>
      <c r="B15" s="197">
        <v>1320707.42</v>
      </c>
      <c r="C15" s="197">
        <v>1707967.99</v>
      </c>
      <c r="D15" s="197">
        <v>430641.13</v>
      </c>
    </row>
    <row r="16" spans="1:9">
      <c r="A16" s="202" t="s">
        <v>81</v>
      </c>
      <c r="B16" s="197">
        <v>2322.2600000000002</v>
      </c>
      <c r="C16" s="197">
        <v>405.61</v>
      </c>
      <c r="D16" s="197">
        <v>5299.47</v>
      </c>
    </row>
    <row r="17" spans="1:4">
      <c r="A17" s="202" t="s">
        <v>82</v>
      </c>
      <c r="B17" s="197">
        <v>44888.21</v>
      </c>
      <c r="C17" s="197">
        <v>0</v>
      </c>
      <c r="D17" s="197">
        <v>0</v>
      </c>
    </row>
    <row r="18" spans="1:4">
      <c r="A18" s="202" t="s">
        <v>83</v>
      </c>
      <c r="B18" s="197">
        <v>1494650.65</v>
      </c>
      <c r="C18" s="197">
        <v>947778.9</v>
      </c>
      <c r="D18" s="197">
        <v>0</v>
      </c>
    </row>
    <row r="19" spans="1:4">
      <c r="A19" s="202" t="s">
        <v>84</v>
      </c>
      <c r="B19" s="197">
        <v>216761.24</v>
      </c>
      <c r="C19" s="197">
        <v>265319.77</v>
      </c>
      <c r="D19" s="197">
        <v>80614.47</v>
      </c>
    </row>
    <row r="20" spans="1:4">
      <c r="A20" s="202" t="s">
        <v>85</v>
      </c>
      <c r="B20" s="197">
        <v>253756.9</v>
      </c>
      <c r="C20" s="197">
        <v>243399.11</v>
      </c>
      <c r="D20" s="197">
        <v>83933.53</v>
      </c>
    </row>
    <row r="21" spans="1:4">
      <c r="A21" s="202" t="s">
        <v>86</v>
      </c>
      <c r="B21" s="197">
        <v>225358.2</v>
      </c>
      <c r="C21" s="197">
        <v>231224.14</v>
      </c>
      <c r="D21" s="197">
        <v>0</v>
      </c>
    </row>
    <row r="22" spans="1:4">
      <c r="A22" s="202" t="s">
        <v>87</v>
      </c>
      <c r="B22" s="197">
        <v>39390.44</v>
      </c>
      <c r="C22" s="197">
        <v>12408.39</v>
      </c>
      <c r="D22" s="197">
        <v>0</v>
      </c>
    </row>
    <row r="23" spans="1:4">
      <c r="A23" s="202" t="s">
        <v>88</v>
      </c>
      <c r="B23" s="197">
        <v>783634.72</v>
      </c>
      <c r="C23" s="197">
        <v>391676.55</v>
      </c>
      <c r="D23" s="197">
        <v>169672.45</v>
      </c>
    </row>
    <row r="24" spans="1:4">
      <c r="A24" s="202" t="s">
        <v>343</v>
      </c>
      <c r="B24" s="197">
        <v>35809.230000000003</v>
      </c>
      <c r="C24" s="197">
        <v>64676.639999999999</v>
      </c>
      <c r="D24" s="197">
        <v>89605.67</v>
      </c>
    </row>
    <row r="25" spans="1:4">
      <c r="A25" s="202" t="s">
        <v>89</v>
      </c>
      <c r="B25" s="197">
        <v>155528.07999999999</v>
      </c>
      <c r="C25" s="197">
        <v>153289.07999999999</v>
      </c>
      <c r="D25" s="197">
        <v>1830.94</v>
      </c>
    </row>
    <row r="26" spans="1:4">
      <c r="A26" s="202" t="s">
        <v>90</v>
      </c>
      <c r="B26" s="197">
        <v>84178.6</v>
      </c>
      <c r="C26" s="197">
        <v>55181.71</v>
      </c>
      <c r="D26" s="197">
        <v>0</v>
      </c>
    </row>
    <row r="27" spans="1:4">
      <c r="A27" s="202" t="s">
        <v>91</v>
      </c>
      <c r="B27" s="197">
        <v>256651.06</v>
      </c>
      <c r="C27" s="197">
        <v>278713.33</v>
      </c>
      <c r="D27" s="197">
        <v>0</v>
      </c>
    </row>
    <row r="28" spans="1:4">
      <c r="A28" s="202" t="s">
        <v>92</v>
      </c>
      <c r="B28" s="197">
        <v>615502.46</v>
      </c>
      <c r="C28" s="197">
        <v>823026.42</v>
      </c>
      <c r="D28" s="197">
        <v>26423.05</v>
      </c>
    </row>
    <row r="29" spans="1:4">
      <c r="A29" s="202" t="s">
        <v>93</v>
      </c>
      <c r="B29" s="197">
        <v>429852.04</v>
      </c>
      <c r="C29" s="197">
        <v>717681.72</v>
      </c>
      <c r="D29" s="197">
        <v>0</v>
      </c>
    </row>
    <row r="30" spans="1:4">
      <c r="A30" s="203" t="s">
        <v>140</v>
      </c>
      <c r="B30" s="204">
        <v>9159542.3499999978</v>
      </c>
      <c r="C30" s="204">
        <f>SUM(C2:C29)</f>
        <v>7478038.3099999977</v>
      </c>
      <c r="D30" s="204">
        <f>SUM(D2:D29)</f>
        <v>1130647.2</v>
      </c>
    </row>
  </sheetData>
  <sheetProtection algorithmName="SHA-512" hashValue="UHTMopN22m0BfVP3L3SDVALMu4muwwWQFrvmH8E/skHJBagZkPtQXpUSypXzkKWtHZQWjLqCg2w99bP5T8f2sQ==" saltValue="s6lN+cs0wYitaylk2MhnoA==" spinCount="100000" sheet="1" objects="1" scenarios="1"/>
  <mergeCells count="1">
    <mergeCell ref="E1:H5"/>
  </mergeCell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J30"/>
  <sheetViews>
    <sheetView workbookViewId="0">
      <selection sqref="A1:XFD1048576"/>
    </sheetView>
  </sheetViews>
  <sheetFormatPr defaultColWidth="9.140625" defaultRowHeight="12.75"/>
  <cols>
    <col min="1" max="1" width="37.42578125" bestFit="1" customWidth="1"/>
    <col min="2" max="2" width="11.42578125" customWidth="1"/>
    <col min="3" max="3" width="12.140625" customWidth="1"/>
    <col min="4" max="4" width="11.42578125" customWidth="1"/>
  </cols>
  <sheetData>
    <row r="1" spans="1:10">
      <c r="A1" s="205" t="s">
        <v>200</v>
      </c>
      <c r="B1" s="206" t="s">
        <v>395</v>
      </c>
      <c r="C1" s="206" t="s">
        <v>414</v>
      </c>
      <c r="D1" s="206" t="s">
        <v>415</v>
      </c>
      <c r="E1" s="324" t="s">
        <v>234</v>
      </c>
      <c r="F1" s="325"/>
      <c r="G1" s="325"/>
      <c r="H1" s="325"/>
    </row>
    <row r="2" spans="1:10">
      <c r="A2" s="202" t="s">
        <v>341</v>
      </c>
      <c r="B2" s="197">
        <v>0</v>
      </c>
      <c r="C2" s="197">
        <v>0</v>
      </c>
      <c r="D2" s="197">
        <v>0</v>
      </c>
      <c r="E2" s="325"/>
      <c r="F2" s="325"/>
      <c r="G2" s="325"/>
      <c r="H2" s="325"/>
    </row>
    <row r="3" spans="1:10">
      <c r="A3" s="202" t="s">
        <v>69</v>
      </c>
      <c r="B3" s="197">
        <v>1324861.21</v>
      </c>
      <c r="C3" s="197">
        <v>1914595.84</v>
      </c>
      <c r="D3" s="197">
        <v>218135.03</v>
      </c>
      <c r="E3" s="325"/>
      <c r="F3" s="325"/>
      <c r="G3" s="325"/>
      <c r="H3" s="325"/>
    </row>
    <row r="4" spans="1:10">
      <c r="A4" s="202" t="s">
        <v>70</v>
      </c>
      <c r="B4" s="197">
        <v>0</v>
      </c>
      <c r="C4" s="197">
        <v>0</v>
      </c>
      <c r="D4" s="197">
        <v>23572.13</v>
      </c>
      <c r="E4" s="325"/>
      <c r="F4" s="325"/>
      <c r="G4" s="325"/>
      <c r="H4" s="325"/>
    </row>
    <row r="5" spans="1:10">
      <c r="A5" s="202" t="s">
        <v>71</v>
      </c>
      <c r="B5" s="197">
        <v>8793.9699999999993</v>
      </c>
      <c r="C5" s="197">
        <v>-137344.38</v>
      </c>
      <c r="D5" s="197">
        <v>35053.67</v>
      </c>
      <c r="E5" s="325"/>
      <c r="F5" s="325"/>
      <c r="G5" s="325"/>
      <c r="H5" s="325"/>
    </row>
    <row r="6" spans="1:10">
      <c r="A6" s="202" t="s">
        <v>72</v>
      </c>
      <c r="B6" s="197">
        <v>123449.87</v>
      </c>
      <c r="C6" s="197">
        <v>83248.84</v>
      </c>
      <c r="D6" s="197">
        <v>34405.629999999997</v>
      </c>
    </row>
    <row r="7" spans="1:10">
      <c r="A7" s="202" t="s">
        <v>371</v>
      </c>
      <c r="B7" s="197">
        <v>154798.10999999999</v>
      </c>
      <c r="C7" s="197">
        <v>325406.37</v>
      </c>
      <c r="D7" s="197">
        <v>48426.36</v>
      </c>
      <c r="E7" s="326" t="s">
        <v>416</v>
      </c>
      <c r="F7" s="327"/>
      <c r="G7" s="327"/>
      <c r="H7" s="327"/>
      <c r="I7" s="327"/>
      <c r="J7" s="327"/>
    </row>
    <row r="8" spans="1:10">
      <c r="A8" s="202" t="s">
        <v>74</v>
      </c>
      <c r="B8" s="197">
        <v>76433.91</v>
      </c>
      <c r="C8" s="197">
        <v>43927.44</v>
      </c>
      <c r="D8" s="197">
        <v>34228.410000000003</v>
      </c>
    </row>
    <row r="9" spans="1:10">
      <c r="A9" s="202" t="s">
        <v>75</v>
      </c>
      <c r="B9" s="197">
        <v>17486.53</v>
      </c>
      <c r="C9" s="197">
        <v>20776.77</v>
      </c>
      <c r="D9" s="197">
        <v>9841.61</v>
      </c>
    </row>
    <row r="10" spans="1:10">
      <c r="A10" s="202" t="s">
        <v>76</v>
      </c>
      <c r="B10" s="197">
        <v>84096.05</v>
      </c>
      <c r="C10" s="197">
        <v>235145.71</v>
      </c>
      <c r="D10" s="197">
        <v>247000.3</v>
      </c>
    </row>
    <row r="11" spans="1:10">
      <c r="A11" s="202" t="s">
        <v>77</v>
      </c>
      <c r="B11" s="197">
        <v>0</v>
      </c>
      <c r="C11" s="197">
        <v>0</v>
      </c>
      <c r="D11" s="197">
        <v>0</v>
      </c>
    </row>
    <row r="12" spans="1:10">
      <c r="A12" s="202" t="s">
        <v>78</v>
      </c>
      <c r="B12" s="197">
        <v>552092.47</v>
      </c>
      <c r="C12" s="197">
        <v>501576.92</v>
      </c>
      <c r="D12" s="197">
        <v>0</v>
      </c>
    </row>
    <row r="13" spans="1:10">
      <c r="A13" s="202" t="s">
        <v>79</v>
      </c>
      <c r="B13" s="197">
        <v>0</v>
      </c>
      <c r="C13" s="197">
        <v>0</v>
      </c>
      <c r="D13" s="197">
        <v>0</v>
      </c>
    </row>
    <row r="14" spans="1:10">
      <c r="A14" s="202" t="s">
        <v>342</v>
      </c>
      <c r="B14" s="197">
        <v>46157</v>
      </c>
      <c r="C14" s="197">
        <v>43141.58</v>
      </c>
      <c r="D14" s="197">
        <v>307.2</v>
      </c>
    </row>
    <row r="15" spans="1:10">
      <c r="A15" s="202" t="s">
        <v>80</v>
      </c>
      <c r="B15" s="197">
        <v>1616059.1</v>
      </c>
      <c r="C15" s="197">
        <v>978148.88</v>
      </c>
      <c r="D15" s="197">
        <v>544930.43999999994</v>
      </c>
    </row>
    <row r="16" spans="1:10">
      <c r="A16" s="202" t="s">
        <v>81</v>
      </c>
      <c r="B16" s="197">
        <v>0</v>
      </c>
      <c r="C16" s="197">
        <v>461.78</v>
      </c>
      <c r="D16" s="197">
        <v>88.91</v>
      </c>
    </row>
    <row r="17" spans="1:4">
      <c r="A17" s="202" t="s">
        <v>82</v>
      </c>
      <c r="B17" s="197">
        <v>0</v>
      </c>
      <c r="C17" s="197">
        <v>0</v>
      </c>
      <c r="D17" s="197">
        <v>34178.19</v>
      </c>
    </row>
    <row r="18" spans="1:4">
      <c r="A18" s="202" t="s">
        <v>83</v>
      </c>
      <c r="B18" s="197">
        <v>707737.99</v>
      </c>
      <c r="C18" s="197">
        <v>1136056.6499999999</v>
      </c>
      <c r="D18" s="197">
        <v>103212.85</v>
      </c>
    </row>
    <row r="19" spans="1:4">
      <c r="A19" s="202" t="s">
        <v>391</v>
      </c>
      <c r="B19" s="197">
        <v>312479.21999999997</v>
      </c>
      <c r="C19" s="197">
        <v>216082.28</v>
      </c>
      <c r="D19" s="197">
        <v>76875.83</v>
      </c>
    </row>
    <row r="20" spans="1:4">
      <c r="A20" s="202" t="s">
        <v>85</v>
      </c>
      <c r="B20" s="197">
        <v>297429.87</v>
      </c>
      <c r="C20" s="197">
        <v>201116.6</v>
      </c>
      <c r="D20" s="197">
        <v>68644.929999999993</v>
      </c>
    </row>
    <row r="21" spans="1:4">
      <c r="A21" s="202" t="s">
        <v>86</v>
      </c>
      <c r="B21" s="197">
        <v>119774.55</v>
      </c>
      <c r="C21" s="197">
        <v>155182.65</v>
      </c>
      <c r="D21" s="197">
        <v>0</v>
      </c>
    </row>
    <row r="22" spans="1:4">
      <c r="A22" s="202" t="s">
        <v>87</v>
      </c>
      <c r="B22" s="197">
        <v>0</v>
      </c>
      <c r="C22" s="197">
        <v>0</v>
      </c>
      <c r="D22" s="197">
        <v>0</v>
      </c>
    </row>
    <row r="23" spans="1:4">
      <c r="A23" s="202" t="s">
        <v>88</v>
      </c>
      <c r="B23" s="197">
        <v>455975.36</v>
      </c>
      <c r="C23" s="197">
        <v>458117.02</v>
      </c>
      <c r="D23" s="197">
        <v>247550.67</v>
      </c>
    </row>
    <row r="24" spans="1:4">
      <c r="A24" s="202" t="s">
        <v>343</v>
      </c>
      <c r="B24" s="197">
        <v>89355.22</v>
      </c>
      <c r="C24" s="197">
        <v>86744.61</v>
      </c>
      <c r="D24" s="197">
        <v>10776.45</v>
      </c>
    </row>
    <row r="25" spans="1:4">
      <c r="A25" s="202" t="s">
        <v>89</v>
      </c>
      <c r="B25" s="197">
        <v>155451.44</v>
      </c>
      <c r="C25" s="197">
        <v>139203.51</v>
      </c>
      <c r="D25" s="197">
        <v>7296.63</v>
      </c>
    </row>
    <row r="26" spans="1:4">
      <c r="A26" s="202" t="s">
        <v>90</v>
      </c>
      <c r="B26" s="197">
        <v>68190.2</v>
      </c>
      <c r="C26" s="197">
        <v>75115.850000000006</v>
      </c>
      <c r="D26" s="197">
        <v>0</v>
      </c>
    </row>
    <row r="27" spans="1:4">
      <c r="A27" s="202" t="s">
        <v>91</v>
      </c>
      <c r="B27" s="197">
        <v>243954.21</v>
      </c>
      <c r="C27" s="197">
        <v>493075.41</v>
      </c>
      <c r="D27" s="197">
        <v>0</v>
      </c>
    </row>
    <row r="28" spans="1:4">
      <c r="A28" s="202" t="s">
        <v>92</v>
      </c>
      <c r="B28" s="197">
        <v>717423.64</v>
      </c>
      <c r="C28" s="197">
        <v>430485.93</v>
      </c>
      <c r="D28" s="197">
        <v>117237.01</v>
      </c>
    </row>
    <row r="29" spans="1:4">
      <c r="A29" s="202" t="s">
        <v>93</v>
      </c>
      <c r="B29" s="197">
        <v>998797.69</v>
      </c>
      <c r="C29" s="197">
        <v>1144196.3</v>
      </c>
      <c r="D29" s="197">
        <v>0</v>
      </c>
    </row>
    <row r="30" spans="1:4">
      <c r="A30" s="203" t="s">
        <v>140</v>
      </c>
      <c r="B30" s="204">
        <f>SUM(B2:B29)</f>
        <v>8170797.6099999994</v>
      </c>
      <c r="C30" s="204">
        <f>SUM(C2:C29)</f>
        <v>8544462.5599999987</v>
      </c>
      <c r="D30" s="204">
        <f>SUM(D2:D29)</f>
        <v>1861762.2499999995</v>
      </c>
    </row>
  </sheetData>
  <sheetProtection algorithmName="SHA-512" hashValue="Vt5/hsGMewTUnBEVrJWh9HI32SOet3QsmUgMPGzcjjtiYZgTrQry5V7uV8F1CLRIN+/EMUmXo5Mo/weA5qxmtQ==" saltValue="27wPmhJn2SnTQ4WysWuXeA==" spinCount="100000" sheet="1" objects="1" scenarios="1"/>
  <mergeCells count="2">
    <mergeCell ref="E1:H5"/>
    <mergeCell ref="E7:J7"/>
  </mergeCells>
  <pageMargins left="0.7" right="0.7" top="0.75" bottom="0.75" header="0.3" footer="0.3"/>
  <pageSetup scale="84" fitToHeight="0"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I30"/>
  <sheetViews>
    <sheetView workbookViewId="0">
      <selection activeCell="D10" sqref="D10"/>
    </sheetView>
  </sheetViews>
  <sheetFormatPr defaultColWidth="9.140625" defaultRowHeight="12.75"/>
  <cols>
    <col min="1" max="1" width="37.42578125" bestFit="1" customWidth="1"/>
    <col min="2" max="2" width="11.42578125" customWidth="1"/>
    <col min="3" max="3" width="12.140625" customWidth="1"/>
    <col min="4" max="4" width="11.42578125" customWidth="1"/>
  </cols>
  <sheetData>
    <row r="1" spans="1:9">
      <c r="A1" s="205" t="s">
        <v>200</v>
      </c>
      <c r="B1" s="206" t="s">
        <v>378</v>
      </c>
      <c r="C1" s="206" t="s">
        <v>395</v>
      </c>
      <c r="D1" s="206" t="s">
        <v>396</v>
      </c>
      <c r="E1" s="324" t="s">
        <v>234</v>
      </c>
      <c r="F1" s="325"/>
      <c r="G1" s="325"/>
      <c r="H1" s="325"/>
    </row>
    <row r="2" spans="1:9">
      <c r="A2" s="202" t="s">
        <v>341</v>
      </c>
      <c r="B2" s="197">
        <v>0</v>
      </c>
      <c r="C2" s="197">
        <v>0</v>
      </c>
      <c r="D2" s="197">
        <v>0</v>
      </c>
      <c r="E2" s="325"/>
      <c r="F2" s="325"/>
      <c r="G2" s="325"/>
      <c r="H2" s="325"/>
    </row>
    <row r="3" spans="1:9">
      <c r="A3" s="202" t="s">
        <v>69</v>
      </c>
      <c r="B3" s="197">
        <v>933034.41</v>
      </c>
      <c r="C3" s="197">
        <v>1324861.21</v>
      </c>
      <c r="D3" s="197">
        <v>161745.15</v>
      </c>
      <c r="E3" s="325"/>
      <c r="F3" s="325"/>
      <c r="G3" s="325"/>
      <c r="H3" s="325"/>
    </row>
    <row r="4" spans="1:9">
      <c r="A4" s="202" t="s">
        <v>70</v>
      </c>
      <c r="B4" s="197">
        <v>7187.31</v>
      </c>
      <c r="C4" s="197">
        <v>0</v>
      </c>
      <c r="D4" s="197">
        <v>14698.51</v>
      </c>
      <c r="E4" s="325"/>
      <c r="F4" s="325"/>
      <c r="G4" s="325"/>
      <c r="H4" s="325"/>
    </row>
    <row r="5" spans="1:9">
      <c r="A5" s="202" t="s">
        <v>71</v>
      </c>
      <c r="B5" s="197">
        <v>159292.87</v>
      </c>
      <c r="C5" s="197">
        <v>8793.9699999999993</v>
      </c>
      <c r="D5" s="197">
        <v>15170.11</v>
      </c>
      <c r="E5" s="325"/>
      <c r="F5" s="325"/>
      <c r="G5" s="325"/>
      <c r="H5" s="325"/>
    </row>
    <row r="6" spans="1:9">
      <c r="A6" s="202" t="s">
        <v>72</v>
      </c>
      <c r="B6" s="197">
        <v>228369.91</v>
      </c>
      <c r="C6" s="197">
        <v>123449.87</v>
      </c>
      <c r="D6" s="197">
        <v>47935.32</v>
      </c>
    </row>
    <row r="7" spans="1:9">
      <c r="A7" s="202" t="s">
        <v>371</v>
      </c>
      <c r="B7" s="197">
        <v>725771.51</v>
      </c>
      <c r="C7" s="197">
        <v>154798.10999999999</v>
      </c>
      <c r="D7" s="197">
        <v>41809.06</v>
      </c>
    </row>
    <row r="8" spans="1:9">
      <c r="A8" s="202" t="s">
        <v>74</v>
      </c>
      <c r="B8" s="197">
        <v>42787.27</v>
      </c>
      <c r="C8" s="197">
        <v>76433.91</v>
      </c>
      <c r="D8" s="197">
        <v>35404.29</v>
      </c>
    </row>
    <row r="9" spans="1:9">
      <c r="A9" s="202" t="s">
        <v>75</v>
      </c>
      <c r="B9" s="197">
        <v>0</v>
      </c>
      <c r="C9" s="197">
        <v>17486.53</v>
      </c>
      <c r="D9" s="197">
        <v>67.849999999999994</v>
      </c>
    </row>
    <row r="10" spans="1:9">
      <c r="A10" s="202" t="s">
        <v>76</v>
      </c>
      <c r="B10" s="197">
        <v>93456.47</v>
      </c>
      <c r="C10" s="197">
        <v>84096.05</v>
      </c>
      <c r="D10" s="197">
        <v>263672.24</v>
      </c>
    </row>
    <row r="11" spans="1:9">
      <c r="A11" s="202" t="s">
        <v>77</v>
      </c>
      <c r="B11" s="197">
        <v>0</v>
      </c>
      <c r="C11" s="197">
        <v>0</v>
      </c>
      <c r="D11" s="197">
        <v>0</v>
      </c>
    </row>
    <row r="12" spans="1:9">
      <c r="A12" s="202" t="s">
        <v>78</v>
      </c>
      <c r="B12" s="197">
        <v>643624.06000000006</v>
      </c>
      <c r="C12" s="197">
        <v>552092.47</v>
      </c>
      <c r="D12" s="197">
        <v>0</v>
      </c>
    </row>
    <row r="13" spans="1:9">
      <c r="A13" s="202" t="s">
        <v>79</v>
      </c>
      <c r="B13" s="197">
        <v>0</v>
      </c>
      <c r="C13" s="197">
        <v>0</v>
      </c>
      <c r="D13" s="197">
        <v>0</v>
      </c>
    </row>
    <row r="14" spans="1:9">
      <c r="A14" s="202" t="s">
        <v>342</v>
      </c>
      <c r="B14" s="197">
        <v>32152.080000000002</v>
      </c>
      <c r="C14" s="197">
        <v>46157</v>
      </c>
      <c r="D14" s="197">
        <v>307</v>
      </c>
    </row>
    <row r="15" spans="1:9">
      <c r="A15" s="202" t="s">
        <v>80</v>
      </c>
      <c r="B15" s="197">
        <v>2429377.5299999998</v>
      </c>
      <c r="C15" s="197">
        <v>1616059.1</v>
      </c>
      <c r="D15" s="197">
        <v>483394.69</v>
      </c>
    </row>
    <row r="16" spans="1:9">
      <c r="A16" s="202" t="s">
        <v>81</v>
      </c>
      <c r="B16" s="197">
        <v>0</v>
      </c>
      <c r="C16" s="197">
        <v>0</v>
      </c>
      <c r="D16" s="197">
        <v>0</v>
      </c>
    </row>
    <row r="17" spans="1:4">
      <c r="A17" s="202" t="s">
        <v>82</v>
      </c>
      <c r="B17" s="197">
        <v>0</v>
      </c>
      <c r="C17" s="197">
        <v>0</v>
      </c>
      <c r="D17" s="197">
        <v>0</v>
      </c>
    </row>
    <row r="18" spans="1:4">
      <c r="A18" s="202" t="s">
        <v>83</v>
      </c>
      <c r="B18" s="197">
        <v>777823.68</v>
      </c>
      <c r="C18" s="197">
        <v>707737.99</v>
      </c>
      <c r="D18" s="197">
        <v>79671.850000000006</v>
      </c>
    </row>
    <row r="19" spans="1:4">
      <c r="A19" s="202" t="s">
        <v>391</v>
      </c>
      <c r="B19" s="197">
        <v>285282.37</v>
      </c>
      <c r="C19" s="197">
        <v>312479.21999999997</v>
      </c>
      <c r="D19" s="197">
        <v>76195.070000000007</v>
      </c>
    </row>
    <row r="20" spans="1:4">
      <c r="A20" s="202" t="s">
        <v>85</v>
      </c>
      <c r="B20" s="197">
        <v>0</v>
      </c>
      <c r="C20" s="197">
        <v>297429.87</v>
      </c>
      <c r="D20" s="197">
        <v>33624.51</v>
      </c>
    </row>
    <row r="21" spans="1:4">
      <c r="A21" s="202" t="s">
        <v>86</v>
      </c>
      <c r="B21" s="197">
        <f>311066.81-45773</f>
        <v>265293.81</v>
      </c>
      <c r="C21" s="197">
        <v>119774.55</v>
      </c>
      <c r="D21" s="197">
        <v>0</v>
      </c>
    </row>
    <row r="22" spans="1:4">
      <c r="A22" s="202" t="s">
        <v>87</v>
      </c>
      <c r="B22" s="197">
        <v>-179794.78</v>
      </c>
      <c r="C22" s="197">
        <v>0</v>
      </c>
      <c r="D22" s="197">
        <v>0</v>
      </c>
    </row>
    <row r="23" spans="1:4">
      <c r="A23" s="202" t="s">
        <v>88</v>
      </c>
      <c r="B23" s="197">
        <v>400178.37</v>
      </c>
      <c r="C23" s="197">
        <v>455975.36</v>
      </c>
      <c r="D23" s="197">
        <v>206303.91</v>
      </c>
    </row>
    <row r="24" spans="1:4">
      <c r="A24" s="202" t="s">
        <v>343</v>
      </c>
      <c r="B24" s="197">
        <v>100481.09</v>
      </c>
      <c r="C24" s="197">
        <v>89355.22</v>
      </c>
      <c r="D24" s="197">
        <v>37415.86</v>
      </c>
    </row>
    <row r="25" spans="1:4">
      <c r="A25" s="202" t="s">
        <v>89</v>
      </c>
      <c r="B25" s="197">
        <v>170858.6</v>
      </c>
      <c r="C25" s="197">
        <v>155451.44</v>
      </c>
      <c r="D25" s="197">
        <v>1860.32</v>
      </c>
    </row>
    <row r="26" spans="1:4">
      <c r="A26" s="202" t="s">
        <v>90</v>
      </c>
      <c r="B26" s="197">
        <v>114790.73</v>
      </c>
      <c r="C26" s="197">
        <v>68190.2</v>
      </c>
      <c r="D26" s="197">
        <v>0</v>
      </c>
    </row>
    <row r="27" spans="1:4">
      <c r="A27" s="202" t="s">
        <v>91</v>
      </c>
      <c r="B27" s="197">
        <v>257663.23</v>
      </c>
      <c r="C27" s="197">
        <v>243954.21</v>
      </c>
      <c r="D27" s="197">
        <v>0</v>
      </c>
    </row>
    <row r="28" spans="1:4">
      <c r="A28" s="202" t="s">
        <v>92</v>
      </c>
      <c r="B28" s="197">
        <v>908095.1</v>
      </c>
      <c r="C28" s="197">
        <v>717423.64</v>
      </c>
      <c r="D28" s="197">
        <v>83206.67</v>
      </c>
    </row>
    <row r="29" spans="1:4">
      <c r="A29" s="202" t="s">
        <v>93</v>
      </c>
      <c r="B29" s="197">
        <v>436402.69</v>
      </c>
      <c r="C29" s="197">
        <v>998797.69</v>
      </c>
      <c r="D29" s="197">
        <v>0</v>
      </c>
    </row>
    <row r="30" spans="1:4">
      <c r="A30" s="203" t="s">
        <v>140</v>
      </c>
      <c r="B30" s="204">
        <f>SUM(B2:B29)</f>
        <v>8832128.3099999987</v>
      </c>
      <c r="C30" s="204">
        <f>SUM(C2:C29)</f>
        <v>8170797.6099999994</v>
      </c>
      <c r="D30" s="204">
        <f>SUM(D2:D29)</f>
        <v>1582482.4100000001</v>
      </c>
    </row>
  </sheetData>
  <sheetProtection algorithmName="SHA-512" hashValue="52t1T3Uxoq8ukUbHwoaSCz58QxadlwUxXLcWmWVcJsOBUNeLG2wat3BvYpg/VoFm1CxbZ0Ajnu2LcbvRgxx0Pg==" saltValue="qiDS1XIe+GmXOGTMnx71MA==" spinCount="100000" sheet="1" objects="1" scenarios="1"/>
  <mergeCells count="1">
    <mergeCell ref="E1:H5"/>
  </mergeCells>
  <pageMargins left="0.7" right="0.7" top="0.75" bottom="0.75" header="0.3" footer="0.3"/>
  <pageSetup scale="84" fitToHeight="0"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I30"/>
  <sheetViews>
    <sheetView workbookViewId="0">
      <selection activeCell="C17" sqref="C17"/>
    </sheetView>
  </sheetViews>
  <sheetFormatPr defaultColWidth="9.140625" defaultRowHeight="12.75"/>
  <cols>
    <col min="1" max="1" width="37.42578125" bestFit="1" customWidth="1"/>
    <col min="2" max="2" width="11.42578125" customWidth="1"/>
    <col min="3" max="3" width="12.140625" customWidth="1"/>
    <col min="4" max="4" width="11.42578125" customWidth="1"/>
  </cols>
  <sheetData>
    <row r="1" spans="1:9">
      <c r="A1" s="205" t="s">
        <v>200</v>
      </c>
      <c r="B1" s="206" t="s">
        <v>347</v>
      </c>
      <c r="C1" s="206" t="s">
        <v>378</v>
      </c>
      <c r="D1" s="206" t="s">
        <v>379</v>
      </c>
      <c r="E1" s="324" t="s">
        <v>234</v>
      </c>
      <c r="F1" s="325"/>
      <c r="G1" s="325"/>
      <c r="H1" s="325"/>
    </row>
    <row r="2" spans="1:9">
      <c r="A2" s="202" t="s">
        <v>341</v>
      </c>
      <c r="B2" s="197">
        <v>0</v>
      </c>
      <c r="C2" s="197">
        <v>0</v>
      </c>
      <c r="D2" s="197">
        <v>0</v>
      </c>
      <c r="E2" s="325"/>
      <c r="F2" s="325"/>
      <c r="G2" s="325"/>
      <c r="H2" s="325"/>
    </row>
    <row r="3" spans="1:9">
      <c r="A3" s="202" t="s">
        <v>69</v>
      </c>
      <c r="B3" s="197">
        <v>1018511.34</v>
      </c>
      <c r="C3" s="197">
        <v>933034.41</v>
      </c>
      <c r="D3" s="197">
        <v>105447.87</v>
      </c>
      <c r="E3" s="325"/>
      <c r="F3" s="325"/>
      <c r="G3" s="325"/>
      <c r="H3" s="325"/>
    </row>
    <row r="4" spans="1:9">
      <c r="A4" s="202" t="s">
        <v>70</v>
      </c>
      <c r="B4" s="197">
        <v>40452.11</v>
      </c>
      <c r="C4" s="197">
        <v>7187.31</v>
      </c>
      <c r="D4" s="197">
        <v>9076.44</v>
      </c>
      <c r="E4" s="325"/>
      <c r="F4" s="325"/>
      <c r="G4" s="325"/>
      <c r="H4" s="325"/>
    </row>
    <row r="5" spans="1:9">
      <c r="A5" s="202" t="s">
        <v>71</v>
      </c>
      <c r="B5" s="197">
        <v>-175143.74</v>
      </c>
      <c r="C5" s="197">
        <v>159292.87</v>
      </c>
      <c r="D5" s="197">
        <v>13982.11</v>
      </c>
      <c r="E5" s="325"/>
      <c r="F5" s="325"/>
      <c r="G5" s="325"/>
      <c r="H5" s="325"/>
    </row>
    <row r="6" spans="1:9">
      <c r="A6" s="202" t="s">
        <v>72</v>
      </c>
      <c r="B6" s="197">
        <v>2677.8</v>
      </c>
      <c r="C6" s="197">
        <v>228369.91</v>
      </c>
      <c r="D6" s="197">
        <v>70346.3</v>
      </c>
    </row>
    <row r="7" spans="1:9">
      <c r="A7" s="202" t="s">
        <v>371</v>
      </c>
      <c r="B7" s="197">
        <v>430104.06</v>
      </c>
      <c r="C7" s="197">
        <v>725771.51</v>
      </c>
      <c r="D7" s="197">
        <v>37483.82</v>
      </c>
    </row>
    <row r="8" spans="1:9">
      <c r="A8" s="202" t="s">
        <v>74</v>
      </c>
      <c r="B8" s="197">
        <v>98202.2</v>
      </c>
      <c r="C8" s="197">
        <v>42787.27</v>
      </c>
      <c r="D8" s="197">
        <v>69473.47</v>
      </c>
    </row>
    <row r="9" spans="1:9">
      <c r="A9" s="202" t="s">
        <v>75</v>
      </c>
      <c r="B9" s="197">
        <v>12969.65</v>
      </c>
      <c r="C9" s="197">
        <v>0</v>
      </c>
      <c r="D9" s="197">
        <v>11667.27</v>
      </c>
    </row>
    <row r="10" spans="1:9">
      <c r="A10" s="202" t="s">
        <v>76</v>
      </c>
      <c r="B10" s="197">
        <v>91020.65</v>
      </c>
      <c r="C10" s="197">
        <v>93456.47</v>
      </c>
      <c r="D10" s="197">
        <v>70751.179999999993</v>
      </c>
    </row>
    <row r="11" spans="1:9">
      <c r="A11" s="202" t="s">
        <v>77</v>
      </c>
      <c r="B11" s="197">
        <v>8957.2900000000009</v>
      </c>
      <c r="C11" s="197">
        <v>0</v>
      </c>
      <c r="D11" s="197">
        <v>0</v>
      </c>
    </row>
    <row r="12" spans="1:9">
      <c r="A12" s="202" t="s">
        <v>78</v>
      </c>
      <c r="B12" s="197">
        <v>4139.92</v>
      </c>
      <c r="C12" s="197">
        <v>643624.06000000006</v>
      </c>
      <c r="D12" s="197">
        <v>0</v>
      </c>
    </row>
    <row r="13" spans="1:9">
      <c r="A13" s="202" t="s">
        <v>79</v>
      </c>
      <c r="B13" s="197">
        <v>0</v>
      </c>
      <c r="C13" s="197">
        <v>0</v>
      </c>
      <c r="D13" s="197">
        <v>0</v>
      </c>
    </row>
    <row r="14" spans="1:9">
      <c r="A14" s="202" t="s">
        <v>342</v>
      </c>
      <c r="B14" s="197">
        <v>53397.67</v>
      </c>
      <c r="C14" s="197">
        <v>32152.080000000002</v>
      </c>
      <c r="D14" s="197">
        <v>307.2</v>
      </c>
    </row>
    <row r="15" spans="1:9">
      <c r="A15" s="202" t="s">
        <v>80</v>
      </c>
      <c r="B15" s="197">
        <v>1707967.99</v>
      </c>
      <c r="C15" s="197">
        <v>2429377.5299999998</v>
      </c>
      <c r="D15" s="197">
        <v>459223.77</v>
      </c>
    </row>
    <row r="16" spans="1:9">
      <c r="A16" s="202" t="s">
        <v>81</v>
      </c>
      <c r="B16" s="197">
        <v>405.61</v>
      </c>
      <c r="C16" s="197">
        <v>0</v>
      </c>
      <c r="D16" s="197">
        <v>8480.7099999999991</v>
      </c>
    </row>
    <row r="17" spans="1:4">
      <c r="A17" s="202" t="s">
        <v>82</v>
      </c>
      <c r="B17" s="197">
        <v>0</v>
      </c>
      <c r="C17" s="197">
        <v>0</v>
      </c>
      <c r="D17" s="197">
        <v>0</v>
      </c>
    </row>
    <row r="18" spans="1:4">
      <c r="A18" s="202" t="s">
        <v>83</v>
      </c>
      <c r="B18" s="197">
        <v>947778.9</v>
      </c>
      <c r="C18" s="197">
        <v>777823.68</v>
      </c>
      <c r="D18" s="197">
        <v>32232.21</v>
      </c>
    </row>
    <row r="19" spans="1:4">
      <c r="A19" s="202" t="s">
        <v>84</v>
      </c>
      <c r="B19" s="197">
        <v>265319.77</v>
      </c>
      <c r="C19" s="197">
        <v>285282.37</v>
      </c>
      <c r="D19" s="197">
        <v>74575.990000000005</v>
      </c>
    </row>
    <row r="20" spans="1:4">
      <c r="A20" s="202" t="s">
        <v>85</v>
      </c>
      <c r="B20" s="197">
        <v>243399.11</v>
      </c>
      <c r="C20" s="197">
        <v>0</v>
      </c>
      <c r="D20" s="197">
        <v>23717.31</v>
      </c>
    </row>
    <row r="21" spans="1:4">
      <c r="A21" s="202" t="s">
        <v>86</v>
      </c>
      <c r="B21" s="197">
        <v>231224.14</v>
      </c>
      <c r="C21" s="197">
        <f>311066.81-45773</f>
        <v>265293.81</v>
      </c>
      <c r="D21" s="197">
        <v>0</v>
      </c>
    </row>
    <row r="22" spans="1:4">
      <c r="A22" s="202" t="s">
        <v>87</v>
      </c>
      <c r="B22" s="197">
        <v>12408.39</v>
      </c>
      <c r="C22" s="197">
        <v>-179794.78</v>
      </c>
      <c r="D22" s="197">
        <v>0</v>
      </c>
    </row>
    <row r="23" spans="1:4">
      <c r="A23" s="202" t="s">
        <v>88</v>
      </c>
      <c r="B23" s="197">
        <v>391676.55</v>
      </c>
      <c r="C23" s="197">
        <v>400178.37</v>
      </c>
      <c r="D23" s="197">
        <v>157908.37</v>
      </c>
    </row>
    <row r="24" spans="1:4">
      <c r="A24" s="202" t="s">
        <v>343</v>
      </c>
      <c r="B24" s="197">
        <v>64676.639999999999</v>
      </c>
      <c r="C24" s="197">
        <v>100481.09</v>
      </c>
      <c r="D24" s="197">
        <v>95429.51</v>
      </c>
    </row>
    <row r="25" spans="1:4">
      <c r="A25" s="202" t="s">
        <v>89</v>
      </c>
      <c r="B25" s="197">
        <v>153289.07999999999</v>
      </c>
      <c r="C25" s="197">
        <v>170858.6</v>
      </c>
      <c r="D25" s="197">
        <v>2495.37</v>
      </c>
    </row>
    <row r="26" spans="1:4">
      <c r="A26" s="202" t="s">
        <v>90</v>
      </c>
      <c r="B26" s="197">
        <v>55181.71</v>
      </c>
      <c r="C26" s="197">
        <v>114790.73</v>
      </c>
      <c r="D26" s="197">
        <v>0</v>
      </c>
    </row>
    <row r="27" spans="1:4">
      <c r="A27" s="202" t="s">
        <v>91</v>
      </c>
      <c r="B27" s="197">
        <v>278713.33</v>
      </c>
      <c r="C27" s="197">
        <v>257663.23</v>
      </c>
      <c r="D27" s="197">
        <v>0</v>
      </c>
    </row>
    <row r="28" spans="1:4">
      <c r="A28" s="202" t="s">
        <v>92</v>
      </c>
      <c r="B28" s="197">
        <v>823026.42</v>
      </c>
      <c r="C28" s="197">
        <v>908095.1</v>
      </c>
      <c r="D28" s="197">
        <v>54196.08</v>
      </c>
    </row>
    <row r="29" spans="1:4">
      <c r="A29" s="202" t="s">
        <v>93</v>
      </c>
      <c r="B29" s="197">
        <v>717681.72</v>
      </c>
      <c r="C29" s="197">
        <v>436402.69</v>
      </c>
      <c r="D29" s="197">
        <v>0</v>
      </c>
    </row>
    <row r="30" spans="1:4">
      <c r="A30" s="203" t="s">
        <v>140</v>
      </c>
      <c r="B30" s="204">
        <f>SUM(B2:B29)</f>
        <v>7478038.3099999977</v>
      </c>
      <c r="C30" s="204">
        <f>SUM(C2:C29)</f>
        <v>8832128.3099999987</v>
      </c>
      <c r="D30" s="204">
        <f>SUM(D2:D29)</f>
        <v>1296794.9800000002</v>
      </c>
    </row>
  </sheetData>
  <sheetProtection algorithmName="SHA-512" hashValue="tY3A/7IIMnlhZbFbnIR4bwzo/7CdEtICiqp5g6JXdZPQ9tlYD1kw5VD0J4I0+3lZrr4o68dVQ5hl93cJEpotpQ==" saltValue="4Y3bq0tbtFcWVFFMUy8mGQ==" spinCount="100000" sheet="1" objects="1" scenarios="1"/>
  <mergeCells count="1">
    <mergeCell ref="E1:H5"/>
  </mergeCell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62"/>
  <sheetViews>
    <sheetView workbookViewId="0"/>
  </sheetViews>
  <sheetFormatPr defaultColWidth="9.140625" defaultRowHeight="11.25"/>
  <cols>
    <col min="1" max="1" width="14" style="181" bestFit="1" customWidth="1"/>
    <col min="2" max="2" width="6.28515625" style="181" bestFit="1" customWidth="1"/>
    <col min="3" max="3" width="3.5703125" style="181" customWidth="1"/>
    <col min="4" max="4" width="32.5703125" style="181" customWidth="1"/>
    <col min="5" max="5" width="11.28515625" style="181" bestFit="1" customWidth="1"/>
    <col min="6" max="16384" width="9.140625" style="181"/>
  </cols>
  <sheetData>
    <row r="1" spans="1:5">
      <c r="A1" s="181" t="s">
        <v>54</v>
      </c>
      <c r="B1" s="332" t="s">
        <v>258</v>
      </c>
      <c r="C1" s="332"/>
      <c r="D1" s="181" t="s">
        <v>259</v>
      </c>
      <c r="E1" s="181" t="s">
        <v>253</v>
      </c>
    </row>
    <row r="2" spans="1:5">
      <c r="A2" s="181">
        <f>'Check Sheet'!$A$2:$E$2</f>
        <v>0</v>
      </c>
      <c r="B2" s="181" t="s">
        <v>260</v>
      </c>
      <c r="C2" s="181" t="s">
        <v>146</v>
      </c>
      <c r="D2" s="181" t="s">
        <v>262</v>
      </c>
      <c r="E2" s="182">
        <f>VLOOKUP($C2,'I. and II. FA Fees Collected'!$A$18:$D$26,3,FALSE)</f>
        <v>0</v>
      </c>
    </row>
    <row r="3" spans="1:5">
      <c r="A3" s="181">
        <f>'Check Sheet'!$A$2:$E$2</f>
        <v>0</v>
      </c>
      <c r="B3" s="181" t="s">
        <v>260</v>
      </c>
      <c r="C3" s="181" t="s">
        <v>147</v>
      </c>
      <c r="D3" s="181" t="s">
        <v>263</v>
      </c>
      <c r="E3" s="182">
        <f>VLOOKUP($C3,'I. and II. FA Fees Collected'!$A$18:$D$26,3,FALSE)</f>
        <v>0</v>
      </c>
    </row>
    <row r="4" spans="1:5">
      <c r="A4" s="181">
        <f>'Check Sheet'!$A$2:$E$2</f>
        <v>0</v>
      </c>
      <c r="B4" s="181" t="s">
        <v>260</v>
      </c>
      <c r="C4" s="181" t="s">
        <v>148</v>
      </c>
      <c r="D4" s="181" t="s">
        <v>264</v>
      </c>
      <c r="E4" s="182" t="e">
        <f>VLOOKUP($C4,'I. and II. FA Fees Collected'!$A$18:$D$26,3,FALSE)</f>
        <v>#N/A</v>
      </c>
    </row>
    <row r="5" spans="1:5">
      <c r="A5" s="181">
        <f>'Check Sheet'!$A$2:$E$2</f>
        <v>0</v>
      </c>
      <c r="B5" s="181" t="s">
        <v>260</v>
      </c>
      <c r="C5" s="181" t="s">
        <v>149</v>
      </c>
      <c r="D5" s="181" t="s">
        <v>265</v>
      </c>
      <c r="E5" s="182" t="e">
        <f>VLOOKUP($C5,'I. and II. FA Fees Collected'!$A$18:$D$26,4,FALSE)</f>
        <v>#N/A</v>
      </c>
    </row>
    <row r="6" spans="1:5">
      <c r="A6" s="181">
        <f>'Check Sheet'!$A$2:$E$2</f>
        <v>0</v>
      </c>
      <c r="B6" s="181" t="s">
        <v>260</v>
      </c>
      <c r="C6" s="181" t="s">
        <v>150</v>
      </c>
      <c r="D6" s="181" t="s">
        <v>266</v>
      </c>
      <c r="E6" s="182">
        <f>VLOOKUP($C6,'I. and II. FA Fees Collected'!$A$18:$D$26,4,FALSE)</f>
        <v>0</v>
      </c>
    </row>
    <row r="7" spans="1:5">
      <c r="A7" s="181">
        <f>'Check Sheet'!$A$2:$E$2</f>
        <v>0</v>
      </c>
      <c r="B7" s="181" t="s">
        <v>260</v>
      </c>
      <c r="C7" s="181" t="s">
        <v>151</v>
      </c>
      <c r="D7" s="181" t="s">
        <v>267</v>
      </c>
      <c r="E7" s="182" t="e">
        <f>VLOOKUP($C7,'I. and II. FA Fees Collected'!$A$18:$D$26,4,FALSE)</f>
        <v>#N/A</v>
      </c>
    </row>
    <row r="8" spans="1:5">
      <c r="A8" s="181">
        <f>'Check Sheet'!$A$2:$E$2</f>
        <v>0</v>
      </c>
      <c r="B8" s="181" t="s">
        <v>261</v>
      </c>
      <c r="C8" s="181" t="s">
        <v>146</v>
      </c>
      <c r="D8" s="181" t="s">
        <v>268</v>
      </c>
      <c r="E8" s="182">
        <f>VLOOKUP($C8,'I. and II. FA Fees Collected'!$A$30:$D$42,3,FALSE)</f>
        <v>0</v>
      </c>
    </row>
    <row r="9" spans="1:5">
      <c r="A9" s="181">
        <f>'Check Sheet'!$A$2:$E$2</f>
        <v>0</v>
      </c>
      <c r="B9" s="181" t="s">
        <v>261</v>
      </c>
      <c r="C9" s="181" t="s">
        <v>147</v>
      </c>
      <c r="D9" s="181" t="s">
        <v>269</v>
      </c>
      <c r="E9" s="182">
        <f>VLOOKUP($C9,'I. and II. FA Fees Collected'!$A$30:$D$42,3,FALSE)</f>
        <v>0</v>
      </c>
    </row>
    <row r="10" spans="1:5">
      <c r="A10" s="181">
        <f>'Check Sheet'!$A$2:$E$2</f>
        <v>0</v>
      </c>
      <c r="B10" s="181" t="s">
        <v>261</v>
      </c>
      <c r="C10" s="181" t="s">
        <v>148</v>
      </c>
      <c r="D10" s="181" t="s">
        <v>270</v>
      </c>
      <c r="E10" s="182">
        <f>VLOOKUP($C10,'I. and II. FA Fees Collected'!$A$30:$D$42,3,FALSE)</f>
        <v>0</v>
      </c>
    </row>
    <row r="11" spans="1:5">
      <c r="A11" s="181">
        <f>'Check Sheet'!$A$2:$E$2</f>
        <v>0</v>
      </c>
      <c r="B11" s="181" t="s">
        <v>261</v>
      </c>
      <c r="C11" s="181" t="s">
        <v>149</v>
      </c>
      <c r="D11" s="181" t="s">
        <v>271</v>
      </c>
      <c r="E11" s="182" t="e">
        <f>VLOOKUP($C11,'I. and II. FA Fees Collected'!$A$30:$D$42,3,FALSE)</f>
        <v>#N/A</v>
      </c>
    </row>
    <row r="12" spans="1:5">
      <c r="A12" s="181">
        <f>'Check Sheet'!$A$2:$E$2</f>
        <v>0</v>
      </c>
      <c r="B12" s="181" t="s">
        <v>261</v>
      </c>
      <c r="C12" s="181" t="s">
        <v>150</v>
      </c>
      <c r="D12" s="181" t="s">
        <v>272</v>
      </c>
      <c r="E12" s="182">
        <f>VLOOKUP($C12,'I. and II. FA Fees Collected'!$A$30:$D$42,3,FALSE)</f>
        <v>0</v>
      </c>
    </row>
    <row r="13" spans="1:5">
      <c r="A13" s="181">
        <f>'Check Sheet'!$A$2:$E$2</f>
        <v>0</v>
      </c>
      <c r="B13" s="181" t="s">
        <v>261</v>
      </c>
      <c r="C13" s="181" t="s">
        <v>151</v>
      </c>
      <c r="D13" s="181" t="s">
        <v>273</v>
      </c>
      <c r="E13" s="182">
        <f>VLOOKUP($C13,'I. and II. FA Fees Collected'!$A$30:$D$42,3,FALSE)</f>
        <v>0</v>
      </c>
    </row>
    <row r="14" spans="1:5">
      <c r="A14" s="181">
        <f>'Check Sheet'!$A$2:$E$2</f>
        <v>0</v>
      </c>
      <c r="B14" s="181" t="s">
        <v>261</v>
      </c>
      <c r="C14" s="181" t="s">
        <v>152</v>
      </c>
      <c r="D14" s="181" t="s">
        <v>274</v>
      </c>
      <c r="E14" s="182" t="e">
        <f>VLOOKUP($C14,'I. and II. FA Fees Collected'!$A$30:$D$42,4,FALSE)</f>
        <v>#N/A</v>
      </c>
    </row>
    <row r="15" spans="1:5">
      <c r="A15" s="181">
        <f>'Check Sheet'!$A$2:$E$2</f>
        <v>0</v>
      </c>
      <c r="B15" s="181" t="s">
        <v>261</v>
      </c>
      <c r="C15" s="181" t="s">
        <v>153</v>
      </c>
      <c r="D15" s="181" t="s">
        <v>275</v>
      </c>
      <c r="E15" s="182">
        <f>VLOOKUP($C15,'I. and II. FA Fees Collected'!$A$30:$D$42,4,FALSE)</f>
        <v>0</v>
      </c>
    </row>
    <row r="16" spans="1:5">
      <c r="A16" s="181">
        <f>'Check Sheet'!$A$2:$E$2</f>
        <v>0</v>
      </c>
      <c r="B16" s="181" t="s">
        <v>261</v>
      </c>
      <c r="C16" s="181" t="s">
        <v>154</v>
      </c>
      <c r="D16" s="181" t="s">
        <v>276</v>
      </c>
      <c r="E16" s="182" t="e">
        <f>VLOOKUP($C16,'I. and II. FA Fees Collected'!$A$30:$D$42,4,FALSE)</f>
        <v>#N/A</v>
      </c>
    </row>
    <row r="17" spans="1:5">
      <c r="A17" s="181">
        <f>'Check Sheet'!$A$2:$E$2</f>
        <v>0</v>
      </c>
      <c r="B17" s="181" t="s">
        <v>278</v>
      </c>
      <c r="C17" s="181" t="s">
        <v>196</v>
      </c>
      <c r="D17" s="181" t="s">
        <v>286</v>
      </c>
      <c r="E17" s="182">
        <f>VLOOKUP($C17,'III. Summary of Awards Made'!$A$21:$H$28,5,FALSE)</f>
        <v>0</v>
      </c>
    </row>
    <row r="18" spans="1:5">
      <c r="A18" s="181">
        <f>'Check Sheet'!$A$2:$E$2</f>
        <v>0</v>
      </c>
      <c r="B18" s="181" t="s">
        <v>278</v>
      </c>
      <c r="C18" s="181" t="s">
        <v>197</v>
      </c>
      <c r="D18" s="181" t="s">
        <v>287</v>
      </c>
      <c r="E18" s="182">
        <f>VLOOKUP($C18,'III. Summary of Awards Made'!$A$21:$H$28,5,FALSE)</f>
        <v>0</v>
      </c>
    </row>
    <row r="19" spans="1:5">
      <c r="A19" s="181">
        <f>'Check Sheet'!$A$2:$E$2</f>
        <v>0</v>
      </c>
      <c r="B19" s="181" t="s">
        <v>278</v>
      </c>
      <c r="C19" s="181" t="s">
        <v>198</v>
      </c>
      <c r="D19" s="181" t="s">
        <v>288</v>
      </c>
      <c r="E19" s="182">
        <f>VLOOKUP($C19,'III. Summary of Awards Made'!$A$21:$H$28,5,FALSE)</f>
        <v>0</v>
      </c>
    </row>
    <row r="20" spans="1:5">
      <c r="A20" s="181">
        <f>'Check Sheet'!$A$2:$E$2</f>
        <v>0</v>
      </c>
      <c r="B20" s="181" t="s">
        <v>278</v>
      </c>
      <c r="C20" s="181" t="s">
        <v>186</v>
      </c>
      <c r="D20" s="181" t="s">
        <v>289</v>
      </c>
      <c r="E20" s="182">
        <f>VLOOKUP($C20,'III. Summary of Awards Made'!$A$21:$H$28,5,FALSE)</f>
        <v>0</v>
      </c>
    </row>
    <row r="21" spans="1:5">
      <c r="A21" s="181">
        <f>'Check Sheet'!$A$2:$E$2</f>
        <v>0</v>
      </c>
      <c r="B21" s="181" t="s">
        <v>278</v>
      </c>
      <c r="C21" s="181" t="s">
        <v>189</v>
      </c>
      <c r="D21" s="181" t="s">
        <v>290</v>
      </c>
      <c r="E21" s="182">
        <f>VLOOKUP($C21,'III. Summary of Awards Made'!$A$21:$H$28,5,FALSE)</f>
        <v>0</v>
      </c>
    </row>
    <row r="22" spans="1:5">
      <c r="A22" s="181">
        <f>'Check Sheet'!$A$2:$E$2</f>
        <v>0</v>
      </c>
      <c r="B22" s="181" t="s">
        <v>278</v>
      </c>
      <c r="C22" s="181" t="s">
        <v>190</v>
      </c>
      <c r="D22" s="181" t="s">
        <v>291</v>
      </c>
      <c r="E22" s="182">
        <f>VLOOKUP($C22,'III. Summary of Awards Made'!$A$21:$H$28,5,FALSE)</f>
        <v>0</v>
      </c>
    </row>
    <row r="23" spans="1:5">
      <c r="A23" s="181">
        <f>'Check Sheet'!$A$2:$E$2</f>
        <v>0</v>
      </c>
      <c r="B23" s="181" t="s">
        <v>278</v>
      </c>
      <c r="C23" s="181" t="s">
        <v>191</v>
      </c>
      <c r="D23" s="181" t="s">
        <v>292</v>
      </c>
      <c r="E23" s="182">
        <f>VLOOKUP($C23,'III. Summary of Awards Made'!$A$21:$H$28,5,FALSE)</f>
        <v>0</v>
      </c>
    </row>
    <row r="24" spans="1:5">
      <c r="A24" s="181">
        <f>'Check Sheet'!$A$2:$E$2</f>
        <v>0</v>
      </c>
      <c r="B24" s="181" t="s">
        <v>278</v>
      </c>
      <c r="C24" s="181" t="s">
        <v>196</v>
      </c>
      <c r="D24" s="181" t="s">
        <v>284</v>
      </c>
      <c r="E24" s="182">
        <f>VLOOKUP($C24,'III. Summary of Awards Made'!$A$21:$H$28,6,FALSE)</f>
        <v>0</v>
      </c>
    </row>
    <row r="25" spans="1:5">
      <c r="A25" s="181">
        <f>'Check Sheet'!$A$2:$E$2</f>
        <v>0</v>
      </c>
      <c r="B25" s="181" t="s">
        <v>278</v>
      </c>
      <c r="C25" s="181" t="s">
        <v>197</v>
      </c>
      <c r="D25" s="181" t="s">
        <v>285</v>
      </c>
      <c r="E25" s="182">
        <f>VLOOKUP($C25,'III. Summary of Awards Made'!$A$21:$H$28,6,FALSE)</f>
        <v>0</v>
      </c>
    </row>
    <row r="26" spans="1:5">
      <c r="A26" s="181">
        <f>'Check Sheet'!$A$2:$E$2</f>
        <v>0</v>
      </c>
      <c r="B26" s="181" t="s">
        <v>278</v>
      </c>
      <c r="C26" s="181" t="s">
        <v>198</v>
      </c>
      <c r="D26" s="181" t="s">
        <v>279</v>
      </c>
      <c r="E26" s="182">
        <f>VLOOKUP($C26,'III. Summary of Awards Made'!$A$21:$H$28,6,FALSE)</f>
        <v>0</v>
      </c>
    </row>
    <row r="27" spans="1:5">
      <c r="A27" s="181">
        <f>'Check Sheet'!$A$2:$E$2</f>
        <v>0</v>
      </c>
      <c r="B27" s="181" t="s">
        <v>278</v>
      </c>
      <c r="C27" s="181" t="s">
        <v>186</v>
      </c>
      <c r="D27" s="181" t="s">
        <v>280</v>
      </c>
      <c r="E27" s="182">
        <f>VLOOKUP($C27,'III. Summary of Awards Made'!$A$21:$H$28,6,FALSE)</f>
        <v>0</v>
      </c>
    </row>
    <row r="28" spans="1:5">
      <c r="A28" s="181">
        <f>'Check Sheet'!$A$2:$E$2</f>
        <v>0</v>
      </c>
      <c r="B28" s="181" t="s">
        <v>278</v>
      </c>
      <c r="C28" s="181" t="s">
        <v>189</v>
      </c>
      <c r="D28" s="181" t="s">
        <v>281</v>
      </c>
      <c r="E28" s="182">
        <f>VLOOKUP($C28,'III. Summary of Awards Made'!$A$21:$H$28,6,FALSE)</f>
        <v>0</v>
      </c>
    </row>
    <row r="29" spans="1:5">
      <c r="A29" s="181">
        <f>'Check Sheet'!$A$2:$E$2</f>
        <v>0</v>
      </c>
      <c r="B29" s="181" t="s">
        <v>278</v>
      </c>
      <c r="C29" s="181" t="s">
        <v>190</v>
      </c>
      <c r="D29" s="181" t="s">
        <v>283</v>
      </c>
      <c r="E29" s="182">
        <f>VLOOKUP($C29,'III. Summary of Awards Made'!$A$21:$H$28,6,FALSE)</f>
        <v>0</v>
      </c>
    </row>
    <row r="30" spans="1:5">
      <c r="A30" s="181">
        <f>'Check Sheet'!$A$2:$E$2</f>
        <v>0</v>
      </c>
      <c r="B30" s="181" t="s">
        <v>278</v>
      </c>
      <c r="C30" s="181" t="s">
        <v>191</v>
      </c>
      <c r="D30" s="181" t="s">
        <v>282</v>
      </c>
      <c r="E30" s="182">
        <f>VLOOKUP($C30,'III. Summary of Awards Made'!$A$21:$H$28,6,FALSE)</f>
        <v>0</v>
      </c>
    </row>
    <row r="31" spans="1:5">
      <c r="A31" s="181">
        <f>'Check Sheet'!$A$2:$E$2</f>
        <v>0</v>
      </c>
      <c r="B31" s="181" t="s">
        <v>278</v>
      </c>
      <c r="C31" s="181" t="s">
        <v>196</v>
      </c>
      <c r="D31" s="181" t="s">
        <v>293</v>
      </c>
      <c r="E31" s="182">
        <f>VLOOKUP($C31,'III. Summary of Awards Made'!$A$21:$H$28,7,FALSE)</f>
        <v>1</v>
      </c>
    </row>
    <row r="32" spans="1:5">
      <c r="A32" s="181">
        <f>'Check Sheet'!$A$2:$E$2</f>
        <v>0</v>
      </c>
      <c r="B32" s="181" t="s">
        <v>278</v>
      </c>
      <c r="C32" s="181" t="s">
        <v>197</v>
      </c>
      <c r="D32" s="181" t="s">
        <v>294</v>
      </c>
      <c r="E32" s="182">
        <f>VLOOKUP($C32,'III. Summary of Awards Made'!$A$21:$H$28,7,FALSE)</f>
        <v>0</v>
      </c>
    </row>
    <row r="33" spans="1:5">
      <c r="A33" s="181">
        <f>'Check Sheet'!$A$2:$E$2</f>
        <v>0</v>
      </c>
      <c r="B33" s="181" t="s">
        <v>278</v>
      </c>
      <c r="C33" s="181" t="s">
        <v>198</v>
      </c>
      <c r="D33" s="181" t="s">
        <v>295</v>
      </c>
      <c r="E33" s="182">
        <f>VLOOKUP($C33,'III. Summary of Awards Made'!$A$21:$H$28,7,FALSE)</f>
        <v>0</v>
      </c>
    </row>
    <row r="34" spans="1:5">
      <c r="A34" s="181">
        <f>'Check Sheet'!$A$2:$E$2</f>
        <v>0</v>
      </c>
      <c r="B34" s="181" t="s">
        <v>278</v>
      </c>
      <c r="C34" s="181" t="s">
        <v>186</v>
      </c>
      <c r="D34" s="181" t="s">
        <v>296</v>
      </c>
      <c r="E34" s="182">
        <f>VLOOKUP($C34,'III. Summary of Awards Made'!$A$21:$H$28,7,FALSE)</f>
        <v>0</v>
      </c>
    </row>
    <row r="35" spans="1:5">
      <c r="A35" s="181">
        <f>'Check Sheet'!$A$2:$E$2</f>
        <v>0</v>
      </c>
      <c r="B35" s="181" t="s">
        <v>278</v>
      </c>
      <c r="C35" s="181" t="s">
        <v>189</v>
      </c>
      <c r="D35" s="181" t="s">
        <v>297</v>
      </c>
      <c r="E35" s="182">
        <f>VLOOKUP($C35,'III. Summary of Awards Made'!$A$21:$H$28,7,FALSE)</f>
        <v>0</v>
      </c>
    </row>
    <row r="36" spans="1:5">
      <c r="A36" s="181">
        <f>'Check Sheet'!$A$2:$E$2</f>
        <v>0</v>
      </c>
      <c r="B36" s="181" t="s">
        <v>278</v>
      </c>
      <c r="C36" s="181" t="s">
        <v>190</v>
      </c>
      <c r="D36" s="181" t="s">
        <v>298</v>
      </c>
      <c r="E36" s="182">
        <f>VLOOKUP($C36,'III. Summary of Awards Made'!$A$21:$H$28,7,FALSE)</f>
        <v>0</v>
      </c>
    </row>
    <row r="37" spans="1:5">
      <c r="A37" s="181">
        <f>'Check Sheet'!$A$2:$E$2</f>
        <v>0</v>
      </c>
      <c r="B37" s="181" t="s">
        <v>278</v>
      </c>
      <c r="C37" s="181" t="s">
        <v>191</v>
      </c>
      <c r="D37" s="181" t="s">
        <v>299</v>
      </c>
      <c r="E37" s="182">
        <f>VLOOKUP($C37,'III. Summary of Awards Made'!$A$21:$H$28,7,FALSE)</f>
        <v>1</v>
      </c>
    </row>
    <row r="38" spans="1:5">
      <c r="A38" s="181">
        <f>'Check Sheet'!$A$2:$E$2</f>
        <v>0</v>
      </c>
      <c r="B38" s="181" t="s">
        <v>278</v>
      </c>
      <c r="C38" s="181" t="s">
        <v>196</v>
      </c>
      <c r="D38" s="181" t="s">
        <v>300</v>
      </c>
      <c r="E38" s="182">
        <f>VLOOKUP($C38,'III. Summary of Awards Made'!$A$21:$H$28,8,FALSE)</f>
        <v>0</v>
      </c>
    </row>
    <row r="39" spans="1:5">
      <c r="A39" s="181">
        <f>'Check Sheet'!$A$2:$E$2</f>
        <v>0</v>
      </c>
      <c r="B39" s="181" t="s">
        <v>278</v>
      </c>
      <c r="C39" s="181" t="s">
        <v>197</v>
      </c>
      <c r="D39" s="181" t="s">
        <v>301</v>
      </c>
      <c r="E39" s="182">
        <f>VLOOKUP($C39,'III. Summary of Awards Made'!$A$21:$H$28,8,FALSE)</f>
        <v>0</v>
      </c>
    </row>
    <row r="40" spans="1:5">
      <c r="A40" s="181">
        <f>'Check Sheet'!$A$2:$E$2</f>
        <v>0</v>
      </c>
      <c r="B40" s="181" t="s">
        <v>278</v>
      </c>
      <c r="C40" s="181" t="s">
        <v>198</v>
      </c>
      <c r="D40" s="181" t="s">
        <v>302</v>
      </c>
      <c r="E40" s="182">
        <f>VLOOKUP($C40,'III. Summary of Awards Made'!$A$21:$H$28,8,FALSE)</f>
        <v>0</v>
      </c>
    </row>
    <row r="41" spans="1:5">
      <c r="A41" s="181">
        <f>'Check Sheet'!$A$2:$E$2</f>
        <v>0</v>
      </c>
      <c r="B41" s="181" t="s">
        <v>278</v>
      </c>
      <c r="C41" s="181" t="s">
        <v>186</v>
      </c>
      <c r="D41" s="181" t="s">
        <v>303</v>
      </c>
      <c r="E41" s="182">
        <f>VLOOKUP($C41,'III. Summary of Awards Made'!$A$21:$H$28,8,FALSE)</f>
        <v>0</v>
      </c>
    </row>
    <row r="42" spans="1:5">
      <c r="A42" s="181">
        <f>'Check Sheet'!$A$2:$E$2</f>
        <v>0</v>
      </c>
      <c r="B42" s="181" t="s">
        <v>278</v>
      </c>
      <c r="C42" s="181" t="s">
        <v>189</v>
      </c>
      <c r="D42" s="181" t="s">
        <v>304</v>
      </c>
      <c r="E42" s="182">
        <f>VLOOKUP($C42,'III. Summary of Awards Made'!$A$21:$H$28,8,FALSE)</f>
        <v>0</v>
      </c>
    </row>
    <row r="43" spans="1:5">
      <c r="A43" s="181">
        <f>'Check Sheet'!$A$2:$E$2</f>
        <v>0</v>
      </c>
      <c r="B43" s="181" t="s">
        <v>278</v>
      </c>
      <c r="C43" s="181" t="s">
        <v>190</v>
      </c>
      <c r="D43" s="181" t="s">
        <v>305</v>
      </c>
      <c r="E43" s="182">
        <f>VLOOKUP($C43,'III. Summary of Awards Made'!$A$21:$H$28,8,FALSE)</f>
        <v>0</v>
      </c>
    </row>
    <row r="44" spans="1:5">
      <c r="A44" s="181">
        <f>'Check Sheet'!$A$2:$E$2</f>
        <v>0</v>
      </c>
      <c r="B44" s="181" t="s">
        <v>278</v>
      </c>
      <c r="C44" s="181" t="s">
        <v>191</v>
      </c>
      <c r="D44" s="181" t="s">
        <v>306</v>
      </c>
      <c r="E44" s="182">
        <f>VLOOKUP($C44,'III. Summary of Awards Made'!$A$21:$H$28,8,FALSE)</f>
        <v>0</v>
      </c>
    </row>
    <row r="45" spans="1:5">
      <c r="A45" s="181">
        <f>'Check Sheet'!$A$2:$E$2</f>
        <v>0</v>
      </c>
      <c r="B45" s="181" t="s">
        <v>278</v>
      </c>
      <c r="C45" s="181" t="s">
        <v>308</v>
      </c>
      <c r="D45" s="181" t="s">
        <v>318</v>
      </c>
      <c r="E45" s="182">
        <f>VLOOKUP($C45,'III. Summary of Awards Made'!$E$40:$H$42,3,FALSE)</f>
        <v>0</v>
      </c>
    </row>
    <row r="46" spans="1:5">
      <c r="A46" s="181">
        <f>'Check Sheet'!$A$2:$E$2</f>
        <v>0</v>
      </c>
      <c r="B46" s="181" t="s">
        <v>278</v>
      </c>
      <c r="C46" s="181" t="s">
        <v>309</v>
      </c>
      <c r="D46" s="181" t="s">
        <v>319</v>
      </c>
      <c r="E46" s="182">
        <f>VLOOKUP($C46,'III. Summary of Awards Made'!$E$40:$H$42,3,FALSE)</f>
        <v>0</v>
      </c>
    </row>
    <row r="47" spans="1:5">
      <c r="A47" s="181">
        <f>'Check Sheet'!$A$2:$E$2</f>
        <v>0</v>
      </c>
      <c r="B47" s="181" t="s">
        <v>278</v>
      </c>
      <c r="C47" s="181" t="s">
        <v>310</v>
      </c>
      <c r="D47" s="181" t="s">
        <v>320</v>
      </c>
      <c r="E47" s="182">
        <f>VLOOKUP($C47,'III. Summary of Awards Made'!$E$40:$H$42,3,FALSE)</f>
        <v>0</v>
      </c>
    </row>
    <row r="48" spans="1:5">
      <c r="A48" s="181">
        <f>'Check Sheet'!$A$2:$E$2</f>
        <v>0</v>
      </c>
      <c r="B48" s="181" t="s">
        <v>278</v>
      </c>
      <c r="C48" s="181" t="s">
        <v>308</v>
      </c>
      <c r="D48" s="181" t="s">
        <v>321</v>
      </c>
      <c r="E48" s="182">
        <f>VLOOKUP($C48,'III. Summary of Awards Made'!$E$40:$H$42,4,FALSE)</f>
        <v>0</v>
      </c>
    </row>
    <row r="49" spans="1:5">
      <c r="A49" s="181">
        <f>'Check Sheet'!$A$2:$E$2</f>
        <v>0</v>
      </c>
      <c r="B49" s="181" t="s">
        <v>278</v>
      </c>
      <c r="C49" s="181" t="s">
        <v>309</v>
      </c>
      <c r="D49" s="181" t="s">
        <v>322</v>
      </c>
      <c r="E49" s="182">
        <f>VLOOKUP($C49,'III. Summary of Awards Made'!$E$40:$H$42,4,FALSE)</f>
        <v>0</v>
      </c>
    </row>
    <row r="50" spans="1:5">
      <c r="A50" s="181">
        <f>'Check Sheet'!$A$2:$E$2</f>
        <v>0</v>
      </c>
      <c r="B50" s="181" t="s">
        <v>278</v>
      </c>
      <c r="C50" s="181" t="s">
        <v>310</v>
      </c>
      <c r="D50" s="181" t="s">
        <v>323</v>
      </c>
      <c r="E50" s="182">
        <f>VLOOKUP($C50,'III. Summary of Awards Made'!$E$40:$H$42,4,FALSE)</f>
        <v>0</v>
      </c>
    </row>
    <row r="51" spans="1:5">
      <c r="A51" s="181">
        <f>'Check Sheet'!$A$2:$E$2</f>
        <v>0</v>
      </c>
      <c r="B51" s="181" t="s">
        <v>278</v>
      </c>
      <c r="C51" s="181" t="s">
        <v>313</v>
      </c>
      <c r="D51" s="181" t="s">
        <v>325</v>
      </c>
      <c r="E51" s="182">
        <f>VLOOKUP($C51,'III. Summary of Awards Made'!$C$50:$H$54,3,FALSE)</f>
        <v>0</v>
      </c>
    </row>
    <row r="52" spans="1:5">
      <c r="A52" s="181">
        <f>'Check Sheet'!$A$2:$E$2</f>
        <v>0</v>
      </c>
      <c r="B52" s="181" t="s">
        <v>278</v>
      </c>
      <c r="C52" s="181" t="s">
        <v>316</v>
      </c>
      <c r="D52" s="181" t="s">
        <v>326</v>
      </c>
      <c r="E52" s="182">
        <f>VLOOKUP($C52,'III. Summary of Awards Made'!$C$50:$H$54,3,FALSE)</f>
        <v>0</v>
      </c>
    </row>
    <row r="53" spans="1:5">
      <c r="A53" s="181">
        <f>'Check Sheet'!$A$2:$E$2</f>
        <v>0</v>
      </c>
      <c r="B53" s="181" t="s">
        <v>278</v>
      </c>
      <c r="C53" s="181" t="s">
        <v>324</v>
      </c>
      <c r="D53" s="181" t="s">
        <v>327</v>
      </c>
      <c r="E53" s="182">
        <f>VLOOKUP($C53,'III. Summary of Awards Made'!$C$50:$H$54,3,FALSE)</f>
        <v>0</v>
      </c>
    </row>
    <row r="54" spans="1:5">
      <c r="A54" s="181">
        <f>'Check Sheet'!$A$2:$E$2</f>
        <v>0</v>
      </c>
      <c r="B54" s="181" t="s">
        <v>278</v>
      </c>
      <c r="C54" s="181" t="s">
        <v>313</v>
      </c>
      <c r="D54" s="181" t="s">
        <v>328</v>
      </c>
      <c r="E54" s="182">
        <f>VLOOKUP($C54,'III. Summary of Awards Made'!$C$50:$H$54,4,FALSE)</f>
        <v>0</v>
      </c>
    </row>
    <row r="55" spans="1:5">
      <c r="A55" s="181">
        <f>'Check Sheet'!$A$2:$E$2</f>
        <v>0</v>
      </c>
      <c r="B55" s="181" t="s">
        <v>278</v>
      </c>
      <c r="C55" s="181" t="s">
        <v>316</v>
      </c>
      <c r="D55" s="181" t="s">
        <v>329</v>
      </c>
      <c r="E55" s="182">
        <f>VLOOKUP($C55,'III. Summary of Awards Made'!$C$50:$H$54,4,FALSE)</f>
        <v>0</v>
      </c>
    </row>
    <row r="56" spans="1:5">
      <c r="A56" s="181">
        <f>'Check Sheet'!$A$2:$E$2</f>
        <v>0</v>
      </c>
      <c r="B56" s="181" t="s">
        <v>278</v>
      </c>
      <c r="C56" s="181" t="s">
        <v>324</v>
      </c>
      <c r="D56" s="181" t="s">
        <v>330</v>
      </c>
      <c r="E56" s="182">
        <f>VLOOKUP($C56,'III. Summary of Awards Made'!$C$50:$H$54,4,FALSE)</f>
        <v>0</v>
      </c>
    </row>
    <row r="57" spans="1:5">
      <c r="A57" s="181">
        <f>'Check Sheet'!$A$2:$E$2</f>
        <v>0</v>
      </c>
      <c r="B57" s="181" t="s">
        <v>278</v>
      </c>
      <c r="C57" s="181" t="s">
        <v>313</v>
      </c>
      <c r="D57" s="181" t="s">
        <v>331</v>
      </c>
      <c r="E57" s="182">
        <f>VLOOKUP($C57,'III. Summary of Awards Made'!$C$50:$H$54,5,FALSE)</f>
        <v>0</v>
      </c>
    </row>
    <row r="58" spans="1:5">
      <c r="A58" s="181">
        <f>'Check Sheet'!$A$2:$E$2</f>
        <v>0</v>
      </c>
      <c r="B58" s="181" t="s">
        <v>278</v>
      </c>
      <c r="C58" s="181" t="s">
        <v>316</v>
      </c>
      <c r="D58" s="181" t="s">
        <v>332</v>
      </c>
      <c r="E58" s="182">
        <f>VLOOKUP($C58,'III. Summary of Awards Made'!$C$50:$H$54,5,FALSE)</f>
        <v>0</v>
      </c>
    </row>
    <row r="59" spans="1:5">
      <c r="A59" s="181">
        <f>'Check Sheet'!$A$2:$E$2</f>
        <v>0</v>
      </c>
      <c r="B59" s="181" t="s">
        <v>278</v>
      </c>
      <c r="C59" s="181" t="s">
        <v>324</v>
      </c>
      <c r="D59" s="181" t="s">
        <v>333</v>
      </c>
      <c r="E59" s="182">
        <f>VLOOKUP($C59,'III. Summary of Awards Made'!$C$50:$H$54,5,FALSE)</f>
        <v>0</v>
      </c>
    </row>
    <row r="60" spans="1:5">
      <c r="A60" s="181">
        <f>'Check Sheet'!$A$2:$E$2</f>
        <v>0</v>
      </c>
      <c r="B60" s="181" t="s">
        <v>278</v>
      </c>
      <c r="C60" s="181" t="s">
        <v>313</v>
      </c>
      <c r="D60" s="181" t="s">
        <v>334</v>
      </c>
      <c r="E60" s="182">
        <f>VLOOKUP($C60,'III. Summary of Awards Made'!$C$50:$H$54,6,FALSE)</f>
        <v>0</v>
      </c>
    </row>
    <row r="61" spans="1:5">
      <c r="A61" s="181">
        <f>'Check Sheet'!$A$2:$E$2</f>
        <v>0</v>
      </c>
      <c r="B61" s="181" t="s">
        <v>278</v>
      </c>
      <c r="C61" s="181" t="s">
        <v>316</v>
      </c>
      <c r="D61" s="181" t="s">
        <v>335</v>
      </c>
      <c r="E61" s="182">
        <f>VLOOKUP($C61,'III. Summary of Awards Made'!$C$50:$H$54,6,FALSE)</f>
        <v>0</v>
      </c>
    </row>
    <row r="62" spans="1:5">
      <c r="A62" s="181">
        <f>'Check Sheet'!$A$2:$E$2</f>
        <v>0</v>
      </c>
      <c r="B62" s="181" t="s">
        <v>278</v>
      </c>
      <c r="C62" s="181" t="s">
        <v>324</v>
      </c>
      <c r="D62" s="181" t="s">
        <v>336</v>
      </c>
      <c r="E62" s="182">
        <f>VLOOKUP($C62,'III. Summary of Awards Made'!$C$50:$H$54,6,FALSE)</f>
        <v>0</v>
      </c>
    </row>
  </sheetData>
  <sheetProtection algorithmName="SHA-512" hashValue="/t4U9YJUPUvLt2IGJ60vTvIi8tg440OqRUo1MxGDA3MpEhRScbzcYdWTa3EiET5OiiNHR09QPXIlbB6Ur96yUw==" saltValue="8A5V/6WMQ0JxziiMVYXlUQ==" spinCount="100000" sheet="1" objects="1" scenarios="1"/>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63"/>
  <sheetViews>
    <sheetView zoomScale="90" zoomScaleNormal="90" workbookViewId="0"/>
  </sheetViews>
  <sheetFormatPr defaultColWidth="9.140625" defaultRowHeight="14.25"/>
  <cols>
    <col min="1" max="1" width="5.28515625" style="17" customWidth="1"/>
    <col min="2" max="2" width="40.42578125" style="17" customWidth="1"/>
    <col min="3" max="3" width="22.42578125" style="17" customWidth="1"/>
    <col min="4" max="4" width="23.85546875" style="17" customWidth="1"/>
    <col min="5" max="5" width="18.7109375" style="17" customWidth="1"/>
    <col min="6" max="6" width="25.85546875" style="17" customWidth="1"/>
    <col min="7" max="7" width="29.85546875" style="17" customWidth="1"/>
    <col min="8" max="8" width="26" style="17" customWidth="1"/>
    <col min="9" max="9" width="18" style="17" customWidth="1"/>
    <col min="10" max="10" width="17.7109375" style="17" customWidth="1"/>
    <col min="11" max="16384" width="9.140625" style="17"/>
  </cols>
  <sheetData>
    <row r="1" spans="1:11" s="2" customFormat="1" ht="15">
      <c r="B1" s="272"/>
      <c r="C1" s="272"/>
      <c r="E1" s="267" t="s">
        <v>102</v>
      </c>
      <c r="F1" s="272"/>
      <c r="G1" s="272"/>
      <c r="H1" s="272"/>
      <c r="I1" s="273"/>
      <c r="J1" s="19"/>
      <c r="K1" s="19"/>
    </row>
    <row r="2" spans="1:11" s="2" customFormat="1" ht="15">
      <c r="B2" s="274"/>
      <c r="C2" s="274"/>
      <c r="E2" s="310" t="str">
        <f>'Check Sheet'!B2</f>
        <v>Select College Name</v>
      </c>
      <c r="F2" s="274"/>
      <c r="G2" s="274"/>
      <c r="H2" s="274"/>
      <c r="I2" s="273"/>
      <c r="J2" s="19"/>
      <c r="K2" s="19"/>
    </row>
    <row r="3" spans="1:11" s="2" customFormat="1" ht="15">
      <c r="B3" s="272"/>
      <c r="C3" s="272"/>
      <c r="E3" s="267" t="s">
        <v>101</v>
      </c>
      <c r="F3" s="272"/>
      <c r="G3" s="272"/>
      <c r="H3" s="272"/>
      <c r="I3" s="273"/>
      <c r="J3" s="19"/>
      <c r="K3" s="19"/>
    </row>
    <row r="4" spans="1:11" s="2" customFormat="1" ht="15">
      <c r="B4" s="272"/>
      <c r="C4" s="272"/>
      <c r="E4" s="267" t="str">
        <f>'Check Sheet'!B4</f>
        <v>For the 2022-23 Fiscal Year</v>
      </c>
      <c r="F4" s="272"/>
      <c r="G4" s="272"/>
      <c r="H4" s="272"/>
      <c r="I4" s="273"/>
      <c r="J4" s="19"/>
      <c r="K4" s="19"/>
    </row>
    <row r="5" spans="1:11" s="2" customFormat="1" ht="4.5" customHeight="1">
      <c r="A5" s="17"/>
      <c r="B5" s="267"/>
      <c r="C5" s="267"/>
      <c r="D5" s="267"/>
      <c r="E5" s="267"/>
      <c r="F5" s="267"/>
      <c r="G5" s="267"/>
      <c r="H5" s="267"/>
      <c r="I5" s="273"/>
      <c r="J5" s="19"/>
      <c r="K5" s="19"/>
    </row>
    <row r="6" spans="1:11" s="2" customFormat="1" ht="15">
      <c r="A6" s="97" t="s">
        <v>242</v>
      </c>
      <c r="C6" s="267"/>
      <c r="D6" s="267"/>
      <c r="E6" s="267"/>
      <c r="F6" s="267"/>
      <c r="G6" s="267"/>
      <c r="H6" s="267"/>
      <c r="I6" s="273"/>
      <c r="J6" s="19"/>
      <c r="K6" s="19"/>
    </row>
    <row r="7" spans="1:11" s="2" customFormat="1" ht="4.5" customHeight="1">
      <c r="A7" s="17"/>
      <c r="B7" s="97"/>
      <c r="C7" s="267"/>
      <c r="D7" s="267"/>
      <c r="E7" s="267"/>
      <c r="F7" s="267"/>
      <c r="G7" s="267"/>
      <c r="H7" s="267"/>
      <c r="I7" s="273"/>
      <c r="J7" s="19"/>
      <c r="K7" s="19"/>
    </row>
    <row r="8" spans="1:11" s="2" customFormat="1" ht="14.25" customHeight="1">
      <c r="A8" s="108" t="s">
        <v>181</v>
      </c>
      <c r="B8" s="277" t="s">
        <v>243</v>
      </c>
      <c r="C8" s="277"/>
      <c r="D8" s="277"/>
      <c r="E8" s="277"/>
      <c r="F8" s="277"/>
      <c r="G8" s="277"/>
      <c r="H8" s="277"/>
      <c r="I8" s="273"/>
      <c r="J8" s="19"/>
      <c r="K8" s="19"/>
    </row>
    <row r="9" spans="1:11" s="2" customFormat="1">
      <c r="A9" s="17"/>
      <c r="B9" s="277"/>
      <c r="C9" s="277"/>
      <c r="D9" s="277"/>
      <c r="E9" s="277"/>
      <c r="F9" s="277"/>
      <c r="G9" s="277"/>
      <c r="H9" s="277"/>
      <c r="I9" s="273"/>
      <c r="J9" s="19"/>
      <c r="K9" s="19"/>
    </row>
    <row r="10" spans="1:11" ht="4.5" customHeight="1" thickBot="1">
      <c r="B10" s="79"/>
      <c r="C10" s="79" t="s">
        <v>0</v>
      </c>
      <c r="D10" s="79" t="s">
        <v>0</v>
      </c>
      <c r="E10" s="79"/>
      <c r="F10" s="65" t="s">
        <v>0</v>
      </c>
      <c r="G10" s="14"/>
      <c r="H10" s="14"/>
      <c r="I10" s="1"/>
    </row>
    <row r="11" spans="1:11">
      <c r="B11" s="278" t="s">
        <v>337</v>
      </c>
      <c r="C11" s="141"/>
      <c r="D11" s="135" t="s">
        <v>182</v>
      </c>
      <c r="E11" s="141"/>
      <c r="F11" s="142" t="s">
        <v>187</v>
      </c>
      <c r="G11" s="14"/>
      <c r="H11" s="1"/>
    </row>
    <row r="12" spans="1:11" s="92" customFormat="1">
      <c r="B12" s="279"/>
      <c r="C12" s="110"/>
      <c r="D12" s="136" t="s">
        <v>338</v>
      </c>
      <c r="E12" s="110"/>
      <c r="F12" s="143" t="s">
        <v>188</v>
      </c>
      <c r="G12" s="18"/>
      <c r="H12" s="109"/>
    </row>
    <row r="13" spans="1:11" ht="15" thickBot="1">
      <c r="B13" s="119">
        <f>'I. and II. FA Fees Collected'!C30+'I. and II. FA Fees Collected'!C32</f>
        <v>0</v>
      </c>
      <c r="C13" s="120">
        <v>0.25</v>
      </c>
      <c r="D13" s="121">
        <f>C13*B13</f>
        <v>0</v>
      </c>
      <c r="E13" s="121">
        <v>600000</v>
      </c>
      <c r="F13" s="140">
        <f>MAX(E13,D13)</f>
        <v>600000</v>
      </c>
      <c r="G13" s="14"/>
      <c r="H13" s="1"/>
    </row>
    <row r="14" spans="1:11" ht="6" customHeight="1">
      <c r="C14" s="98"/>
      <c r="D14" s="98"/>
      <c r="E14" s="98"/>
      <c r="F14" s="98"/>
      <c r="G14" s="98"/>
      <c r="H14" s="14"/>
      <c r="I14" s="1"/>
    </row>
    <row r="15" spans="1:11" ht="14.25" customHeight="1">
      <c r="A15" s="17" t="s">
        <v>254</v>
      </c>
      <c r="B15" s="280"/>
      <c r="C15" s="280"/>
      <c r="D15" s="280"/>
      <c r="E15" s="280"/>
      <c r="F15" s="280"/>
      <c r="G15" s="280"/>
      <c r="H15" s="280"/>
      <c r="I15" s="1"/>
    </row>
    <row r="16" spans="1:11">
      <c r="A16" s="280"/>
      <c r="B16" s="280"/>
      <c r="C16" s="280"/>
      <c r="D16" s="280"/>
      <c r="E16" s="280"/>
      <c r="F16" s="280"/>
      <c r="G16" s="280"/>
      <c r="H16" s="280"/>
      <c r="I16" s="1"/>
    </row>
    <row r="17" spans="1:9" ht="4.5" customHeight="1" thickBot="1">
      <c r="C17" s="98"/>
      <c r="D17" s="98"/>
      <c r="E17" s="98"/>
      <c r="F17" s="98"/>
      <c r="G17" s="98"/>
      <c r="H17" s="14"/>
      <c r="I17" s="1"/>
    </row>
    <row r="18" spans="1:9" ht="15" thickBot="1">
      <c r="A18" s="123"/>
      <c r="B18" s="133" t="s">
        <v>13</v>
      </c>
      <c r="C18" s="281" t="s">
        <v>1</v>
      </c>
      <c r="D18" s="282"/>
      <c r="E18" s="283"/>
      <c r="F18" s="113" t="s">
        <v>2</v>
      </c>
      <c r="G18" s="113" t="s">
        <v>3</v>
      </c>
      <c r="H18" s="113" t="s">
        <v>9</v>
      </c>
      <c r="I18" s="1"/>
    </row>
    <row r="19" spans="1:9">
      <c r="A19" s="125"/>
      <c r="B19" s="116" t="s">
        <v>0</v>
      </c>
      <c r="C19" s="284" t="s">
        <v>176</v>
      </c>
      <c r="D19" s="285"/>
      <c r="E19" s="286"/>
      <c r="F19" s="112" t="s">
        <v>177</v>
      </c>
      <c r="G19" s="112" t="s">
        <v>251</v>
      </c>
      <c r="H19" s="112" t="s">
        <v>251</v>
      </c>
      <c r="I19" s="1"/>
    </row>
    <row r="20" spans="1:9" ht="15" thickBot="1">
      <c r="A20" s="125"/>
      <c r="B20" s="116" t="s">
        <v>0</v>
      </c>
      <c r="C20" s="114" t="s">
        <v>180</v>
      </c>
      <c r="D20" s="100" t="s">
        <v>179</v>
      </c>
      <c r="E20" s="115" t="s">
        <v>138</v>
      </c>
      <c r="F20" s="107" t="s">
        <v>178</v>
      </c>
      <c r="G20" s="107" t="s">
        <v>252</v>
      </c>
      <c r="H20" s="107" t="s">
        <v>253</v>
      </c>
      <c r="I20" s="1"/>
    </row>
    <row r="21" spans="1:9">
      <c r="A21" s="125" t="s">
        <v>196</v>
      </c>
      <c r="B21" s="117" t="s">
        <v>365</v>
      </c>
      <c r="C21" s="229">
        <v>0</v>
      </c>
      <c r="D21" s="230">
        <v>0</v>
      </c>
      <c r="E21" s="101">
        <f>D21+C21</f>
        <v>0</v>
      </c>
      <c r="F21" s="234">
        <v>0</v>
      </c>
      <c r="G21" s="235">
        <v>1</v>
      </c>
      <c r="H21" s="234">
        <v>0</v>
      </c>
      <c r="I21" s="1"/>
    </row>
    <row r="22" spans="1:9">
      <c r="A22" s="125" t="s">
        <v>197</v>
      </c>
      <c r="B22" s="117" t="s">
        <v>183</v>
      </c>
      <c r="C22" s="231">
        <v>0</v>
      </c>
      <c r="D22" s="232">
        <v>0</v>
      </c>
      <c r="E22" s="102">
        <f t="shared" ref="E22:E26" si="0">D22+C22</f>
        <v>0</v>
      </c>
      <c r="F22" s="236">
        <v>0</v>
      </c>
      <c r="G22" s="237">
        <v>0</v>
      </c>
      <c r="H22" s="236">
        <v>0</v>
      </c>
      <c r="I22" s="1"/>
    </row>
    <row r="23" spans="1:9">
      <c r="A23" s="125" t="s">
        <v>198</v>
      </c>
      <c r="B23" s="117" t="s">
        <v>184</v>
      </c>
      <c r="C23" s="231">
        <v>0</v>
      </c>
      <c r="D23" s="232">
        <v>0</v>
      </c>
      <c r="E23" s="102">
        <f t="shared" si="0"/>
        <v>0</v>
      </c>
      <c r="F23" s="236">
        <v>0</v>
      </c>
      <c r="G23" s="237">
        <v>0</v>
      </c>
      <c r="H23" s="236">
        <v>0</v>
      </c>
      <c r="I23" s="1"/>
    </row>
    <row r="24" spans="1:9">
      <c r="A24" s="125" t="s">
        <v>186</v>
      </c>
      <c r="B24" s="117" t="s">
        <v>185</v>
      </c>
      <c r="C24" s="231">
        <v>0</v>
      </c>
      <c r="D24" s="232">
        <v>0</v>
      </c>
      <c r="E24" s="102">
        <f t="shared" si="0"/>
        <v>0</v>
      </c>
      <c r="F24" s="236">
        <v>0</v>
      </c>
      <c r="G24" s="237">
        <v>0</v>
      </c>
      <c r="H24" s="236">
        <v>0</v>
      </c>
      <c r="I24" s="1"/>
    </row>
    <row r="25" spans="1:9">
      <c r="A25" s="125" t="s">
        <v>189</v>
      </c>
      <c r="B25" s="117" t="s">
        <v>192</v>
      </c>
      <c r="C25" s="231">
        <v>0</v>
      </c>
      <c r="D25" s="232">
        <v>0</v>
      </c>
      <c r="E25" s="102">
        <f t="shared" si="0"/>
        <v>0</v>
      </c>
      <c r="F25" s="236">
        <v>0</v>
      </c>
      <c r="G25" s="237">
        <v>0</v>
      </c>
      <c r="H25" s="236">
        <v>0</v>
      </c>
      <c r="I25" s="1"/>
    </row>
    <row r="26" spans="1:9">
      <c r="A26" s="125" t="s">
        <v>190</v>
      </c>
      <c r="B26" s="117" t="s">
        <v>307</v>
      </c>
      <c r="C26" s="233">
        <v>0</v>
      </c>
      <c r="D26" s="232">
        <v>0</v>
      </c>
      <c r="E26" s="102">
        <f t="shared" si="0"/>
        <v>0</v>
      </c>
      <c r="F26" s="236">
        <v>0</v>
      </c>
      <c r="G26" s="237">
        <v>0</v>
      </c>
      <c r="H26" s="236">
        <v>0</v>
      </c>
      <c r="I26" s="1"/>
    </row>
    <row r="27" spans="1:9" ht="4.5" customHeight="1" thickBot="1">
      <c r="A27" s="125"/>
      <c r="B27" s="134"/>
      <c r="C27" s="183"/>
      <c r="D27" s="184"/>
      <c r="E27" s="185"/>
      <c r="F27" s="186"/>
      <c r="G27" s="187"/>
      <c r="H27" s="187"/>
      <c r="I27" s="1"/>
    </row>
    <row r="28" spans="1:9" ht="15" thickBot="1">
      <c r="A28" s="126" t="s">
        <v>191</v>
      </c>
      <c r="B28" s="118" t="s">
        <v>233</v>
      </c>
      <c r="C28" s="103">
        <f t="shared" ref="C28:H28" si="1">SUM(C21:C27)</f>
        <v>0</v>
      </c>
      <c r="D28" s="104">
        <f t="shared" si="1"/>
        <v>0</v>
      </c>
      <c r="E28" s="105">
        <f t="shared" si="1"/>
        <v>0</v>
      </c>
      <c r="F28" s="152">
        <f t="shared" si="1"/>
        <v>0</v>
      </c>
      <c r="G28" s="177">
        <f t="shared" si="1"/>
        <v>1</v>
      </c>
      <c r="H28" s="111">
        <f t="shared" si="1"/>
        <v>0</v>
      </c>
      <c r="I28" s="1"/>
    </row>
    <row r="29" spans="1:9" ht="15" thickBot="1">
      <c r="B29" s="12"/>
      <c r="C29" s="124"/>
      <c r="D29" s="124"/>
      <c r="E29" s="154" t="s">
        <v>245</v>
      </c>
      <c r="F29" s="153">
        <f>F13-F28</f>
        <v>600000</v>
      </c>
      <c r="G29" s="334"/>
      <c r="H29" s="334"/>
      <c r="I29" s="334"/>
    </row>
    <row r="30" spans="1:9" ht="4.5" customHeight="1" thickTop="1">
      <c r="B30" s="12"/>
      <c r="C30" s="124"/>
      <c r="D30" s="124"/>
      <c r="E30" s="151"/>
      <c r="F30" s="89"/>
      <c r="G30" s="124"/>
      <c r="H30" s="89"/>
      <c r="I30" s="1"/>
    </row>
    <row r="31" spans="1:9">
      <c r="A31" s="108" t="s">
        <v>193</v>
      </c>
      <c r="B31" s="14" t="s">
        <v>370</v>
      </c>
      <c r="C31" s="14"/>
      <c r="D31" s="14"/>
      <c r="E31" s="14"/>
      <c r="F31" s="14"/>
      <c r="G31" s="14"/>
      <c r="H31" s="14"/>
      <c r="I31" s="1"/>
    </row>
    <row r="32" spans="1:9" ht="4.5" customHeight="1" thickBot="1">
      <c r="A32" s="122"/>
      <c r="B32" s="14"/>
      <c r="C32" s="14"/>
      <c r="D32" s="14"/>
      <c r="E32" s="14"/>
      <c r="F32" s="14"/>
      <c r="G32" s="14"/>
      <c r="H32" s="14"/>
      <c r="I32" s="1"/>
    </row>
    <row r="33" spans="1:11" ht="28.5">
      <c r="A33" s="122"/>
      <c r="B33" s="287" t="s">
        <v>339</v>
      </c>
      <c r="C33" s="288" t="s">
        <v>194</v>
      </c>
      <c r="D33" s="289" t="s">
        <v>195</v>
      </c>
      <c r="E33" s="127"/>
      <c r="F33" s="290" t="s">
        <v>340</v>
      </c>
      <c r="G33" s="14"/>
      <c r="H33" s="1"/>
    </row>
    <row r="34" spans="1:11">
      <c r="A34" s="122"/>
      <c r="B34" s="291"/>
      <c r="C34" s="292"/>
      <c r="D34" s="293"/>
      <c r="E34" s="128"/>
      <c r="F34" s="294"/>
      <c r="H34" s="1"/>
    </row>
    <row r="35" spans="1:11" ht="15" thickBot="1">
      <c r="B35" s="130">
        <f>B13</f>
        <v>0</v>
      </c>
      <c r="C35" s="121">
        <f>F28</f>
        <v>0</v>
      </c>
      <c r="D35" s="129">
        <f>B35-C35</f>
        <v>0</v>
      </c>
      <c r="E35" s="131">
        <v>0.75</v>
      </c>
      <c r="F35" s="132">
        <f>D35*E35</f>
        <v>0</v>
      </c>
      <c r="G35" s="14"/>
      <c r="H35" s="1"/>
    </row>
    <row r="36" spans="1:11" ht="4.5" customHeight="1" thickBot="1">
      <c r="G36" s="14"/>
      <c r="H36" s="14"/>
      <c r="I36" s="1"/>
    </row>
    <row r="37" spans="1:11" ht="15" thickBot="1">
      <c r="E37" s="281" t="s">
        <v>14</v>
      </c>
      <c r="F37" s="283"/>
      <c r="G37" s="113" t="s">
        <v>3</v>
      </c>
      <c r="H37" s="113" t="s">
        <v>9</v>
      </c>
      <c r="I37" s="1"/>
    </row>
    <row r="38" spans="1:11">
      <c r="E38" s="172"/>
      <c r="F38" s="295"/>
      <c r="G38" s="112" t="s">
        <v>251</v>
      </c>
      <c r="H38" s="112" t="s">
        <v>251</v>
      </c>
      <c r="I38" s="1"/>
    </row>
    <row r="39" spans="1:11" ht="15" thickBot="1">
      <c r="E39" s="172"/>
      <c r="F39" s="295"/>
      <c r="G39" s="107" t="s">
        <v>252</v>
      </c>
      <c r="H39" s="107" t="s">
        <v>253</v>
      </c>
      <c r="I39" s="1"/>
    </row>
    <row r="40" spans="1:11">
      <c r="E40" s="190" t="s">
        <v>308</v>
      </c>
      <c r="F40" s="14" t="s">
        <v>311</v>
      </c>
      <c r="G40" s="235">
        <v>0</v>
      </c>
      <c r="H40" s="234">
        <v>0</v>
      </c>
      <c r="I40" s="1"/>
    </row>
    <row r="41" spans="1:11" ht="15" thickBot="1">
      <c r="E41" s="190" t="s">
        <v>309</v>
      </c>
      <c r="F41" s="14" t="s">
        <v>312</v>
      </c>
      <c r="G41" s="238">
        <v>0</v>
      </c>
      <c r="H41" s="239">
        <v>0</v>
      </c>
      <c r="I41" s="1"/>
    </row>
    <row r="42" spans="1:11" ht="15" thickBot="1">
      <c r="E42" s="191" t="s">
        <v>310</v>
      </c>
      <c r="F42" s="189" t="s">
        <v>203</v>
      </c>
      <c r="G42" s="157">
        <f>SUM(G40:G41)</f>
        <v>0</v>
      </c>
      <c r="H42" s="156">
        <f>SUM(H40:H41)</f>
        <v>0</v>
      </c>
      <c r="I42" s="1"/>
    </row>
    <row r="43" spans="1:11" ht="15" thickBot="1">
      <c r="E43" s="155"/>
      <c r="G43" s="154" t="s">
        <v>244</v>
      </c>
      <c r="H43" s="153">
        <f>F35-H42</f>
        <v>0</v>
      </c>
      <c r="I43" s="322"/>
      <c r="J43" s="322"/>
      <c r="K43" s="322"/>
    </row>
    <row r="44" spans="1:11" ht="4.5" customHeight="1" thickTop="1">
      <c r="B44" s="14"/>
      <c r="C44" s="14"/>
      <c r="D44" s="14"/>
      <c r="E44" s="14"/>
      <c r="F44" s="66"/>
      <c r="G44" s="67"/>
      <c r="H44" s="99"/>
      <c r="I44" s="1"/>
    </row>
    <row r="45" spans="1:11">
      <c r="A45" s="108" t="s">
        <v>201</v>
      </c>
      <c r="B45" s="14" t="s">
        <v>202</v>
      </c>
      <c r="C45" s="14"/>
      <c r="D45" s="14"/>
      <c r="E45" s="14"/>
      <c r="F45" s="68"/>
      <c r="G45" s="67"/>
      <c r="H45" s="99"/>
      <c r="I45" s="1"/>
    </row>
    <row r="46" spans="1:11" ht="4.5" customHeight="1" thickBot="1">
      <c r="B46" s="14"/>
      <c r="C46" s="14"/>
      <c r="D46" s="14"/>
      <c r="E46" s="14"/>
      <c r="F46" s="14"/>
      <c r="G46" s="14"/>
      <c r="H46" s="14"/>
      <c r="I46" s="1"/>
    </row>
    <row r="47" spans="1:11" ht="15" thickBot="1">
      <c r="C47" s="296" t="s">
        <v>195</v>
      </c>
      <c r="D47" s="297"/>
      <c r="E47" s="268" t="s">
        <v>1</v>
      </c>
      <c r="F47" s="113" t="s">
        <v>2</v>
      </c>
      <c r="G47" s="268" t="s">
        <v>3</v>
      </c>
      <c r="H47" s="113" t="s">
        <v>9</v>
      </c>
      <c r="I47" s="1"/>
    </row>
    <row r="48" spans="1:11">
      <c r="C48" s="298" t="s">
        <v>0</v>
      </c>
      <c r="D48" s="188"/>
      <c r="E48" s="158" t="s">
        <v>10</v>
      </c>
      <c r="F48" s="162" t="s">
        <v>4</v>
      </c>
      <c r="G48" s="65" t="s">
        <v>5</v>
      </c>
      <c r="H48" s="112" t="s">
        <v>5</v>
      </c>
      <c r="I48" s="1"/>
    </row>
    <row r="49" spans="1:12" ht="15" thickBot="1">
      <c r="C49" s="299" t="s">
        <v>0</v>
      </c>
      <c r="D49" s="300"/>
      <c r="E49" s="106" t="s">
        <v>6</v>
      </c>
      <c r="F49" s="107" t="s">
        <v>6</v>
      </c>
      <c r="G49" s="106" t="s">
        <v>7</v>
      </c>
      <c r="H49" s="107" t="s">
        <v>8</v>
      </c>
      <c r="I49" s="1"/>
    </row>
    <row r="50" spans="1:12">
      <c r="C50" s="193" t="s">
        <v>313</v>
      </c>
      <c r="D50" s="192" t="s">
        <v>314</v>
      </c>
      <c r="E50" s="240">
        <v>0</v>
      </c>
      <c r="F50" s="234">
        <v>0</v>
      </c>
      <c r="G50" s="241">
        <v>0</v>
      </c>
      <c r="H50" s="242">
        <v>0</v>
      </c>
      <c r="I50" s="1"/>
    </row>
    <row r="51" spans="1:12">
      <c r="C51" s="190" t="s">
        <v>316</v>
      </c>
      <c r="D51" s="188" t="s">
        <v>315</v>
      </c>
      <c r="E51" s="243">
        <v>0</v>
      </c>
      <c r="F51" s="236">
        <v>0</v>
      </c>
      <c r="G51" s="244">
        <v>0</v>
      </c>
      <c r="H51" s="245">
        <v>0</v>
      </c>
      <c r="I51" s="1"/>
    </row>
    <row r="52" spans="1:12">
      <c r="C52" s="301"/>
      <c r="D52" s="302"/>
      <c r="E52" s="159"/>
      <c r="F52" s="163"/>
      <c r="G52" s="159"/>
      <c r="H52" s="163"/>
      <c r="I52" s="1"/>
    </row>
    <row r="53" spans="1:12" ht="15" thickBot="1">
      <c r="C53" s="301"/>
      <c r="D53" s="302"/>
      <c r="E53" s="160"/>
      <c r="F53" s="164"/>
      <c r="G53" s="166"/>
      <c r="H53" s="168"/>
      <c r="I53" s="1"/>
    </row>
    <row r="54" spans="1:12" ht="15" thickBot="1">
      <c r="C54" s="195" t="s">
        <v>317</v>
      </c>
      <c r="D54" s="194" t="s">
        <v>203</v>
      </c>
      <c r="E54" s="161">
        <f>SUM(E50:E53)</f>
        <v>0</v>
      </c>
      <c r="F54" s="165">
        <f>SUM(F50:F53)</f>
        <v>0</v>
      </c>
      <c r="G54" s="167">
        <f>SUM(G50:G53)</f>
        <v>0</v>
      </c>
      <c r="H54" s="156">
        <f>SUM(H50:H53)</f>
        <v>0</v>
      </c>
      <c r="I54" s="1"/>
    </row>
    <row r="55" spans="1:12">
      <c r="C55" s="335" t="s">
        <v>11</v>
      </c>
      <c r="D55" s="336"/>
      <c r="E55" s="336"/>
      <c r="F55" s="336"/>
      <c r="G55" s="14"/>
      <c r="H55" s="14"/>
      <c r="I55" s="1"/>
    </row>
    <row r="56" spans="1:12" ht="4.5" customHeight="1" thickBot="1">
      <c r="B56" s="14"/>
      <c r="C56" s="14"/>
      <c r="D56" s="14"/>
      <c r="E56" s="14"/>
      <c r="F56" s="14"/>
      <c r="G56" s="14"/>
      <c r="H56" s="14"/>
      <c r="I56" s="1"/>
    </row>
    <row r="57" spans="1:12" ht="15" thickBot="1">
      <c r="A57" s="108" t="s">
        <v>204</v>
      </c>
      <c r="B57" s="17" t="s">
        <v>203</v>
      </c>
      <c r="D57" s="170" t="s">
        <v>203</v>
      </c>
      <c r="E57" s="113" t="s">
        <v>1</v>
      </c>
      <c r="F57" s="268" t="s">
        <v>2</v>
      </c>
      <c r="G57" s="113" t="s">
        <v>3</v>
      </c>
      <c r="H57" s="113" t="s">
        <v>9</v>
      </c>
      <c r="I57" s="1"/>
    </row>
    <row r="58" spans="1:12">
      <c r="D58" s="171"/>
      <c r="E58" s="176" t="s">
        <v>247</v>
      </c>
      <c r="F58" s="174" t="s">
        <v>248</v>
      </c>
      <c r="G58" s="112" t="s">
        <v>246</v>
      </c>
      <c r="H58" s="112" t="s">
        <v>246</v>
      </c>
      <c r="I58" s="1"/>
    </row>
    <row r="59" spans="1:12" ht="15" thickBot="1">
      <c r="D59" s="172"/>
      <c r="E59" s="107" t="s">
        <v>249</v>
      </c>
      <c r="F59" s="106" t="s">
        <v>249</v>
      </c>
      <c r="G59" s="107" t="s">
        <v>176</v>
      </c>
      <c r="H59" s="107" t="s">
        <v>250</v>
      </c>
      <c r="I59" s="1"/>
    </row>
    <row r="60" spans="1:12" ht="15" thickBot="1">
      <c r="D60" s="173" t="s">
        <v>15</v>
      </c>
      <c r="E60" s="157">
        <f>G42+E28+E54</f>
        <v>0</v>
      </c>
      <c r="F60" s="175">
        <f>H42+F54+F28</f>
        <v>0</v>
      </c>
      <c r="G60" s="169">
        <f>G42+G28+G54</f>
        <v>1</v>
      </c>
      <c r="H60" s="156">
        <f>H42+H28+H54</f>
        <v>0</v>
      </c>
      <c r="I60" s="1"/>
    </row>
    <row r="61" spans="1:12">
      <c r="B61" s="14"/>
      <c r="C61" s="14"/>
      <c r="E61" s="178" t="s">
        <v>227</v>
      </c>
      <c r="F61" s="144">
        <f>'I. and II. FA Fees Collected'!D40</f>
        <v>0</v>
      </c>
      <c r="G61" s="14"/>
      <c r="H61" s="14"/>
      <c r="I61" s="14"/>
      <c r="J61" s="14"/>
      <c r="K61" s="1"/>
      <c r="L61" s="1"/>
    </row>
    <row r="62" spans="1:12" ht="15" thickBot="1">
      <c r="E62" s="178" t="s">
        <v>169</v>
      </c>
      <c r="F62" s="153">
        <f>F61-F60</f>
        <v>0</v>
      </c>
      <c r="G62" s="323"/>
      <c r="H62" s="323"/>
      <c r="I62" s="323"/>
    </row>
    <row r="63" spans="1:12" ht="15" thickTop="1"/>
  </sheetData>
  <sheetProtection algorithmName="SHA-512" hashValue="X11mZLFOoxHHXvo9rv4ih/Ron+vU9r4ot8SxLs2FzYJc4yow1kT+a/64gPNGorymg84hAWcncBrB8g2xYHxikg==" saltValue="UpqzySb58E72JoWWDSBUKQ==" spinCount="100000" sheet="1" objects="1" scenarios="1"/>
  <mergeCells count="2">
    <mergeCell ref="I43:K43"/>
    <mergeCell ref="G62:I62"/>
  </mergeCells>
  <conditionalFormatting sqref="F29">
    <cfRule type="cellIs" dxfId="20" priority="7" operator="greaterThan">
      <formula>0</formula>
    </cfRule>
    <cfRule type="cellIs" dxfId="19" priority="8" operator="equal">
      <formula>0</formula>
    </cfRule>
    <cfRule type="cellIs" dxfId="18" priority="9" operator="lessThan">
      <formula>0</formula>
    </cfRule>
  </conditionalFormatting>
  <conditionalFormatting sqref="F60">
    <cfRule type="expression" dxfId="17" priority="12" stopIfTrue="1">
      <formula>ROUND($F$60,0)&lt;&gt;ROUND($B$13,0)</formula>
    </cfRule>
  </conditionalFormatting>
  <conditionalFormatting sqref="F62">
    <cfRule type="cellIs" dxfId="16" priority="5" operator="equal">
      <formula>0</formula>
    </cfRule>
    <cfRule type="cellIs" dxfId="15" priority="6" operator="notEqual">
      <formula>0</formula>
    </cfRule>
  </conditionalFormatting>
  <conditionalFormatting sqref="H43">
    <cfRule type="cellIs" dxfId="14" priority="1" operator="lessThan">
      <formula>0</formula>
    </cfRule>
    <cfRule type="cellIs" dxfId="13" priority="2" operator="equal">
      <formula>0</formula>
    </cfRule>
    <cfRule type="cellIs" dxfId="12" priority="3" operator="greaterThan">
      <formula>0</formula>
    </cfRule>
  </conditionalFormatting>
  <pageMargins left="0.25" right="0.25" top="0.25" bottom="0.25" header="0.25" footer="0.25"/>
  <pageSetup scale="68" fitToHeight="0" orientation="landscape" r:id="rId1"/>
  <headerFooter alignWithMargins="0">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48"/>
  <sheetViews>
    <sheetView zoomScale="90" zoomScaleNormal="90" workbookViewId="0"/>
  </sheetViews>
  <sheetFormatPr defaultColWidth="9.140625" defaultRowHeight="12.75"/>
  <cols>
    <col min="1" max="1" width="37" style="2" customWidth="1"/>
    <col min="2" max="2" width="25.7109375" style="2" customWidth="1"/>
    <col min="3" max="3" width="1.42578125" style="2" customWidth="1"/>
    <col min="4" max="4" width="35" style="2" customWidth="1"/>
    <col min="5" max="5" width="51.7109375" style="2" bestFit="1" customWidth="1"/>
    <col min="6" max="6" width="27.85546875" style="2" customWidth="1"/>
    <col min="7" max="7" width="30.5703125" style="2" bestFit="1" customWidth="1"/>
    <col min="8" max="8" width="16.5703125" style="2" customWidth="1"/>
    <col min="9" max="9" width="42.42578125" style="2" customWidth="1"/>
    <col min="10" max="10" width="12.42578125" style="2" customWidth="1"/>
    <col min="11" max="16384" width="9.140625" style="2"/>
  </cols>
  <sheetData>
    <row r="1" spans="1:12" ht="15">
      <c r="B1" s="272"/>
      <c r="C1" s="272"/>
      <c r="E1" s="267" t="s">
        <v>102</v>
      </c>
      <c r="F1" s="272"/>
      <c r="G1" s="272"/>
      <c r="H1" s="272"/>
      <c r="I1" s="272"/>
      <c r="J1" s="273"/>
      <c r="K1" s="19"/>
      <c r="L1" s="19"/>
    </row>
    <row r="2" spans="1:12" ht="15">
      <c r="B2" s="274"/>
      <c r="C2" s="274"/>
      <c r="E2" s="310" t="str">
        <f>'Check Sheet'!B2</f>
        <v>Select College Name</v>
      </c>
      <c r="F2" s="274"/>
      <c r="G2" s="274"/>
      <c r="H2" s="274"/>
      <c r="I2" s="274"/>
      <c r="J2" s="273"/>
      <c r="K2" s="19"/>
      <c r="L2" s="19"/>
    </row>
    <row r="3" spans="1:12" ht="15">
      <c r="B3" s="272"/>
      <c r="C3" s="272"/>
      <c r="E3" s="267" t="s">
        <v>101</v>
      </c>
      <c r="F3" s="272"/>
      <c r="G3" s="272"/>
      <c r="H3" s="272"/>
      <c r="I3" s="272"/>
      <c r="J3" s="273"/>
      <c r="K3" s="19"/>
      <c r="L3" s="19"/>
    </row>
    <row r="4" spans="1:12" ht="15">
      <c r="B4" s="272"/>
      <c r="C4" s="272"/>
      <c r="E4" s="267" t="str">
        <f>'Check Sheet'!B4</f>
        <v>For the 2022-23 Fiscal Year</v>
      </c>
      <c r="F4" s="272"/>
      <c r="G4" s="272"/>
      <c r="H4" s="272"/>
      <c r="I4" s="272"/>
      <c r="J4" s="273"/>
      <c r="K4" s="19"/>
      <c r="L4" s="19"/>
    </row>
    <row r="5" spans="1:12" ht="15">
      <c r="A5" s="16" t="s">
        <v>107</v>
      </c>
      <c r="B5" s="20"/>
      <c r="C5" s="303"/>
      <c r="D5" s="3"/>
      <c r="E5" s="4"/>
      <c r="F5" s="4"/>
      <c r="G5" s="4"/>
      <c r="H5" s="5"/>
      <c r="I5" s="4"/>
      <c r="J5" s="4"/>
      <c r="K5" s="19"/>
      <c r="L5" s="19"/>
    </row>
    <row r="6" spans="1:12" ht="5.25" customHeight="1">
      <c r="A6" s="4"/>
      <c r="B6" s="4"/>
      <c r="C6" s="4"/>
      <c r="D6" s="3"/>
      <c r="E6" s="4"/>
      <c r="F6" s="4"/>
      <c r="G6" s="4"/>
      <c r="H6" s="5"/>
      <c r="I6" s="4"/>
      <c r="J6" s="4"/>
      <c r="K6" s="19"/>
      <c r="L6" s="19"/>
    </row>
    <row r="7" spans="1:12">
      <c r="A7" s="4" t="s">
        <v>12</v>
      </c>
      <c r="B7" s="4"/>
      <c r="C7" s="4"/>
      <c r="D7" s="3"/>
      <c r="E7" s="4"/>
      <c r="F7" s="4"/>
      <c r="G7" s="4"/>
      <c r="H7" s="5"/>
      <c r="I7" s="4"/>
      <c r="J7" s="4"/>
      <c r="K7" s="19"/>
      <c r="L7" s="19"/>
    </row>
    <row r="8" spans="1:12" ht="9.75" customHeight="1">
      <c r="A8" s="4"/>
      <c r="B8" s="4"/>
      <c r="C8" s="4"/>
      <c r="D8" s="3"/>
      <c r="E8" s="4"/>
      <c r="F8" s="4"/>
      <c r="G8" s="4"/>
      <c r="H8" s="5"/>
      <c r="I8" s="4"/>
      <c r="J8" s="4"/>
      <c r="K8" s="19"/>
      <c r="L8" s="19"/>
    </row>
    <row r="9" spans="1:12" s="7" customFormat="1" ht="64.5" thickBot="1">
      <c r="A9" s="337" t="s">
        <v>127</v>
      </c>
      <c r="B9" s="304"/>
      <c r="D9" s="33" t="s">
        <v>98</v>
      </c>
      <c r="E9" s="34" t="s">
        <v>99</v>
      </c>
      <c r="F9" s="35" t="s">
        <v>104</v>
      </c>
      <c r="G9" s="34" t="s">
        <v>100</v>
      </c>
      <c r="H9" s="33" t="s">
        <v>114</v>
      </c>
      <c r="I9" s="36" t="s">
        <v>105</v>
      </c>
      <c r="J9" s="6"/>
      <c r="K9" s="21"/>
      <c r="L9" s="21"/>
    </row>
    <row r="10" spans="1:12" s="7" customFormat="1" ht="12.75" customHeight="1">
      <c r="A10" s="304"/>
      <c r="B10" s="304"/>
      <c r="C10" s="6"/>
      <c r="D10" s="22"/>
      <c r="E10" s="269" t="s">
        <v>103</v>
      </c>
      <c r="F10" s="269" t="s">
        <v>128</v>
      </c>
      <c r="G10" s="305" t="s">
        <v>106</v>
      </c>
      <c r="H10" s="306"/>
      <c r="I10" s="22"/>
      <c r="J10" s="6"/>
      <c r="K10" s="21"/>
      <c r="L10" s="21"/>
    </row>
    <row r="11" spans="1:12" ht="6" customHeight="1" thickBot="1">
      <c r="A11" s="307"/>
      <c r="B11" s="307"/>
      <c r="C11" s="4"/>
      <c r="D11" s="23"/>
      <c r="E11" s="24"/>
      <c r="F11" s="13"/>
      <c r="G11" s="24"/>
      <c r="H11" s="25"/>
      <c r="I11" s="26"/>
      <c r="J11" s="4"/>
      <c r="K11" s="19"/>
      <c r="L11" s="19"/>
    </row>
    <row r="12" spans="1:12">
      <c r="A12" s="308" t="s">
        <v>108</v>
      </c>
      <c r="B12" s="309"/>
      <c r="C12" s="27"/>
      <c r="D12" s="246"/>
      <c r="E12" s="247"/>
      <c r="F12" s="248"/>
      <c r="G12" s="247"/>
      <c r="H12" s="249"/>
      <c r="I12" s="250"/>
      <c r="J12" s="4"/>
      <c r="K12" s="19"/>
      <c r="L12" s="19"/>
    </row>
    <row r="13" spans="1:12">
      <c r="A13" s="28"/>
      <c r="C13" s="8"/>
      <c r="D13" s="251"/>
      <c r="E13" s="252"/>
      <c r="F13" s="253"/>
      <c r="G13" s="252"/>
      <c r="H13" s="254"/>
      <c r="I13" s="255"/>
      <c r="J13" s="4"/>
      <c r="K13" s="19"/>
      <c r="L13" s="19"/>
    </row>
    <row r="14" spans="1:12">
      <c r="A14" s="40" t="s">
        <v>115</v>
      </c>
      <c r="B14" s="38">
        <f>'III. Summary of Awards Made'!E21+'III. Summary of Awards Made'!E50</f>
        <v>0</v>
      </c>
      <c r="C14" s="8"/>
      <c r="D14" s="251"/>
      <c r="E14" s="252"/>
      <c r="F14" s="253"/>
      <c r="G14" s="252"/>
      <c r="H14" s="254"/>
      <c r="I14" s="255"/>
      <c r="J14" s="4"/>
      <c r="K14" s="19"/>
      <c r="L14" s="19"/>
    </row>
    <row r="15" spans="1:12">
      <c r="A15" s="40" t="s">
        <v>116</v>
      </c>
      <c r="B15" s="39">
        <f>'III. Summary of Awards Made'!F21+'III. Summary of Awards Made'!F50</f>
        <v>0</v>
      </c>
      <c r="C15" s="8"/>
      <c r="D15" s="251"/>
      <c r="E15" s="252"/>
      <c r="F15" s="253"/>
      <c r="G15" s="252"/>
      <c r="H15" s="254"/>
      <c r="I15" s="255"/>
      <c r="J15" s="4"/>
      <c r="K15" s="19"/>
      <c r="L15" s="19"/>
    </row>
    <row r="16" spans="1:12">
      <c r="A16" s="15"/>
      <c r="B16" s="8"/>
      <c r="C16" s="8"/>
      <c r="D16" s="251"/>
      <c r="E16" s="252"/>
      <c r="F16" s="253"/>
      <c r="G16" s="252"/>
      <c r="H16" s="254"/>
      <c r="I16" s="255"/>
      <c r="J16" s="4"/>
      <c r="K16" s="19"/>
      <c r="L16" s="19"/>
    </row>
    <row r="17" spans="1:12" ht="13.5" thickBot="1">
      <c r="A17" s="29"/>
      <c r="B17" s="24"/>
      <c r="C17" s="24"/>
      <c r="D17" s="256"/>
      <c r="E17" s="257"/>
      <c r="F17" s="258"/>
      <c r="G17" s="257"/>
      <c r="H17" s="259"/>
      <c r="I17" s="260"/>
      <c r="J17" s="4"/>
      <c r="K17" s="19"/>
      <c r="L17" s="19"/>
    </row>
    <row r="18" spans="1:12">
      <c r="A18" s="308" t="s">
        <v>109</v>
      </c>
      <c r="B18" s="309"/>
      <c r="C18" s="27"/>
      <c r="D18" s="246"/>
      <c r="E18" s="247"/>
      <c r="F18" s="261"/>
      <c r="G18" s="247"/>
      <c r="H18" s="249"/>
      <c r="I18" s="250"/>
      <c r="J18" s="4"/>
      <c r="K18" s="19"/>
      <c r="L18" s="19"/>
    </row>
    <row r="19" spans="1:12">
      <c r="A19" s="30"/>
      <c r="B19" s="4"/>
      <c r="C19" s="4"/>
      <c r="D19" s="251"/>
      <c r="E19" s="252"/>
      <c r="F19" s="262"/>
      <c r="G19" s="252"/>
      <c r="H19" s="254"/>
      <c r="I19" s="255"/>
      <c r="J19" s="4"/>
      <c r="K19" s="19"/>
      <c r="L19" s="19"/>
    </row>
    <row r="20" spans="1:12">
      <c r="A20" s="40" t="s">
        <v>117</v>
      </c>
      <c r="B20" s="38">
        <f>'III. Summary of Awards Made'!E22</f>
        <v>0</v>
      </c>
      <c r="C20" s="4"/>
      <c r="D20" s="251"/>
      <c r="E20" s="252"/>
      <c r="F20" s="262"/>
      <c r="G20" s="252"/>
      <c r="H20" s="254"/>
      <c r="I20" s="255"/>
      <c r="J20" s="4"/>
      <c r="K20" s="19"/>
      <c r="L20" s="19"/>
    </row>
    <row r="21" spans="1:12">
      <c r="A21" s="40" t="s">
        <v>122</v>
      </c>
      <c r="B21" s="39">
        <f>'III. Summary of Awards Made'!F22</f>
        <v>0</v>
      </c>
      <c r="C21" s="4"/>
      <c r="D21" s="251"/>
      <c r="E21" s="252"/>
      <c r="F21" s="262"/>
      <c r="G21" s="252"/>
      <c r="H21" s="254"/>
      <c r="I21" s="255"/>
      <c r="J21" s="4"/>
      <c r="K21" s="19"/>
      <c r="L21" s="19"/>
    </row>
    <row r="22" spans="1:12">
      <c r="A22" s="30"/>
      <c r="B22" s="4"/>
      <c r="C22" s="4"/>
      <c r="D22" s="251"/>
      <c r="E22" s="252"/>
      <c r="F22" s="262"/>
      <c r="G22" s="252"/>
      <c r="H22" s="254"/>
      <c r="I22" s="255"/>
      <c r="J22" s="4"/>
      <c r="K22" s="19"/>
      <c r="L22" s="19"/>
    </row>
    <row r="23" spans="1:12" ht="13.5" thickBot="1">
      <c r="A23" s="31"/>
      <c r="B23" s="32"/>
      <c r="C23" s="24"/>
      <c r="D23" s="256"/>
      <c r="E23" s="257"/>
      <c r="F23" s="263"/>
      <c r="G23" s="257"/>
      <c r="H23" s="259"/>
      <c r="I23" s="260"/>
      <c r="J23" s="4"/>
      <c r="K23" s="19"/>
      <c r="L23" s="19"/>
    </row>
    <row r="24" spans="1:12">
      <c r="A24" s="308" t="s">
        <v>113</v>
      </c>
      <c r="B24" s="309"/>
      <c r="C24" s="27"/>
      <c r="D24" s="246"/>
      <c r="E24" s="247"/>
      <c r="F24" s="261"/>
      <c r="G24" s="247"/>
      <c r="H24" s="249"/>
      <c r="I24" s="250"/>
      <c r="J24" s="4"/>
      <c r="K24" s="19"/>
      <c r="L24" s="19"/>
    </row>
    <row r="25" spans="1:12">
      <c r="A25" s="30"/>
      <c r="B25" s="4"/>
      <c r="C25" s="4"/>
      <c r="D25" s="251"/>
      <c r="E25" s="252"/>
      <c r="F25" s="262"/>
      <c r="G25" s="252"/>
      <c r="H25" s="254"/>
      <c r="I25" s="255"/>
      <c r="J25" s="4"/>
      <c r="K25" s="19"/>
      <c r="L25" s="19"/>
    </row>
    <row r="26" spans="1:12">
      <c r="A26" s="40" t="s">
        <v>118</v>
      </c>
      <c r="B26" s="38">
        <f>'III. Summary of Awards Made'!E23</f>
        <v>0</v>
      </c>
      <c r="C26" s="4"/>
      <c r="D26" s="251"/>
      <c r="E26" s="252"/>
      <c r="F26" s="262"/>
      <c r="G26" s="252"/>
      <c r="H26" s="254"/>
      <c r="I26" s="255"/>
      <c r="J26" s="4"/>
      <c r="K26" s="19"/>
      <c r="L26" s="19"/>
    </row>
    <row r="27" spans="1:12">
      <c r="A27" s="40" t="s">
        <v>123</v>
      </c>
      <c r="B27" s="39">
        <f>'III. Summary of Awards Made'!F23</f>
        <v>0</v>
      </c>
      <c r="C27" s="4"/>
      <c r="D27" s="251"/>
      <c r="E27" s="252"/>
      <c r="F27" s="262"/>
      <c r="G27" s="252"/>
      <c r="H27" s="254"/>
      <c r="I27" s="255"/>
      <c r="J27" s="4"/>
      <c r="K27" s="19"/>
      <c r="L27" s="19"/>
    </row>
    <row r="28" spans="1:12">
      <c r="A28" s="30"/>
      <c r="B28" s="4"/>
      <c r="C28" s="4"/>
      <c r="D28" s="251"/>
      <c r="E28" s="252"/>
      <c r="F28" s="262"/>
      <c r="G28" s="252"/>
      <c r="H28" s="254"/>
      <c r="I28" s="255"/>
      <c r="J28" s="4"/>
      <c r="K28" s="19"/>
      <c r="L28" s="19"/>
    </row>
    <row r="29" spans="1:12" ht="13.5" thickBot="1">
      <c r="A29" s="29"/>
      <c r="B29" s="24"/>
      <c r="C29" s="24"/>
      <c r="D29" s="256"/>
      <c r="E29" s="257"/>
      <c r="F29" s="263"/>
      <c r="G29" s="257"/>
      <c r="H29" s="259"/>
      <c r="I29" s="260"/>
      <c r="J29" s="4"/>
      <c r="K29" s="19"/>
      <c r="L29" s="19"/>
    </row>
    <row r="30" spans="1:12">
      <c r="A30" s="308" t="s">
        <v>112</v>
      </c>
      <c r="B30" s="309"/>
      <c r="C30" s="27"/>
      <c r="D30" s="246"/>
      <c r="E30" s="247"/>
      <c r="F30" s="261"/>
      <c r="G30" s="247"/>
      <c r="H30" s="249"/>
      <c r="I30" s="250"/>
      <c r="J30" s="4"/>
      <c r="K30" s="19"/>
      <c r="L30" s="19"/>
    </row>
    <row r="31" spans="1:12">
      <c r="A31" s="30"/>
      <c r="B31" s="4"/>
      <c r="C31" s="4"/>
      <c r="D31" s="251"/>
      <c r="E31" s="252"/>
      <c r="F31" s="262"/>
      <c r="G31" s="252"/>
      <c r="H31" s="254"/>
      <c r="I31" s="255"/>
      <c r="J31" s="4"/>
      <c r="K31" s="19"/>
      <c r="L31" s="19"/>
    </row>
    <row r="32" spans="1:12">
      <c r="A32" s="40" t="s">
        <v>119</v>
      </c>
      <c r="B32" s="38">
        <f>'III. Summary of Awards Made'!E24</f>
        <v>0</v>
      </c>
      <c r="C32" s="4"/>
      <c r="D32" s="251"/>
      <c r="E32" s="252"/>
      <c r="F32" s="262"/>
      <c r="G32" s="252"/>
      <c r="H32" s="254"/>
      <c r="I32" s="255"/>
      <c r="J32" s="4"/>
      <c r="K32" s="19"/>
      <c r="L32" s="19"/>
    </row>
    <row r="33" spans="1:12">
      <c r="A33" s="40" t="s">
        <v>124</v>
      </c>
      <c r="B33" s="39">
        <f>'III. Summary of Awards Made'!F24</f>
        <v>0</v>
      </c>
      <c r="C33" s="4"/>
      <c r="D33" s="251"/>
      <c r="E33" s="252"/>
      <c r="F33" s="262"/>
      <c r="G33" s="252"/>
      <c r="H33" s="254"/>
      <c r="I33" s="255"/>
      <c r="J33" s="4"/>
      <c r="K33" s="19"/>
      <c r="L33" s="19"/>
    </row>
    <row r="34" spans="1:12">
      <c r="A34" s="30"/>
      <c r="B34" s="4"/>
      <c r="C34" s="4"/>
      <c r="D34" s="251"/>
      <c r="E34" s="252"/>
      <c r="F34" s="262"/>
      <c r="G34" s="252"/>
      <c r="H34" s="254"/>
      <c r="I34" s="255"/>
      <c r="J34" s="4"/>
      <c r="K34" s="19"/>
      <c r="L34" s="19"/>
    </row>
    <row r="35" spans="1:12" ht="13.5" thickBot="1">
      <c r="A35" s="29"/>
      <c r="B35" s="24"/>
      <c r="C35" s="24"/>
      <c r="D35" s="256"/>
      <c r="E35" s="257"/>
      <c r="F35" s="263"/>
      <c r="G35" s="257"/>
      <c r="H35" s="259"/>
      <c r="I35" s="260"/>
      <c r="J35" s="4"/>
      <c r="K35" s="19"/>
      <c r="L35" s="19"/>
    </row>
    <row r="36" spans="1:12">
      <c r="A36" s="308" t="s">
        <v>111</v>
      </c>
      <c r="B36" s="309"/>
      <c r="C36" s="27"/>
      <c r="D36" s="246"/>
      <c r="E36" s="247"/>
      <c r="F36" s="261"/>
      <c r="G36" s="247"/>
      <c r="H36" s="249"/>
      <c r="I36" s="250"/>
      <c r="J36" s="4"/>
      <c r="K36" s="19"/>
      <c r="L36" s="19"/>
    </row>
    <row r="37" spans="1:12">
      <c r="A37" s="30"/>
      <c r="B37" s="4"/>
      <c r="C37" s="4"/>
      <c r="D37" s="251"/>
      <c r="E37" s="252"/>
      <c r="F37" s="262"/>
      <c r="G37" s="252"/>
      <c r="H37" s="254"/>
      <c r="I37" s="255"/>
      <c r="J37" s="4"/>
      <c r="K37" s="19"/>
      <c r="L37" s="19"/>
    </row>
    <row r="38" spans="1:12">
      <c r="A38" s="40" t="s">
        <v>120</v>
      </c>
      <c r="B38" s="38">
        <f>'III. Summary of Awards Made'!E25</f>
        <v>0</v>
      </c>
      <c r="C38" s="4"/>
      <c r="D38" s="251"/>
      <c r="E38" s="252"/>
      <c r="F38" s="262"/>
      <c r="G38" s="252"/>
      <c r="H38" s="254"/>
      <c r="I38" s="255"/>
      <c r="J38" s="4"/>
      <c r="K38" s="19"/>
      <c r="L38" s="19"/>
    </row>
    <row r="39" spans="1:12">
      <c r="A39" s="40" t="s">
        <v>125</v>
      </c>
      <c r="B39" s="39">
        <f>'III. Summary of Awards Made'!F25</f>
        <v>0</v>
      </c>
      <c r="C39" s="4"/>
      <c r="D39" s="251"/>
      <c r="E39" s="252"/>
      <c r="F39" s="262"/>
      <c r="G39" s="252"/>
      <c r="H39" s="254"/>
      <c r="I39" s="255"/>
      <c r="J39" s="4"/>
      <c r="K39" s="19"/>
      <c r="L39" s="19"/>
    </row>
    <row r="40" spans="1:12">
      <c r="A40" s="30"/>
      <c r="B40" s="4"/>
      <c r="C40" s="4"/>
      <c r="D40" s="251"/>
      <c r="E40" s="252"/>
      <c r="F40" s="262"/>
      <c r="G40" s="252"/>
      <c r="H40" s="254"/>
      <c r="I40" s="255"/>
      <c r="J40" s="4"/>
      <c r="K40" s="19"/>
      <c r="L40" s="19"/>
    </row>
    <row r="41" spans="1:12" ht="13.5" thickBot="1">
      <c r="A41" s="29"/>
      <c r="B41" s="24"/>
      <c r="C41" s="24"/>
      <c r="D41" s="256"/>
      <c r="E41" s="257"/>
      <c r="F41" s="263"/>
      <c r="G41" s="257"/>
      <c r="H41" s="259"/>
      <c r="I41" s="260"/>
      <c r="J41" s="4"/>
      <c r="K41" s="19"/>
      <c r="L41" s="19"/>
    </row>
    <row r="42" spans="1:12">
      <c r="A42" s="308" t="s">
        <v>110</v>
      </c>
      <c r="B42" s="309"/>
      <c r="C42" s="27"/>
      <c r="D42" s="246"/>
      <c r="E42" s="247"/>
      <c r="F42" s="261"/>
      <c r="G42" s="247"/>
      <c r="H42" s="249"/>
      <c r="I42" s="250"/>
      <c r="J42" s="4"/>
      <c r="K42" s="19"/>
      <c r="L42" s="19"/>
    </row>
    <row r="43" spans="1:12">
      <c r="A43" s="30"/>
      <c r="B43" s="4"/>
      <c r="C43" s="4"/>
      <c r="D43" s="251"/>
      <c r="E43" s="252"/>
      <c r="F43" s="262"/>
      <c r="G43" s="252"/>
      <c r="H43" s="254"/>
      <c r="I43" s="255"/>
      <c r="J43" s="4"/>
      <c r="K43" s="19"/>
      <c r="L43" s="19"/>
    </row>
    <row r="44" spans="1:12">
      <c r="A44" s="40" t="s">
        <v>121</v>
      </c>
      <c r="B44" s="38">
        <f>'III. Summary of Awards Made'!E26</f>
        <v>0</v>
      </c>
      <c r="C44" s="4"/>
      <c r="D44" s="251"/>
      <c r="E44" s="252"/>
      <c r="F44" s="262"/>
      <c r="G44" s="252"/>
      <c r="H44" s="254"/>
      <c r="I44" s="255"/>
      <c r="J44" s="4"/>
      <c r="K44" s="19"/>
      <c r="L44" s="19"/>
    </row>
    <row r="45" spans="1:12">
      <c r="A45" s="40" t="s">
        <v>126</v>
      </c>
      <c r="B45" s="39">
        <f>'III. Summary of Awards Made'!F26</f>
        <v>0</v>
      </c>
      <c r="C45" s="4"/>
      <c r="D45" s="251"/>
      <c r="E45" s="252"/>
      <c r="F45" s="262"/>
      <c r="G45" s="252"/>
      <c r="H45" s="254"/>
      <c r="I45" s="255"/>
      <c r="J45" s="4"/>
      <c r="K45" s="19"/>
      <c r="L45" s="19"/>
    </row>
    <row r="46" spans="1:12">
      <c r="A46" s="37" t="s">
        <v>0</v>
      </c>
      <c r="B46" s="9"/>
      <c r="C46" s="4"/>
      <c r="D46" s="251"/>
      <c r="E46" s="252"/>
      <c r="F46" s="262"/>
      <c r="G46" s="252"/>
      <c r="H46" s="254"/>
      <c r="I46" s="255"/>
      <c r="J46" s="4"/>
      <c r="K46" s="19"/>
      <c r="L46" s="19"/>
    </row>
    <row r="47" spans="1:12" ht="13.5" thickBot="1">
      <c r="A47" s="31"/>
      <c r="B47" s="32"/>
      <c r="C47" s="24"/>
      <c r="D47" s="264"/>
      <c r="E47" s="257"/>
      <c r="F47" s="263"/>
      <c r="G47" s="257"/>
      <c r="H47" s="259"/>
      <c r="I47" s="260"/>
      <c r="J47" s="4"/>
      <c r="K47" s="19"/>
      <c r="L47" s="19"/>
    </row>
    <row r="48" spans="1:12">
      <c r="A48" s="9"/>
      <c r="B48" s="9"/>
      <c r="C48" s="4"/>
      <c r="D48" s="4"/>
      <c r="E48" s="4"/>
      <c r="F48" s="4"/>
      <c r="G48" s="4"/>
      <c r="H48" s="4"/>
      <c r="I48" s="4"/>
      <c r="J48" s="4"/>
      <c r="K48" s="19"/>
      <c r="L48" s="19"/>
    </row>
  </sheetData>
  <sheetProtection algorithmName="SHA-512" hashValue="R90WLOUkkW9Y7H5Ui3zofuDS433QucB0cVnin9fThSGNgTX8glVA9eAmauf8eunJptVaU2KrolCld3MlWovxjA==" saltValue="GppdkaCMybLAIFIFFDn+OA==" spinCount="100000" sheet="1" objects="1" scenarios="1"/>
  <conditionalFormatting sqref="A12:B12">
    <cfRule type="expression" dxfId="11" priority="11" stopIfTrue="1">
      <formula>B15&lt;&gt;0</formula>
    </cfRule>
    <cfRule type="expression" dxfId="10" priority="12" stopIfTrue="1">
      <formula>B14&lt;&gt;0</formula>
    </cfRule>
  </conditionalFormatting>
  <conditionalFormatting sqref="A18:B18">
    <cfRule type="expression" dxfId="9" priority="9" stopIfTrue="1">
      <formula>B21&lt;&gt;0</formula>
    </cfRule>
    <cfRule type="expression" dxfId="8" priority="10" stopIfTrue="1">
      <formula>B20&lt;&gt;0</formula>
    </cfRule>
  </conditionalFormatting>
  <conditionalFormatting sqref="A24:B24">
    <cfRule type="expression" dxfId="7" priority="7" stopIfTrue="1">
      <formula>B27&lt;&gt;0</formula>
    </cfRule>
    <cfRule type="expression" dxfId="6" priority="8" stopIfTrue="1">
      <formula>B26&lt;&gt;0</formula>
    </cfRule>
  </conditionalFormatting>
  <conditionalFormatting sqref="A30:B30">
    <cfRule type="expression" dxfId="5" priority="5" stopIfTrue="1">
      <formula>B33&lt;&gt;0</formula>
    </cfRule>
    <cfRule type="expression" dxfId="4" priority="6" stopIfTrue="1">
      <formula>B32&lt;&gt;0</formula>
    </cfRule>
  </conditionalFormatting>
  <conditionalFormatting sqref="A36:B36">
    <cfRule type="expression" dxfId="3" priority="3" stopIfTrue="1">
      <formula>B39&lt;&gt;0</formula>
    </cfRule>
    <cfRule type="expression" dxfId="2" priority="4" stopIfTrue="1">
      <formula>B38&lt;&gt;0</formula>
    </cfRule>
  </conditionalFormatting>
  <conditionalFormatting sqref="A42:B42">
    <cfRule type="expression" dxfId="1" priority="1" stopIfTrue="1">
      <formula>B45&lt;&gt;0</formula>
    </cfRule>
    <cfRule type="expression" dxfId="0" priority="2" stopIfTrue="1">
      <formula>B44&lt;&gt;0</formula>
    </cfRule>
  </conditionalFormatting>
  <pageMargins left="0.25" right="0.25" top="0.25" bottom="0.25" header="0.25" footer="0.25"/>
  <pageSetup scale="49" fitToHeight="0" orientation="landscape" r:id="rId1"/>
  <headerFooter alignWithMargins="0">
    <oddFooter>&amp;L&amp;F&amp;R&amp;D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3"/>
  <sheetViews>
    <sheetView workbookViewId="0"/>
  </sheetViews>
  <sheetFormatPr defaultColWidth="9.140625" defaultRowHeight="12.75"/>
  <cols>
    <col min="1" max="1" width="42.28515625" style="2" customWidth="1"/>
    <col min="2" max="2" width="24.140625" style="2" bestFit="1" customWidth="1"/>
    <col min="3" max="3" width="22.42578125" style="2" customWidth="1"/>
    <col min="4" max="4" width="17.85546875" style="2" customWidth="1"/>
    <col min="5" max="5" width="13.7109375" style="2" bestFit="1" customWidth="1"/>
    <col min="6" max="6" width="33.42578125" style="2" customWidth="1"/>
    <col min="7" max="7" width="16.7109375" style="2" bestFit="1" customWidth="1"/>
    <col min="8" max="8" width="16" style="2" customWidth="1"/>
    <col min="9" max="9" width="16.5703125" style="2" bestFit="1" customWidth="1"/>
    <col min="10" max="10" width="15.140625" style="2" bestFit="1" customWidth="1"/>
    <col min="11" max="11" width="14.28515625" style="2" bestFit="1" customWidth="1"/>
    <col min="12" max="12" width="16.7109375" style="2" bestFit="1" customWidth="1"/>
    <col min="13" max="15" width="17.42578125" style="2" customWidth="1"/>
    <col min="16" max="16" width="14.7109375" style="2" bestFit="1" customWidth="1"/>
    <col min="17" max="17" width="19.42578125" style="2" customWidth="1"/>
    <col min="18" max="18" width="18.5703125" style="2" customWidth="1"/>
    <col min="19" max="19" width="14.7109375" style="2" bestFit="1" customWidth="1"/>
    <col min="20" max="20" width="12" style="2" bestFit="1" customWidth="1"/>
    <col min="21" max="21" width="13.140625" style="2" bestFit="1" customWidth="1"/>
    <col min="22" max="22" width="15.42578125" style="2" bestFit="1" customWidth="1"/>
    <col min="23" max="16384" width="9.140625" style="2"/>
  </cols>
  <sheetData>
    <row r="1" spans="1:19" ht="69.75" customHeight="1">
      <c r="A1" s="148" t="s">
        <v>456</v>
      </c>
      <c r="B1" s="70" t="s">
        <v>96</v>
      </c>
      <c r="C1" s="70" t="s">
        <v>55</v>
      </c>
      <c r="D1" s="70" t="s">
        <v>56</v>
      </c>
      <c r="E1" s="70" t="s">
        <v>345</v>
      </c>
      <c r="F1" s="70" t="s">
        <v>57</v>
      </c>
      <c r="G1" s="70" t="s">
        <v>58</v>
      </c>
      <c r="H1" s="70" t="s">
        <v>59</v>
      </c>
      <c r="I1" s="70" t="s">
        <v>60</v>
      </c>
      <c r="J1" s="70" t="s">
        <v>346</v>
      </c>
      <c r="K1" s="70" t="s">
        <v>61</v>
      </c>
      <c r="L1" s="70" t="s">
        <v>62</v>
      </c>
      <c r="M1" s="312" t="s">
        <v>459</v>
      </c>
      <c r="N1" s="71" t="s">
        <v>95</v>
      </c>
      <c r="O1" s="70" t="s">
        <v>451</v>
      </c>
      <c r="P1" s="71" t="s">
        <v>63</v>
      </c>
      <c r="Q1" s="71" t="s">
        <v>64</v>
      </c>
      <c r="R1" s="72" t="s">
        <v>97</v>
      </c>
      <c r="S1" s="72" t="s">
        <v>136</v>
      </c>
    </row>
    <row r="2" spans="1:19" ht="23.25">
      <c r="A2" s="207" t="s">
        <v>352</v>
      </c>
      <c r="B2" s="198"/>
      <c r="C2" s="198" t="s">
        <v>353</v>
      </c>
      <c r="D2" s="198" t="s">
        <v>351</v>
      </c>
      <c r="E2" s="198" t="s">
        <v>354</v>
      </c>
      <c r="F2" s="198" t="s">
        <v>355</v>
      </c>
      <c r="G2" s="198" t="s">
        <v>356</v>
      </c>
      <c r="H2" s="198" t="s">
        <v>357</v>
      </c>
      <c r="I2" s="198" t="s">
        <v>358</v>
      </c>
      <c r="J2" s="198" t="s">
        <v>359</v>
      </c>
      <c r="K2" s="198" t="s">
        <v>360</v>
      </c>
      <c r="L2" s="198" t="s">
        <v>361</v>
      </c>
      <c r="M2" s="313" t="s">
        <v>460</v>
      </c>
      <c r="N2" s="199"/>
      <c r="O2" s="313" t="s">
        <v>386</v>
      </c>
      <c r="P2" s="199" t="s">
        <v>362</v>
      </c>
      <c r="Q2" s="199" t="s">
        <v>363</v>
      </c>
      <c r="R2" s="314" t="s">
        <v>461</v>
      </c>
      <c r="S2" s="200"/>
    </row>
    <row r="3" spans="1:19" s="47" customFormat="1" ht="10.5">
      <c r="A3" s="69" t="s">
        <v>175</v>
      </c>
    </row>
    <row r="4" spans="1:19">
      <c r="A4" s="217" t="s">
        <v>341</v>
      </c>
      <c r="B4" s="212">
        <f t="shared" ref="B4:B31" si="0">SUM(C4:M4)</f>
        <v>18620300.210000001</v>
      </c>
      <c r="C4" s="209">
        <v>1218903.3899999999</v>
      </c>
      <c r="D4" s="209">
        <v>36915.33</v>
      </c>
      <c r="E4" s="209">
        <v>126400.68</v>
      </c>
      <c r="F4" s="209">
        <v>0</v>
      </c>
      <c r="G4" s="209">
        <v>324993.33</v>
      </c>
      <c r="H4" s="209">
        <v>9964887.3699999992</v>
      </c>
      <c r="I4" s="209">
        <v>2410526.7599999998</v>
      </c>
      <c r="J4" s="209">
        <v>447564.18</v>
      </c>
      <c r="K4" s="209">
        <v>0</v>
      </c>
      <c r="L4" s="209">
        <v>3699540.85</v>
      </c>
      <c r="M4" s="209">
        <v>390568.32</v>
      </c>
      <c r="N4" s="210">
        <f>O4+P4+Q4</f>
        <v>748817.14</v>
      </c>
      <c r="O4" s="209">
        <v>0</v>
      </c>
      <c r="P4" s="211">
        <v>54164.01</v>
      </c>
      <c r="Q4" s="211">
        <v>694653.13</v>
      </c>
      <c r="R4" s="213">
        <v>740887.43</v>
      </c>
      <c r="S4" s="2" t="str">
        <f>IF((B4*0.05)&lt;500000,"Yes","N/A")</f>
        <v>N/A</v>
      </c>
    </row>
    <row r="5" spans="1:19">
      <c r="A5" s="217" t="s">
        <v>69</v>
      </c>
      <c r="B5" s="212">
        <f t="shared" si="0"/>
        <v>55251540</v>
      </c>
      <c r="C5" s="209">
        <v>3851612</v>
      </c>
      <c r="D5" s="209">
        <v>286492</v>
      </c>
      <c r="E5" s="209">
        <v>531587</v>
      </c>
      <c r="F5" s="209">
        <v>2495</v>
      </c>
      <c r="G5" s="209">
        <v>2002022</v>
      </c>
      <c r="H5" s="209">
        <v>28380390</v>
      </c>
      <c r="I5" s="209">
        <v>3084506</v>
      </c>
      <c r="J5" s="209">
        <v>1511666</v>
      </c>
      <c r="K5" s="209">
        <v>19393</v>
      </c>
      <c r="L5" s="209">
        <v>15581377</v>
      </c>
      <c r="M5" s="209">
        <v>0</v>
      </c>
      <c r="N5" s="210">
        <f t="shared" ref="N5:N31" si="1">O5+P5+Q5</f>
        <v>489927</v>
      </c>
      <c r="O5" s="209">
        <v>0</v>
      </c>
      <c r="P5" s="209">
        <v>2937</v>
      </c>
      <c r="Q5" s="209">
        <v>486990</v>
      </c>
      <c r="R5" s="209">
        <v>2716642</v>
      </c>
      <c r="S5" s="2" t="str">
        <f t="shared" ref="S5:S31" si="2">IF((B5*0.05)&lt;500000,"Yes","N/A")</f>
        <v>N/A</v>
      </c>
    </row>
    <row r="6" spans="1:19">
      <c r="A6" s="217" t="s">
        <v>70</v>
      </c>
      <c r="B6" s="212">
        <f t="shared" si="0"/>
        <v>2101546.12</v>
      </c>
      <c r="C6" s="209">
        <v>55137.3</v>
      </c>
      <c r="D6" s="209">
        <v>16547.400000000001</v>
      </c>
      <c r="E6" s="209">
        <v>3540.3</v>
      </c>
      <c r="F6" s="209">
        <v>0</v>
      </c>
      <c r="G6" s="209">
        <v>10696.9</v>
      </c>
      <c r="H6" s="209">
        <v>1234713.24</v>
      </c>
      <c r="I6" s="209">
        <v>381571.03</v>
      </c>
      <c r="J6" s="209">
        <v>6386.04</v>
      </c>
      <c r="K6" s="209">
        <v>0</v>
      </c>
      <c r="L6" s="209">
        <v>381112.56</v>
      </c>
      <c r="M6" s="209">
        <v>11841.349999999999</v>
      </c>
      <c r="N6" s="210">
        <f t="shared" si="1"/>
        <v>356626.04</v>
      </c>
      <c r="O6" s="209">
        <v>0</v>
      </c>
      <c r="P6" s="211">
        <v>2498.66</v>
      </c>
      <c r="Q6" s="211">
        <v>354127.38</v>
      </c>
      <c r="R6" s="211">
        <v>152749.96</v>
      </c>
      <c r="S6" s="2" t="str">
        <f t="shared" si="2"/>
        <v>Yes</v>
      </c>
    </row>
    <row r="7" spans="1:19">
      <c r="A7" s="217" t="s">
        <v>71</v>
      </c>
      <c r="B7" s="212">
        <f t="shared" si="0"/>
        <v>9723509.209999999</v>
      </c>
      <c r="C7" s="209">
        <v>652637.52</v>
      </c>
      <c r="D7" s="209">
        <v>3178.44</v>
      </c>
      <c r="E7" s="209">
        <v>117216.48</v>
      </c>
      <c r="F7" s="209">
        <v>0</v>
      </c>
      <c r="G7" s="209">
        <v>213820.74</v>
      </c>
      <c r="H7" s="209">
        <v>5594320.0999999996</v>
      </c>
      <c r="I7" s="209">
        <v>663406.05000000005</v>
      </c>
      <c r="J7" s="209">
        <v>232777.36</v>
      </c>
      <c r="K7" s="209">
        <v>0</v>
      </c>
      <c r="L7" s="209">
        <v>2072811.2</v>
      </c>
      <c r="M7" s="209">
        <v>173341.32</v>
      </c>
      <c r="N7" s="210">
        <f t="shared" si="1"/>
        <v>296425.88</v>
      </c>
      <c r="O7" s="209">
        <v>0</v>
      </c>
      <c r="P7" s="211">
        <v>440.38</v>
      </c>
      <c r="Q7" s="211">
        <v>295985.5</v>
      </c>
      <c r="R7" s="211">
        <v>515904.54</v>
      </c>
      <c r="S7" s="2" t="str">
        <f t="shared" si="2"/>
        <v>Yes</v>
      </c>
    </row>
    <row r="8" spans="1:19">
      <c r="A8" s="217" t="s">
        <v>72</v>
      </c>
      <c r="B8" s="212">
        <f t="shared" si="0"/>
        <v>19923580.310000002</v>
      </c>
      <c r="C8" s="209">
        <v>1889777.94</v>
      </c>
      <c r="D8" s="209">
        <v>192170.16</v>
      </c>
      <c r="E8" s="209">
        <v>122706.84</v>
      </c>
      <c r="F8" s="209">
        <v>0</v>
      </c>
      <c r="G8" s="209">
        <v>724410.18</v>
      </c>
      <c r="H8" s="209">
        <v>9274697.7300000004</v>
      </c>
      <c r="I8" s="209">
        <v>2356065.7200000002</v>
      </c>
      <c r="J8" s="209">
        <v>303254.08</v>
      </c>
      <c r="K8" s="209">
        <v>475.32</v>
      </c>
      <c r="L8" s="209">
        <v>4693227.8600000003</v>
      </c>
      <c r="M8" s="209">
        <v>366794.48000000004</v>
      </c>
      <c r="N8" s="210">
        <f t="shared" si="1"/>
        <v>1554148.22</v>
      </c>
      <c r="O8" s="209">
        <v>0</v>
      </c>
      <c r="P8" s="211">
        <v>191179.19</v>
      </c>
      <c r="Q8" s="211">
        <v>1362969.03</v>
      </c>
      <c r="R8" s="211">
        <v>1150259.5900000001</v>
      </c>
      <c r="S8" s="2" t="str">
        <f>IF((B8*0.05)&lt;500000,"Yes","N/A")</f>
        <v>N/A</v>
      </c>
    </row>
    <row r="9" spans="1:19">
      <c r="A9" s="217" t="s">
        <v>371</v>
      </c>
      <c r="B9" s="212">
        <f t="shared" si="0"/>
        <v>21899593.089999996</v>
      </c>
      <c r="C9" s="209">
        <v>3004160.4500000007</v>
      </c>
      <c r="D9" s="209">
        <v>256442.61</v>
      </c>
      <c r="E9" s="209">
        <v>80719.75</v>
      </c>
      <c r="F9" s="209">
        <v>0</v>
      </c>
      <c r="G9" s="209">
        <v>172372.72</v>
      </c>
      <c r="H9" s="209">
        <v>14949327.479999999</v>
      </c>
      <c r="I9" s="209">
        <v>1415924.65</v>
      </c>
      <c r="J9" s="209">
        <v>229720</v>
      </c>
      <c r="K9" s="209">
        <v>0</v>
      </c>
      <c r="L9" s="209">
        <v>1270869.6000000001</v>
      </c>
      <c r="M9" s="209">
        <v>520055.83</v>
      </c>
      <c r="N9" s="210">
        <f t="shared" si="1"/>
        <v>90826.4</v>
      </c>
      <c r="O9" s="209">
        <v>0</v>
      </c>
      <c r="P9" s="211">
        <v>11954.57</v>
      </c>
      <c r="Q9" s="211">
        <v>78871.83</v>
      </c>
      <c r="R9" s="211">
        <v>1007873.43</v>
      </c>
      <c r="S9" s="2" t="str">
        <f>IF((B9*0.05)&lt;500000,"Yes","N/A")</f>
        <v>N/A</v>
      </c>
    </row>
    <row r="10" spans="1:19">
      <c r="A10" s="217" t="s">
        <v>74</v>
      </c>
      <c r="B10" s="212">
        <f t="shared" si="0"/>
        <v>3606948.8899999997</v>
      </c>
      <c r="C10" s="209">
        <v>84887.91</v>
      </c>
      <c r="D10" s="209">
        <v>11881.99</v>
      </c>
      <c r="E10" s="209">
        <v>8217.64</v>
      </c>
      <c r="F10" s="209">
        <v>1160.46</v>
      </c>
      <c r="G10" s="209">
        <v>28651.68</v>
      </c>
      <c r="H10" s="209">
        <v>2152733.1</v>
      </c>
      <c r="I10" s="209">
        <v>312092.73</v>
      </c>
      <c r="J10" s="209">
        <v>93070.26</v>
      </c>
      <c r="K10" s="209">
        <v>35128.300000000003</v>
      </c>
      <c r="L10" s="209">
        <v>844524.82</v>
      </c>
      <c r="M10" s="209">
        <v>34600</v>
      </c>
      <c r="N10" s="210">
        <f t="shared" si="1"/>
        <v>584114</v>
      </c>
      <c r="O10" s="209">
        <v>0</v>
      </c>
      <c r="P10" s="211">
        <v>18747.3</v>
      </c>
      <c r="Q10" s="211">
        <v>565366.69999999995</v>
      </c>
      <c r="R10" s="211">
        <v>304603.63</v>
      </c>
      <c r="S10" s="2" t="str">
        <f t="shared" si="2"/>
        <v>Yes</v>
      </c>
    </row>
    <row r="11" spans="1:19">
      <c r="A11" s="217" t="s">
        <v>435</v>
      </c>
      <c r="B11" s="212">
        <f t="shared" si="0"/>
        <v>2113075</v>
      </c>
      <c r="C11" s="209">
        <v>267948.07</v>
      </c>
      <c r="D11" s="209">
        <v>36414</v>
      </c>
      <c r="E11" s="209">
        <v>28061.29</v>
      </c>
      <c r="F11" s="209">
        <v>0</v>
      </c>
      <c r="G11" s="209">
        <v>212818.81</v>
      </c>
      <c r="H11" s="209">
        <v>845183.8</v>
      </c>
      <c r="I11" s="209">
        <v>131351.49</v>
      </c>
      <c r="J11" s="209">
        <v>19784.419999999998</v>
      </c>
      <c r="K11" s="209">
        <v>0</v>
      </c>
      <c r="L11" s="209">
        <v>571513.12</v>
      </c>
      <c r="M11" s="209">
        <v>0</v>
      </c>
      <c r="N11" s="210">
        <f t="shared" si="1"/>
        <v>94467.28</v>
      </c>
      <c r="O11" s="209">
        <v>0</v>
      </c>
      <c r="P11" s="211">
        <v>-2721.56</v>
      </c>
      <c r="Q11" s="211">
        <v>97188.84</v>
      </c>
      <c r="R11" s="211">
        <v>115138.95000000001</v>
      </c>
      <c r="S11" s="2" t="str">
        <f t="shared" si="2"/>
        <v>Yes</v>
      </c>
    </row>
    <row r="12" spans="1:19">
      <c r="A12" s="217" t="s">
        <v>76</v>
      </c>
      <c r="B12" s="212">
        <f t="shared" si="0"/>
        <v>32077022.130000003</v>
      </c>
      <c r="C12" s="209">
        <v>1634231.5700000003</v>
      </c>
      <c r="D12" s="209">
        <v>161307.84000000003</v>
      </c>
      <c r="E12" s="209">
        <v>141546.23000000001</v>
      </c>
      <c r="F12" s="209">
        <v>2236.06</v>
      </c>
      <c r="G12" s="209">
        <v>476015.30000000005</v>
      </c>
      <c r="H12" s="209">
        <v>16919471.530000001</v>
      </c>
      <c r="I12" s="209">
        <v>4199805.67</v>
      </c>
      <c r="J12" s="209">
        <v>1105507.51</v>
      </c>
      <c r="K12" s="209">
        <v>23012.84</v>
      </c>
      <c r="L12" s="209">
        <v>7413887.5799999991</v>
      </c>
      <c r="M12" s="209">
        <v>0</v>
      </c>
      <c r="N12" s="210">
        <f t="shared" si="1"/>
        <v>1485664.9300000002</v>
      </c>
      <c r="O12" s="209">
        <v>0</v>
      </c>
      <c r="P12" s="211">
        <v>33982.660000000033</v>
      </c>
      <c r="Q12" s="211">
        <v>1451682.27</v>
      </c>
      <c r="R12" s="211">
        <v>1734782.2999999998</v>
      </c>
      <c r="S12" s="2" t="str">
        <f t="shared" si="2"/>
        <v>N/A</v>
      </c>
    </row>
    <row r="13" spans="1:19">
      <c r="A13" s="217" t="s">
        <v>77</v>
      </c>
      <c r="B13" s="212">
        <f t="shared" si="0"/>
        <v>6542684.7199999997</v>
      </c>
      <c r="C13" s="209">
        <v>425084.38</v>
      </c>
      <c r="D13" s="209">
        <v>49802.04</v>
      </c>
      <c r="E13" s="209">
        <v>56462.1</v>
      </c>
      <c r="F13" s="209">
        <v>0</v>
      </c>
      <c r="G13" s="209">
        <v>224298.46</v>
      </c>
      <c r="H13" s="209">
        <v>4380983.33</v>
      </c>
      <c r="I13" s="209">
        <v>322463.21000000002</v>
      </c>
      <c r="J13" s="209">
        <v>87941.52</v>
      </c>
      <c r="K13" s="209">
        <v>0</v>
      </c>
      <c r="L13" s="209">
        <v>995649.68</v>
      </c>
      <c r="M13" s="209">
        <v>0</v>
      </c>
      <c r="N13" s="210">
        <f t="shared" si="1"/>
        <v>409968.87</v>
      </c>
      <c r="O13" s="209">
        <v>0</v>
      </c>
      <c r="P13" s="211">
        <v>90010.99</v>
      </c>
      <c r="Q13" s="211">
        <v>319957.88</v>
      </c>
      <c r="R13" s="211">
        <v>343134.36000000004</v>
      </c>
      <c r="S13" s="2" t="str">
        <f t="shared" si="2"/>
        <v>Yes</v>
      </c>
    </row>
    <row r="14" spans="1:19">
      <c r="A14" s="217" t="s">
        <v>78</v>
      </c>
      <c r="B14" s="212">
        <f t="shared" si="0"/>
        <v>44608990.650000006</v>
      </c>
      <c r="C14" s="209">
        <v>6155647.29</v>
      </c>
      <c r="D14" s="209">
        <v>876.12</v>
      </c>
      <c r="E14" s="209">
        <v>1026786.54</v>
      </c>
      <c r="F14" s="209">
        <v>483.08</v>
      </c>
      <c r="G14" s="209">
        <v>2510850.5700000003</v>
      </c>
      <c r="H14" s="209">
        <v>20333847.780000001</v>
      </c>
      <c r="I14" s="209">
        <v>119235.20999999999</v>
      </c>
      <c r="J14" s="209">
        <v>2011250.0000000002</v>
      </c>
      <c r="K14" s="209">
        <v>39742.300000000003</v>
      </c>
      <c r="L14" s="209">
        <v>12410271.76</v>
      </c>
      <c r="M14" s="209">
        <v>0</v>
      </c>
      <c r="N14" s="210">
        <f t="shared" si="1"/>
        <v>705247.76</v>
      </c>
      <c r="O14" s="209">
        <v>0</v>
      </c>
      <c r="P14" s="211">
        <v>77011.27</v>
      </c>
      <c r="Q14" s="211">
        <v>628236.49</v>
      </c>
      <c r="R14" s="213">
        <v>2472735.7000000002</v>
      </c>
      <c r="S14" s="2" t="str">
        <f t="shared" si="2"/>
        <v>N/A</v>
      </c>
    </row>
    <row r="15" spans="1:19">
      <c r="A15" s="217" t="s">
        <v>79</v>
      </c>
      <c r="B15" s="212">
        <f t="shared" si="0"/>
        <v>21674364.610000003</v>
      </c>
      <c r="C15" s="209">
        <v>1054104.72</v>
      </c>
      <c r="D15" s="209">
        <v>117032.25</v>
      </c>
      <c r="E15" s="209">
        <v>19746.18</v>
      </c>
      <c r="F15" s="209">
        <v>0</v>
      </c>
      <c r="G15" s="209">
        <v>409062.84</v>
      </c>
      <c r="H15" s="209">
        <v>11195970.220000001</v>
      </c>
      <c r="I15" s="209">
        <v>3458096.31</v>
      </c>
      <c r="J15" s="209">
        <v>121002.9</v>
      </c>
      <c r="K15" s="209">
        <v>82500</v>
      </c>
      <c r="L15" s="209">
        <v>5216849.1900000004</v>
      </c>
      <c r="M15" s="209">
        <v>0</v>
      </c>
      <c r="N15" s="210">
        <f t="shared" si="1"/>
        <v>1496606.9100000001</v>
      </c>
      <c r="O15" s="209">
        <v>0</v>
      </c>
      <c r="P15" s="211">
        <v>166377.60000000001</v>
      </c>
      <c r="Q15" s="211">
        <v>1330229.31</v>
      </c>
      <c r="R15" s="213">
        <v>1065802.95</v>
      </c>
      <c r="S15" s="2" t="str">
        <f t="shared" si="2"/>
        <v>N/A</v>
      </c>
    </row>
    <row r="16" spans="1:19">
      <c r="A16" s="217" t="s">
        <v>342</v>
      </c>
      <c r="B16" s="212">
        <f t="shared" si="0"/>
        <v>6386011.9000000004</v>
      </c>
      <c r="C16" s="209">
        <v>263767.18</v>
      </c>
      <c r="D16" s="209">
        <v>6884.41</v>
      </c>
      <c r="E16" s="209">
        <v>27814.36</v>
      </c>
      <c r="F16" s="209">
        <v>0</v>
      </c>
      <c r="G16" s="209">
        <v>44015.66</v>
      </c>
      <c r="H16" s="209">
        <v>4549291.7</v>
      </c>
      <c r="I16" s="209">
        <v>349156.03</v>
      </c>
      <c r="J16" s="209">
        <v>126933.63</v>
      </c>
      <c r="K16" s="209">
        <v>0</v>
      </c>
      <c r="L16" s="209">
        <v>849717.41</v>
      </c>
      <c r="M16" s="209">
        <v>168431.52</v>
      </c>
      <c r="N16" s="210">
        <f t="shared" si="1"/>
        <v>10927.63</v>
      </c>
      <c r="O16" s="209">
        <v>10927.63</v>
      </c>
      <c r="P16" s="211">
        <v>0</v>
      </c>
      <c r="Q16" s="211">
        <v>0</v>
      </c>
      <c r="R16" s="211">
        <v>404385.08</v>
      </c>
      <c r="S16" s="2" t="str">
        <f t="shared" si="2"/>
        <v>Yes</v>
      </c>
    </row>
    <row r="17" spans="1:19">
      <c r="A17" s="217" t="s">
        <v>80</v>
      </c>
      <c r="B17" s="212">
        <f t="shared" si="0"/>
        <v>101223589.54000001</v>
      </c>
      <c r="C17" s="209">
        <v>13325220.43</v>
      </c>
      <c r="D17" s="209">
        <v>835252.15</v>
      </c>
      <c r="E17" s="209">
        <v>902854.57000000007</v>
      </c>
      <c r="F17" s="209">
        <v>10595.52</v>
      </c>
      <c r="G17" s="209">
        <v>1896303.52</v>
      </c>
      <c r="H17" s="209">
        <v>63947798.380000003</v>
      </c>
      <c r="I17" s="209">
        <v>6476518.8700000001</v>
      </c>
      <c r="J17" s="209">
        <v>2663198.21</v>
      </c>
      <c r="K17" s="209">
        <v>40479.42</v>
      </c>
      <c r="L17" s="209">
        <v>9776465.9800000004</v>
      </c>
      <c r="M17" s="209">
        <v>1348902.49</v>
      </c>
      <c r="N17" s="210">
        <f t="shared" si="1"/>
        <v>1691109.5</v>
      </c>
      <c r="O17" s="209">
        <v>5064.41</v>
      </c>
      <c r="P17" s="211">
        <v>215315.61000000002</v>
      </c>
      <c r="Q17" s="211">
        <v>1470729.48</v>
      </c>
      <c r="R17" s="211">
        <v>5274991.5</v>
      </c>
      <c r="S17" s="2" t="str">
        <f t="shared" si="2"/>
        <v>N/A</v>
      </c>
    </row>
    <row r="18" spans="1:19">
      <c r="A18" s="217" t="s">
        <v>436</v>
      </c>
      <c r="B18" s="212">
        <f t="shared" si="0"/>
        <v>1477375.71</v>
      </c>
      <c r="C18" s="209">
        <v>108119.58</v>
      </c>
      <c r="D18" s="209">
        <v>20987.64</v>
      </c>
      <c r="E18" s="209">
        <v>8208</v>
      </c>
      <c r="F18" s="209">
        <v>0</v>
      </c>
      <c r="G18" s="209">
        <v>112657</v>
      </c>
      <c r="H18" s="209">
        <v>778795.62</v>
      </c>
      <c r="I18" s="209">
        <v>94251.49</v>
      </c>
      <c r="J18" s="209">
        <v>17226</v>
      </c>
      <c r="K18" s="209">
        <v>0</v>
      </c>
      <c r="L18" s="209">
        <v>337130.38</v>
      </c>
      <c r="M18" s="209">
        <v>0</v>
      </c>
      <c r="N18" s="210">
        <f t="shared" si="1"/>
        <v>127716.14</v>
      </c>
      <c r="O18" s="209">
        <v>0</v>
      </c>
      <c r="P18" s="211">
        <v>0</v>
      </c>
      <c r="Q18" s="211">
        <v>127716.14</v>
      </c>
      <c r="R18" s="211">
        <v>165815.5</v>
      </c>
      <c r="S18" s="2" t="str">
        <f t="shared" si="2"/>
        <v>Yes</v>
      </c>
    </row>
    <row r="19" spans="1:19">
      <c r="A19" s="217" t="s">
        <v>82</v>
      </c>
      <c r="B19" s="212">
        <f t="shared" si="0"/>
        <v>6449848.8699999992</v>
      </c>
      <c r="C19" s="209">
        <v>226780.99</v>
      </c>
      <c r="D19" s="209">
        <v>13506.52</v>
      </c>
      <c r="E19" s="209">
        <v>25037.57</v>
      </c>
      <c r="F19" s="209">
        <v>0</v>
      </c>
      <c r="G19" s="209">
        <v>74961.070000000007</v>
      </c>
      <c r="H19" s="209">
        <v>3882574.64</v>
      </c>
      <c r="I19" s="209">
        <v>765583.98</v>
      </c>
      <c r="J19" s="209">
        <v>132165.79999999999</v>
      </c>
      <c r="K19" s="209">
        <v>0</v>
      </c>
      <c r="L19" s="209">
        <v>1329238.3</v>
      </c>
      <c r="M19" s="209">
        <v>0</v>
      </c>
      <c r="N19" s="210">
        <f t="shared" si="1"/>
        <v>469322.86</v>
      </c>
      <c r="O19" s="209">
        <v>0</v>
      </c>
      <c r="P19" s="211">
        <v>23186.68</v>
      </c>
      <c r="Q19" s="211">
        <v>446136.18</v>
      </c>
      <c r="R19" s="211">
        <v>344019.24</v>
      </c>
      <c r="S19" s="2" t="str">
        <f t="shared" si="2"/>
        <v>Yes</v>
      </c>
    </row>
    <row r="20" spans="1:19">
      <c r="A20" s="217" t="s">
        <v>83</v>
      </c>
      <c r="B20" s="212">
        <f t="shared" si="0"/>
        <v>40208891.670000002</v>
      </c>
      <c r="C20" s="209">
        <v>5058060.9400000004</v>
      </c>
      <c r="D20" s="209">
        <v>335500.65000000002</v>
      </c>
      <c r="E20" s="209">
        <v>258607.65</v>
      </c>
      <c r="F20" s="209">
        <v>1359.9</v>
      </c>
      <c r="G20" s="209">
        <v>410916.45</v>
      </c>
      <c r="H20" s="209">
        <v>26432116.469999999</v>
      </c>
      <c r="I20" s="209">
        <v>2485214.25</v>
      </c>
      <c r="J20" s="209">
        <v>803275.56</v>
      </c>
      <c r="K20" s="209">
        <v>37383.120000000003</v>
      </c>
      <c r="L20" s="209">
        <v>3192487.68</v>
      </c>
      <c r="M20" s="209">
        <v>1193969</v>
      </c>
      <c r="N20" s="210">
        <f t="shared" si="1"/>
        <v>1629927.25</v>
      </c>
      <c r="O20" s="209">
        <v>3207.08</v>
      </c>
      <c r="P20" s="211">
        <v>189849.18</v>
      </c>
      <c r="Q20" s="211">
        <v>1436870.99</v>
      </c>
      <c r="R20" s="211">
        <v>2095721.54</v>
      </c>
      <c r="S20" s="2" t="str">
        <f t="shared" si="2"/>
        <v>N/A</v>
      </c>
    </row>
    <row r="21" spans="1:19">
      <c r="A21" s="217" t="s">
        <v>391</v>
      </c>
      <c r="B21" s="212">
        <f t="shared" si="0"/>
        <v>10984337.370000001</v>
      </c>
      <c r="C21" s="209">
        <v>164602.92000000001</v>
      </c>
      <c r="D21" s="209">
        <v>13217.76</v>
      </c>
      <c r="E21" s="209">
        <v>29526.23</v>
      </c>
      <c r="F21" s="209">
        <v>0</v>
      </c>
      <c r="G21" s="209">
        <v>69979.53</v>
      </c>
      <c r="H21" s="209">
        <v>6205203.7400000002</v>
      </c>
      <c r="I21" s="209">
        <v>901431.62</v>
      </c>
      <c r="J21" s="209">
        <v>250666.1</v>
      </c>
      <c r="K21" s="209">
        <v>22741.29</v>
      </c>
      <c r="L21" s="209">
        <v>3326968.18</v>
      </c>
      <c r="M21" s="209">
        <v>0</v>
      </c>
      <c r="N21" s="210">
        <f t="shared" si="1"/>
        <v>483248.71</v>
      </c>
      <c r="O21" s="209">
        <v>0</v>
      </c>
      <c r="P21" s="211">
        <v>37139.39</v>
      </c>
      <c r="Q21" s="211">
        <v>446109.32</v>
      </c>
      <c r="R21" s="211">
        <v>600267.76</v>
      </c>
      <c r="S21" s="2" t="str">
        <f t="shared" si="2"/>
        <v>N/A</v>
      </c>
    </row>
    <row r="22" spans="1:19">
      <c r="A22" s="217" t="s">
        <v>85</v>
      </c>
      <c r="B22" s="212">
        <f t="shared" si="0"/>
        <v>11761077.299999997</v>
      </c>
      <c r="C22" s="209">
        <v>758880.87</v>
      </c>
      <c r="D22" s="209">
        <v>19033.8</v>
      </c>
      <c r="E22" s="209">
        <v>87673.14</v>
      </c>
      <c r="F22" s="209">
        <v>0</v>
      </c>
      <c r="G22" s="209">
        <v>234682.48</v>
      </c>
      <c r="H22" s="209">
        <v>6914267.8099999996</v>
      </c>
      <c r="I22" s="209">
        <v>971773.7</v>
      </c>
      <c r="J22" s="209">
        <v>360436.2</v>
      </c>
      <c r="K22" s="209">
        <v>0</v>
      </c>
      <c r="L22" s="209">
        <v>2414329.2999999998</v>
      </c>
      <c r="M22" s="209">
        <v>0</v>
      </c>
      <c r="N22" s="210">
        <f t="shared" si="1"/>
        <v>736312.27</v>
      </c>
      <c r="O22" s="209">
        <v>0</v>
      </c>
      <c r="P22" s="211">
        <v>78161.279999999999</v>
      </c>
      <c r="Q22" s="211">
        <v>658150.99</v>
      </c>
      <c r="R22" s="211">
        <v>654198.14</v>
      </c>
      <c r="S22" s="2" t="str">
        <f t="shared" si="2"/>
        <v>N/A</v>
      </c>
    </row>
    <row r="23" spans="1:19">
      <c r="A23" s="217" t="s">
        <v>86</v>
      </c>
      <c r="B23" s="212">
        <f t="shared" si="0"/>
        <v>13168187.439999999</v>
      </c>
      <c r="C23" s="209">
        <v>642181.36</v>
      </c>
      <c r="D23" s="209">
        <v>74641.98</v>
      </c>
      <c r="E23" s="209">
        <v>70525.72</v>
      </c>
      <c r="F23" s="209">
        <v>12245.79</v>
      </c>
      <c r="G23" s="209">
        <v>170726.87</v>
      </c>
      <c r="H23" s="209">
        <v>6749603.8300000001</v>
      </c>
      <c r="I23" s="209">
        <v>1940165.2</v>
      </c>
      <c r="J23" s="209">
        <v>292065.09999999998</v>
      </c>
      <c r="K23" s="209">
        <v>93332.98</v>
      </c>
      <c r="L23" s="209">
        <v>3122698.61</v>
      </c>
      <c r="M23" s="209">
        <v>0</v>
      </c>
      <c r="N23" s="210">
        <f t="shared" si="1"/>
        <v>293296.98</v>
      </c>
      <c r="O23" s="209">
        <v>0</v>
      </c>
      <c r="P23" s="211">
        <v>440.38</v>
      </c>
      <c r="Q23" s="211">
        <v>292856.59999999998</v>
      </c>
      <c r="R23" s="213">
        <v>656486.11</v>
      </c>
      <c r="S23" s="2" t="str">
        <f t="shared" si="2"/>
        <v>N/A</v>
      </c>
    </row>
    <row r="24" spans="1:19">
      <c r="A24" s="217" t="s">
        <v>87</v>
      </c>
      <c r="B24" s="212">
        <f t="shared" si="0"/>
        <v>24444583.59</v>
      </c>
      <c r="C24" s="209">
        <v>5080559.1000000006</v>
      </c>
      <c r="D24" s="209">
        <v>132000</v>
      </c>
      <c r="E24" s="209">
        <v>293871.51</v>
      </c>
      <c r="F24" s="209">
        <v>0</v>
      </c>
      <c r="G24" s="209">
        <v>442712.59</v>
      </c>
      <c r="H24" s="209">
        <v>14758865.879999999</v>
      </c>
      <c r="I24" s="209">
        <v>1159020.82</v>
      </c>
      <c r="J24" s="209">
        <v>493168.76</v>
      </c>
      <c r="K24" s="209">
        <v>0</v>
      </c>
      <c r="L24" s="209">
        <v>2084384.9300000002</v>
      </c>
      <c r="M24" s="209">
        <v>0</v>
      </c>
      <c r="N24" s="210">
        <f t="shared" si="1"/>
        <v>577951.67999999993</v>
      </c>
      <c r="O24" s="209">
        <v>0</v>
      </c>
      <c r="P24" s="211">
        <v>64449</v>
      </c>
      <c r="Q24" s="211">
        <v>513502.68</v>
      </c>
      <c r="R24" s="211">
        <v>1204723.4200000002</v>
      </c>
      <c r="S24" s="2" t="str">
        <f t="shared" si="2"/>
        <v>N/A</v>
      </c>
    </row>
    <row r="25" spans="1:19">
      <c r="A25" s="217" t="s">
        <v>88</v>
      </c>
      <c r="B25" s="212">
        <f t="shared" si="0"/>
        <v>22805630</v>
      </c>
      <c r="C25" s="209">
        <v>642613</v>
      </c>
      <c r="D25" s="209">
        <v>108313</v>
      </c>
      <c r="E25" s="209">
        <v>48048</v>
      </c>
      <c r="F25" s="209">
        <v>0</v>
      </c>
      <c r="G25" s="209">
        <v>283318</v>
      </c>
      <c r="H25" s="209">
        <v>12409153</v>
      </c>
      <c r="I25" s="209">
        <v>2364926</v>
      </c>
      <c r="J25" s="209">
        <v>324409</v>
      </c>
      <c r="K25" s="209">
        <v>149268</v>
      </c>
      <c r="L25" s="209">
        <v>5773057</v>
      </c>
      <c r="M25" s="209">
        <v>702525</v>
      </c>
      <c r="N25" s="210">
        <f t="shared" si="1"/>
        <v>459643</v>
      </c>
      <c r="O25" s="209">
        <v>17759</v>
      </c>
      <c r="P25" s="211">
        <v>17195</v>
      </c>
      <c r="Q25" s="211">
        <v>424689</v>
      </c>
      <c r="R25" s="211">
        <v>946879</v>
      </c>
      <c r="S25" s="2" t="str">
        <f t="shared" si="2"/>
        <v>N/A</v>
      </c>
    </row>
    <row r="26" spans="1:19">
      <c r="A26" s="217" t="s">
        <v>343</v>
      </c>
      <c r="B26" s="212">
        <f t="shared" si="0"/>
        <v>3096128.25</v>
      </c>
      <c r="C26" s="209">
        <v>72924.78</v>
      </c>
      <c r="D26" s="209">
        <v>6608.88</v>
      </c>
      <c r="E26" s="209">
        <v>1425.24</v>
      </c>
      <c r="F26" s="209">
        <v>0</v>
      </c>
      <c r="G26" s="209">
        <v>0</v>
      </c>
      <c r="H26" s="209">
        <v>2652982.02</v>
      </c>
      <c r="I26" s="209">
        <v>286660.17</v>
      </c>
      <c r="J26" s="209">
        <v>30167.58</v>
      </c>
      <c r="K26" s="209">
        <v>0</v>
      </c>
      <c r="L26" s="209">
        <v>2137.86</v>
      </c>
      <c r="M26" s="209">
        <v>43221.72</v>
      </c>
      <c r="N26" s="210">
        <f t="shared" si="1"/>
        <v>526797.80000000005</v>
      </c>
      <c r="O26" s="209">
        <v>0</v>
      </c>
      <c r="P26" s="211">
        <v>2862.05</v>
      </c>
      <c r="Q26" s="211">
        <v>523935.75</v>
      </c>
      <c r="R26" s="211">
        <v>262612.38999999996</v>
      </c>
      <c r="S26" s="2" t="str">
        <f t="shared" si="2"/>
        <v>Yes</v>
      </c>
    </row>
    <row r="27" spans="1:19">
      <c r="A27" s="217" t="s">
        <v>89</v>
      </c>
      <c r="B27" s="212">
        <f t="shared" si="0"/>
        <v>7179498.4100000001</v>
      </c>
      <c r="C27" s="209">
        <v>431012.49</v>
      </c>
      <c r="D27" s="209">
        <v>19041.36</v>
      </c>
      <c r="E27" s="209">
        <v>16568.3</v>
      </c>
      <c r="F27" s="209">
        <v>0</v>
      </c>
      <c r="G27" s="209">
        <v>93965.93</v>
      </c>
      <c r="H27" s="209">
        <v>4297413</v>
      </c>
      <c r="I27" s="209">
        <v>582223.97</v>
      </c>
      <c r="J27" s="209">
        <v>87591.24</v>
      </c>
      <c r="K27" s="209">
        <v>39577.68</v>
      </c>
      <c r="L27" s="209">
        <v>1440091.44</v>
      </c>
      <c r="M27" s="209">
        <v>172013</v>
      </c>
      <c r="N27" s="210">
        <f t="shared" si="1"/>
        <v>206257.44</v>
      </c>
      <c r="O27" s="209">
        <v>0</v>
      </c>
      <c r="P27" s="211">
        <v>7460.55</v>
      </c>
      <c r="Q27" s="211">
        <v>198796.89</v>
      </c>
      <c r="R27" s="211">
        <v>325655.96000000002</v>
      </c>
      <c r="S27" s="2" t="str">
        <f t="shared" si="2"/>
        <v>Yes</v>
      </c>
    </row>
    <row r="28" spans="1:19">
      <c r="A28" s="217" t="s">
        <v>90</v>
      </c>
      <c r="B28" s="212">
        <f t="shared" si="0"/>
        <v>38249735.049999997</v>
      </c>
      <c r="C28" s="209">
        <v>2547966.79</v>
      </c>
      <c r="D28" s="209">
        <v>512210.27</v>
      </c>
      <c r="E28" s="209">
        <v>256819.29</v>
      </c>
      <c r="F28" s="209">
        <v>0</v>
      </c>
      <c r="G28" s="209">
        <v>1235425.3400000001</v>
      </c>
      <c r="H28" s="209">
        <v>17606482.379999999</v>
      </c>
      <c r="I28" s="209">
        <v>6220470.8799999999</v>
      </c>
      <c r="J28" s="209">
        <v>751942.28</v>
      </c>
      <c r="K28" s="209">
        <v>0</v>
      </c>
      <c r="L28" s="209">
        <v>9118417.8200000003</v>
      </c>
      <c r="M28" s="209">
        <v>0</v>
      </c>
      <c r="N28" s="210">
        <f t="shared" si="1"/>
        <v>341555.43</v>
      </c>
      <c r="O28" s="209">
        <v>0</v>
      </c>
      <c r="P28" s="211">
        <v>58408.44</v>
      </c>
      <c r="Q28" s="211">
        <v>283146.99</v>
      </c>
      <c r="R28" s="211">
        <v>1925165.76</v>
      </c>
      <c r="S28" s="2" t="str">
        <f t="shared" si="2"/>
        <v>N/A</v>
      </c>
    </row>
    <row r="29" spans="1:19">
      <c r="A29" s="217" t="s">
        <v>91</v>
      </c>
      <c r="B29" s="212">
        <f t="shared" si="0"/>
        <v>15751131.550000001</v>
      </c>
      <c r="C29" s="209">
        <v>1740963.0499999998</v>
      </c>
      <c r="D29" s="209">
        <v>61050</v>
      </c>
      <c r="E29" s="209">
        <v>141067.24</v>
      </c>
      <c r="F29" s="209">
        <v>0</v>
      </c>
      <c r="G29" s="209">
        <v>236453.31</v>
      </c>
      <c r="H29" s="209">
        <v>10031916.960000001</v>
      </c>
      <c r="I29" s="209">
        <v>1258808.0599999998</v>
      </c>
      <c r="J29" s="209">
        <v>382610.52</v>
      </c>
      <c r="K29" s="209">
        <v>0</v>
      </c>
      <c r="L29" s="209">
        <v>1467764.28</v>
      </c>
      <c r="M29" s="209">
        <v>430498.12999999995</v>
      </c>
      <c r="N29" s="210">
        <f t="shared" si="1"/>
        <v>0</v>
      </c>
      <c r="O29" s="209">
        <v>0</v>
      </c>
      <c r="P29" s="211">
        <v>0</v>
      </c>
      <c r="Q29" s="211">
        <v>0</v>
      </c>
      <c r="R29" s="211">
        <v>784303.87000000011</v>
      </c>
      <c r="S29" s="2" t="str">
        <f t="shared" si="2"/>
        <v>N/A</v>
      </c>
    </row>
    <row r="30" spans="1:19">
      <c r="A30" s="217" t="s">
        <v>92</v>
      </c>
      <c r="B30" s="212">
        <f t="shared" si="0"/>
        <v>23077888.580000002</v>
      </c>
      <c r="C30" s="209">
        <v>4211481.5999999996</v>
      </c>
      <c r="D30" s="209">
        <v>10334.700000000001</v>
      </c>
      <c r="E30" s="209">
        <v>164966.39999999999</v>
      </c>
      <c r="F30" s="209">
        <v>0</v>
      </c>
      <c r="G30" s="209">
        <v>608947.19999999995</v>
      </c>
      <c r="H30" s="209">
        <v>14758678.59</v>
      </c>
      <c r="I30" s="209">
        <v>101611.53</v>
      </c>
      <c r="J30" s="209">
        <v>312115.20000000001</v>
      </c>
      <c r="K30" s="209">
        <v>0</v>
      </c>
      <c r="L30" s="209">
        <v>2909753.36</v>
      </c>
      <c r="M30" s="209">
        <v>0</v>
      </c>
      <c r="N30" s="210">
        <f t="shared" si="1"/>
        <v>461695.78</v>
      </c>
      <c r="O30" s="209">
        <v>0</v>
      </c>
      <c r="P30" s="211">
        <v>-146084.01</v>
      </c>
      <c r="Q30" s="211">
        <v>607779.79</v>
      </c>
      <c r="R30" s="211">
        <v>1174816.8400000001</v>
      </c>
      <c r="S30" s="2" t="str">
        <f t="shared" si="2"/>
        <v>N/A</v>
      </c>
    </row>
    <row r="31" spans="1:19">
      <c r="A31" s="217" t="s">
        <v>93</v>
      </c>
      <c r="B31" s="212">
        <f t="shared" si="0"/>
        <v>88265284.200000003</v>
      </c>
      <c r="C31" s="209">
        <v>11582965.1</v>
      </c>
      <c r="D31" s="209">
        <v>361285.43999999994</v>
      </c>
      <c r="E31" s="209">
        <v>1472347.8</v>
      </c>
      <c r="F31" s="209">
        <v>5205.2700000000004</v>
      </c>
      <c r="G31" s="209">
        <v>4023673.71</v>
      </c>
      <c r="H31" s="209">
        <v>43989446.370000005</v>
      </c>
      <c r="I31" s="209">
        <v>3294802.05</v>
      </c>
      <c r="J31" s="209">
        <v>2388047.4</v>
      </c>
      <c r="K31" s="209">
        <v>168461.08</v>
      </c>
      <c r="L31" s="209">
        <v>18821929.98</v>
      </c>
      <c r="M31" s="209">
        <v>2157120</v>
      </c>
      <c r="N31" s="210">
        <f t="shared" si="1"/>
        <v>760315.59</v>
      </c>
      <c r="O31" s="209">
        <v>0</v>
      </c>
      <c r="P31" s="211">
        <v>247518.28</v>
      </c>
      <c r="Q31" s="211">
        <v>512797.31</v>
      </c>
      <c r="R31" s="211">
        <v>3987662.2</v>
      </c>
      <c r="S31" s="2" t="str">
        <f t="shared" si="2"/>
        <v>N/A</v>
      </c>
    </row>
    <row r="32" spans="1:19">
      <c r="A32" s="319"/>
      <c r="B32" s="318"/>
      <c r="C32" s="318">
        <f>SUM(C4:C31)</f>
        <v>67152232.719999999</v>
      </c>
      <c r="D32" s="318">
        <f t="shared" ref="D32:R32" si="3">SUM(D4:D31)</f>
        <v>3698928.7399999998</v>
      </c>
      <c r="E32" s="318">
        <f t="shared" si="3"/>
        <v>6068352.0500000007</v>
      </c>
      <c r="F32" s="318">
        <f t="shared" si="3"/>
        <v>35781.08</v>
      </c>
      <c r="G32" s="318">
        <f t="shared" si="3"/>
        <v>17248752.189999998</v>
      </c>
      <c r="H32" s="318">
        <f t="shared" si="3"/>
        <v>365191116.06999993</v>
      </c>
      <c r="I32" s="318">
        <f t="shared" si="3"/>
        <v>48107663.450000003</v>
      </c>
      <c r="J32" s="318">
        <f t="shared" si="3"/>
        <v>15585942.849999998</v>
      </c>
      <c r="K32" s="318">
        <f t="shared" si="3"/>
        <v>751495.33</v>
      </c>
      <c r="L32" s="318">
        <f t="shared" si="3"/>
        <v>121118207.73000002</v>
      </c>
      <c r="M32" s="318">
        <f t="shared" si="3"/>
        <v>7713882.1600000001</v>
      </c>
      <c r="N32" s="318">
        <f t="shared" si="3"/>
        <v>17088918.490000002</v>
      </c>
      <c r="O32" s="318">
        <f t="shared" si="3"/>
        <v>36958.119999999995</v>
      </c>
      <c r="P32" s="318">
        <f t="shared" si="3"/>
        <v>1442483.9</v>
      </c>
      <c r="Q32" s="318">
        <f t="shared" si="3"/>
        <v>15609476.470000001</v>
      </c>
      <c r="R32" s="318">
        <f t="shared" si="3"/>
        <v>33128219.150000006</v>
      </c>
    </row>
    <row r="33" spans="1:18">
      <c r="C33" s="315"/>
      <c r="D33" s="315"/>
      <c r="E33" s="315"/>
      <c r="F33" s="315"/>
      <c r="G33" s="315"/>
      <c r="H33" s="315"/>
      <c r="I33" s="315"/>
      <c r="J33" s="315"/>
      <c r="K33" s="315"/>
      <c r="L33" s="315"/>
      <c r="M33" s="315"/>
      <c r="N33" s="315"/>
      <c r="O33" s="315"/>
      <c r="P33" s="315"/>
      <c r="Q33" s="315"/>
      <c r="R33" s="315"/>
    </row>
    <row r="34" spans="1:18">
      <c r="A34" s="73" t="s">
        <v>54</v>
      </c>
      <c r="B34" s="73" t="s">
        <v>66</v>
      </c>
      <c r="C34" s="73" t="s">
        <v>67</v>
      </c>
      <c r="D34" s="73">
        <v>50000000</v>
      </c>
      <c r="F34" s="73" t="s">
        <v>54</v>
      </c>
      <c r="G34" s="73" t="s">
        <v>144</v>
      </c>
      <c r="H34" s="73" t="s">
        <v>145</v>
      </c>
      <c r="I34" s="73" t="s">
        <v>377</v>
      </c>
      <c r="O34" s="316"/>
      <c r="P34" s="316"/>
      <c r="Q34" s="316"/>
      <c r="R34" s="316"/>
    </row>
    <row r="35" spans="1:18">
      <c r="A35" s="201"/>
      <c r="B35" s="201"/>
      <c r="C35" s="201" t="s">
        <v>463</v>
      </c>
      <c r="D35" s="201" t="s">
        <v>462</v>
      </c>
      <c r="F35" s="201"/>
      <c r="G35" s="201"/>
      <c r="H35" s="201"/>
      <c r="I35" s="201" t="s">
        <v>447</v>
      </c>
      <c r="O35" s="317"/>
      <c r="R35" s="317"/>
    </row>
    <row r="36" spans="1:18">
      <c r="A36" s="217" t="s">
        <v>341</v>
      </c>
      <c r="B36" s="208" t="s">
        <v>65</v>
      </c>
      <c r="C36" s="196">
        <v>0</v>
      </c>
      <c r="D36" s="213">
        <v>740887.43</v>
      </c>
      <c r="F36" s="217" t="s">
        <v>341</v>
      </c>
      <c r="G36" s="215">
        <v>69200</v>
      </c>
      <c r="H36" s="215">
        <v>10000000</v>
      </c>
      <c r="I36" s="213"/>
    </row>
    <row r="37" spans="1:18">
      <c r="A37" s="217" t="s">
        <v>69</v>
      </c>
      <c r="B37" s="208" t="s">
        <v>65</v>
      </c>
      <c r="C37" s="196">
        <v>0</v>
      </c>
      <c r="D37" s="211">
        <v>2716642</v>
      </c>
      <c r="F37" s="217" t="s">
        <v>69</v>
      </c>
      <c r="G37" s="215">
        <v>69200</v>
      </c>
      <c r="H37" s="215">
        <v>10000000</v>
      </c>
      <c r="I37" s="213"/>
    </row>
    <row r="38" spans="1:18">
      <c r="A38" s="217" t="s">
        <v>70</v>
      </c>
      <c r="B38" s="208" t="s">
        <v>65</v>
      </c>
      <c r="C38" s="196">
        <v>0</v>
      </c>
      <c r="D38" s="211">
        <v>152749.96</v>
      </c>
      <c r="F38" s="217" t="s">
        <v>70</v>
      </c>
      <c r="G38" s="215">
        <v>69200</v>
      </c>
      <c r="H38" s="215">
        <v>10000000</v>
      </c>
      <c r="I38" s="213"/>
    </row>
    <row r="39" spans="1:18">
      <c r="A39" s="217" t="s">
        <v>71</v>
      </c>
      <c r="B39" s="208" t="s">
        <v>65</v>
      </c>
      <c r="C39" s="196">
        <v>0</v>
      </c>
      <c r="D39" s="211">
        <v>515904.54</v>
      </c>
      <c r="F39" s="217" t="s">
        <v>71</v>
      </c>
      <c r="G39" s="215">
        <v>69200</v>
      </c>
      <c r="H39" s="215">
        <v>10000000</v>
      </c>
      <c r="I39" s="213"/>
    </row>
    <row r="40" spans="1:18">
      <c r="A40" s="217" t="s">
        <v>72</v>
      </c>
      <c r="B40" s="208" t="s">
        <v>65</v>
      </c>
      <c r="C40" s="196">
        <v>0</v>
      </c>
      <c r="D40" s="211">
        <v>1150259.5900000001</v>
      </c>
      <c r="F40" s="217" t="s">
        <v>72</v>
      </c>
      <c r="G40" s="215">
        <v>69200</v>
      </c>
      <c r="H40" s="215">
        <v>10000000</v>
      </c>
      <c r="I40" s="213"/>
    </row>
    <row r="41" spans="1:18">
      <c r="A41" s="217" t="s">
        <v>371</v>
      </c>
      <c r="B41" s="208" t="s">
        <v>65</v>
      </c>
      <c r="C41" s="196">
        <v>0</v>
      </c>
      <c r="D41" s="211">
        <v>1007873.43</v>
      </c>
      <c r="F41" s="217" t="s">
        <v>371</v>
      </c>
      <c r="G41" s="215">
        <v>69200</v>
      </c>
      <c r="H41" s="215">
        <v>10000000</v>
      </c>
      <c r="I41" s="213"/>
    </row>
    <row r="42" spans="1:18">
      <c r="A42" s="217" t="s">
        <v>74</v>
      </c>
      <c r="B42" s="208" t="s">
        <v>65</v>
      </c>
      <c r="C42" s="196">
        <v>0</v>
      </c>
      <c r="D42" s="211">
        <v>304603.63</v>
      </c>
      <c r="F42" s="217" t="s">
        <v>74</v>
      </c>
      <c r="G42" s="215">
        <v>69200</v>
      </c>
      <c r="H42" s="215">
        <v>10000000</v>
      </c>
      <c r="I42" s="213"/>
    </row>
    <row r="43" spans="1:18">
      <c r="A43" s="217" t="s">
        <v>435</v>
      </c>
      <c r="B43" s="208" t="s">
        <v>65</v>
      </c>
      <c r="C43" s="196">
        <v>0</v>
      </c>
      <c r="D43" s="211">
        <v>115138.95000000001</v>
      </c>
      <c r="F43" s="217" t="s">
        <v>435</v>
      </c>
      <c r="G43" s="215">
        <v>69200</v>
      </c>
      <c r="H43" s="215">
        <v>10000000</v>
      </c>
      <c r="I43" s="213"/>
    </row>
    <row r="44" spans="1:18">
      <c r="A44" s="217" t="s">
        <v>76</v>
      </c>
      <c r="B44" s="208" t="s">
        <v>65</v>
      </c>
      <c r="C44" s="196">
        <v>0</v>
      </c>
      <c r="D44" s="211">
        <v>1734782.2999999998</v>
      </c>
      <c r="F44" s="217" t="s">
        <v>76</v>
      </c>
      <c r="G44" s="215">
        <v>69200</v>
      </c>
      <c r="H44" s="215">
        <v>10000000</v>
      </c>
      <c r="I44" s="213"/>
    </row>
    <row r="45" spans="1:18">
      <c r="A45" s="217" t="s">
        <v>77</v>
      </c>
      <c r="B45" s="208" t="s">
        <v>65</v>
      </c>
      <c r="C45" s="196">
        <v>0</v>
      </c>
      <c r="D45" s="211">
        <v>343134.36000000004</v>
      </c>
      <c r="F45" s="217" t="s">
        <v>77</v>
      </c>
      <c r="G45" s="215">
        <v>69200</v>
      </c>
      <c r="H45" s="215">
        <v>10000000</v>
      </c>
      <c r="I45" s="213"/>
    </row>
    <row r="46" spans="1:18">
      <c r="A46" s="217" t="s">
        <v>78</v>
      </c>
      <c r="B46" s="208" t="s">
        <v>65</v>
      </c>
      <c r="C46" s="196">
        <v>0</v>
      </c>
      <c r="D46" s="213">
        <v>2472735.7000000002</v>
      </c>
      <c r="F46" s="217" t="s">
        <v>78</v>
      </c>
      <c r="G46" s="215">
        <v>69200</v>
      </c>
      <c r="H46" s="215">
        <v>10000000</v>
      </c>
      <c r="I46" s="213"/>
    </row>
    <row r="47" spans="1:18">
      <c r="A47" s="217" t="s">
        <v>79</v>
      </c>
      <c r="B47" s="208" t="s">
        <v>65</v>
      </c>
      <c r="C47" s="196">
        <v>0</v>
      </c>
      <c r="D47" s="213">
        <v>1065802.95</v>
      </c>
      <c r="F47" s="217" t="s">
        <v>79</v>
      </c>
      <c r="G47" s="215">
        <v>69200</v>
      </c>
      <c r="H47" s="215">
        <v>10000000</v>
      </c>
      <c r="I47" s="213"/>
    </row>
    <row r="48" spans="1:18">
      <c r="A48" s="217" t="s">
        <v>342</v>
      </c>
      <c r="B48" s="208" t="s">
        <v>65</v>
      </c>
      <c r="C48" s="196">
        <v>0</v>
      </c>
      <c r="D48" s="211">
        <v>404385.08</v>
      </c>
      <c r="F48" s="217" t="s">
        <v>342</v>
      </c>
      <c r="G48" s="215">
        <v>69200</v>
      </c>
      <c r="H48" s="215">
        <v>10000000</v>
      </c>
      <c r="I48" s="213"/>
    </row>
    <row r="49" spans="1:9">
      <c r="A49" s="217" t="s">
        <v>80</v>
      </c>
      <c r="B49" s="208" t="s">
        <v>65</v>
      </c>
      <c r="C49" s="196">
        <v>0</v>
      </c>
      <c r="D49" s="211">
        <v>5274991.5</v>
      </c>
      <c r="F49" s="217" t="s">
        <v>80</v>
      </c>
      <c r="G49" s="215">
        <v>69200</v>
      </c>
      <c r="H49" s="215">
        <v>10000000</v>
      </c>
      <c r="I49" s="213"/>
    </row>
    <row r="50" spans="1:9">
      <c r="A50" s="217" t="s">
        <v>436</v>
      </c>
      <c r="B50" s="208" t="s">
        <v>65</v>
      </c>
      <c r="C50" s="196">
        <v>0</v>
      </c>
      <c r="D50" s="211">
        <v>165815.5</v>
      </c>
      <c r="F50" s="217" t="s">
        <v>436</v>
      </c>
      <c r="G50" s="215">
        <v>69200</v>
      </c>
      <c r="H50" s="215">
        <v>10000000</v>
      </c>
      <c r="I50" s="213"/>
    </row>
    <row r="51" spans="1:9">
      <c r="A51" s="217" t="s">
        <v>82</v>
      </c>
      <c r="B51" s="208" t="s">
        <v>65</v>
      </c>
      <c r="C51" s="196">
        <v>0</v>
      </c>
      <c r="D51" s="211">
        <v>344019.24</v>
      </c>
      <c r="F51" s="217" t="s">
        <v>82</v>
      </c>
      <c r="G51" s="215">
        <v>69200</v>
      </c>
      <c r="H51" s="215">
        <v>10000000</v>
      </c>
      <c r="I51" s="213"/>
    </row>
    <row r="52" spans="1:9">
      <c r="A52" s="217" t="s">
        <v>83</v>
      </c>
      <c r="B52" s="208" t="s">
        <v>65</v>
      </c>
      <c r="C52" s="196">
        <v>0</v>
      </c>
      <c r="D52" s="211">
        <v>2095721.54</v>
      </c>
      <c r="F52" s="217" t="s">
        <v>83</v>
      </c>
      <c r="G52" s="215">
        <v>69200</v>
      </c>
      <c r="H52" s="215">
        <v>10000000</v>
      </c>
      <c r="I52" s="213"/>
    </row>
    <row r="53" spans="1:9">
      <c r="A53" s="217" t="s">
        <v>391</v>
      </c>
      <c r="B53" s="208" t="s">
        <v>65</v>
      </c>
      <c r="C53" s="196">
        <v>0</v>
      </c>
      <c r="D53" s="211">
        <v>600267.76</v>
      </c>
      <c r="F53" s="217" t="s">
        <v>391</v>
      </c>
      <c r="G53" s="215">
        <v>69200</v>
      </c>
      <c r="H53" s="215">
        <v>10000000</v>
      </c>
      <c r="I53" s="213"/>
    </row>
    <row r="54" spans="1:9">
      <c r="A54" s="217" t="s">
        <v>85</v>
      </c>
      <c r="B54" s="208" t="s">
        <v>65</v>
      </c>
      <c r="C54" s="196">
        <v>0</v>
      </c>
      <c r="D54" s="211">
        <v>654198.14</v>
      </c>
      <c r="F54" s="217" t="s">
        <v>85</v>
      </c>
      <c r="G54" s="215">
        <v>69200</v>
      </c>
      <c r="H54" s="215">
        <v>10000000</v>
      </c>
      <c r="I54" s="213"/>
    </row>
    <row r="55" spans="1:9">
      <c r="A55" s="217" t="s">
        <v>86</v>
      </c>
      <c r="B55" s="208" t="s">
        <v>65</v>
      </c>
      <c r="C55" s="196">
        <v>0</v>
      </c>
      <c r="D55" s="213">
        <v>656486.11</v>
      </c>
      <c r="F55" s="217" t="s">
        <v>86</v>
      </c>
      <c r="G55" s="215">
        <v>69200</v>
      </c>
      <c r="H55" s="215">
        <v>10000000</v>
      </c>
      <c r="I55" s="213"/>
    </row>
    <row r="56" spans="1:9">
      <c r="A56" s="217" t="s">
        <v>87</v>
      </c>
      <c r="B56" s="208" t="s">
        <v>65</v>
      </c>
      <c r="C56" s="196">
        <v>0</v>
      </c>
      <c r="D56" s="211">
        <v>1204723.4200000002</v>
      </c>
      <c r="F56" s="217" t="s">
        <v>87</v>
      </c>
      <c r="G56" s="215">
        <v>69200</v>
      </c>
      <c r="H56" s="215">
        <v>10000000</v>
      </c>
      <c r="I56" s="213"/>
    </row>
    <row r="57" spans="1:9">
      <c r="A57" s="217" t="s">
        <v>88</v>
      </c>
      <c r="B57" s="208" t="s">
        <v>65</v>
      </c>
      <c r="C57" s="196">
        <v>0</v>
      </c>
      <c r="D57" s="211">
        <v>946879</v>
      </c>
      <c r="F57" s="217" t="s">
        <v>88</v>
      </c>
      <c r="G57" s="215">
        <v>69200</v>
      </c>
      <c r="H57" s="215">
        <v>10000000</v>
      </c>
      <c r="I57" s="213"/>
    </row>
    <row r="58" spans="1:9">
      <c r="A58" s="217" t="s">
        <v>343</v>
      </c>
      <c r="B58" s="208" t="s">
        <v>65</v>
      </c>
      <c r="C58" s="196">
        <v>0</v>
      </c>
      <c r="D58" s="211">
        <v>262612.38999999996</v>
      </c>
      <c r="F58" s="217" t="s">
        <v>343</v>
      </c>
      <c r="G58" s="215">
        <v>69200</v>
      </c>
      <c r="H58" s="215">
        <v>10000000</v>
      </c>
      <c r="I58" s="213"/>
    </row>
    <row r="59" spans="1:9">
      <c r="A59" s="217" t="s">
        <v>89</v>
      </c>
      <c r="B59" s="208" t="s">
        <v>65</v>
      </c>
      <c r="C59" s="196">
        <v>0</v>
      </c>
      <c r="D59" s="211">
        <v>325655.96000000002</v>
      </c>
      <c r="F59" s="217" t="s">
        <v>89</v>
      </c>
      <c r="G59" s="215">
        <v>69200</v>
      </c>
      <c r="H59" s="215">
        <v>10000000</v>
      </c>
      <c r="I59" s="213"/>
    </row>
    <row r="60" spans="1:9">
      <c r="A60" s="217" t="s">
        <v>90</v>
      </c>
      <c r="B60" s="208" t="s">
        <v>65</v>
      </c>
      <c r="C60" s="196">
        <v>0</v>
      </c>
      <c r="D60" s="211">
        <v>1925165.76</v>
      </c>
      <c r="F60" s="217" t="s">
        <v>90</v>
      </c>
      <c r="G60" s="215">
        <v>69200</v>
      </c>
      <c r="H60" s="215">
        <v>10000000</v>
      </c>
      <c r="I60" s="213"/>
    </row>
    <row r="61" spans="1:9">
      <c r="A61" s="217" t="s">
        <v>91</v>
      </c>
      <c r="B61" s="208" t="s">
        <v>65</v>
      </c>
      <c r="C61" s="196">
        <v>0</v>
      </c>
      <c r="D61" s="211">
        <v>784303.87000000011</v>
      </c>
      <c r="F61" s="217" t="s">
        <v>91</v>
      </c>
      <c r="G61" s="215">
        <v>69200</v>
      </c>
      <c r="H61" s="215">
        <v>10000000</v>
      </c>
      <c r="I61" s="213"/>
    </row>
    <row r="62" spans="1:9">
      <c r="A62" s="217" t="s">
        <v>92</v>
      </c>
      <c r="B62" s="208" t="s">
        <v>65</v>
      </c>
      <c r="C62" s="196">
        <v>0</v>
      </c>
      <c r="D62" s="211">
        <v>1174816.8400000001</v>
      </c>
      <c r="F62" s="217" t="s">
        <v>92</v>
      </c>
      <c r="G62" s="215">
        <v>69200</v>
      </c>
      <c r="H62" s="215">
        <v>10000000</v>
      </c>
      <c r="I62" s="213"/>
    </row>
    <row r="63" spans="1:9">
      <c r="A63" s="217" t="s">
        <v>93</v>
      </c>
      <c r="B63" s="208" t="s">
        <v>65</v>
      </c>
      <c r="C63" s="196">
        <v>0</v>
      </c>
      <c r="D63" s="211">
        <v>3987662.2</v>
      </c>
      <c r="F63" s="217" t="s">
        <v>93</v>
      </c>
      <c r="G63" s="215">
        <v>69200</v>
      </c>
      <c r="H63" s="215">
        <v>10000000</v>
      </c>
      <c r="I63" s="213"/>
    </row>
  </sheetData>
  <sheetProtection password="99CF" sheet="1" objects="1" scenarios="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J30"/>
  <sheetViews>
    <sheetView workbookViewId="0">
      <selection activeCell="J17" sqref="J17"/>
    </sheetView>
  </sheetViews>
  <sheetFormatPr defaultColWidth="9.140625" defaultRowHeight="12.75"/>
  <cols>
    <col min="1" max="1" width="37.42578125" bestFit="1" customWidth="1"/>
    <col min="2" max="2" width="11.42578125" customWidth="1"/>
    <col min="3" max="3" width="12.140625" customWidth="1"/>
    <col min="4" max="4" width="11.42578125" customWidth="1"/>
    <col min="10" max="10" width="10.85546875" customWidth="1"/>
  </cols>
  <sheetData>
    <row r="1" spans="1:10">
      <c r="A1" s="205" t="s">
        <v>200</v>
      </c>
      <c r="B1" s="206" t="s">
        <v>444</v>
      </c>
      <c r="C1" s="206" t="s">
        <v>457</v>
      </c>
      <c r="D1" s="206" t="s">
        <v>458</v>
      </c>
      <c r="E1" s="324" t="s">
        <v>234</v>
      </c>
      <c r="F1" s="325"/>
      <c r="G1" s="325"/>
      <c r="H1" s="325"/>
    </row>
    <row r="2" spans="1:10">
      <c r="A2" s="202" t="s">
        <v>341</v>
      </c>
      <c r="B2" s="311">
        <v>0</v>
      </c>
      <c r="C2" s="311">
        <v>0</v>
      </c>
      <c r="D2" s="197">
        <v>0</v>
      </c>
      <c r="E2" s="325"/>
      <c r="F2" s="325"/>
      <c r="G2" s="325"/>
      <c r="H2" s="325"/>
    </row>
    <row r="3" spans="1:10">
      <c r="A3" s="202" t="s">
        <v>69</v>
      </c>
      <c r="B3" s="311">
        <v>655830.39000000013</v>
      </c>
      <c r="C3" s="311">
        <v>1060198.5699999998</v>
      </c>
      <c r="D3" s="197">
        <v>409499.8</v>
      </c>
      <c r="E3" s="325"/>
      <c r="F3" s="325"/>
      <c r="G3" s="325"/>
      <c r="H3" s="325"/>
    </row>
    <row r="4" spans="1:10">
      <c r="A4" s="202" t="s">
        <v>71</v>
      </c>
      <c r="B4" s="311">
        <v>0</v>
      </c>
      <c r="C4" s="311">
        <v>67077.439999999944</v>
      </c>
      <c r="D4" s="197">
        <v>8178.0999999999985</v>
      </c>
      <c r="E4" s="325"/>
      <c r="F4" s="325"/>
      <c r="G4" s="325"/>
      <c r="H4" s="325"/>
    </row>
    <row r="5" spans="1:10">
      <c r="A5" s="202" t="s">
        <v>70</v>
      </c>
      <c r="B5" s="311">
        <v>87662</v>
      </c>
      <c r="C5" s="311">
        <v>0</v>
      </c>
      <c r="D5" s="197">
        <v>1950.1399999999994</v>
      </c>
      <c r="E5" s="325"/>
      <c r="F5" s="325"/>
      <c r="G5" s="325"/>
      <c r="H5" s="325"/>
    </row>
    <row r="6" spans="1:10">
      <c r="A6" s="202" t="s">
        <v>72</v>
      </c>
      <c r="B6" s="311">
        <v>127959.8899999999</v>
      </c>
      <c r="C6" s="311">
        <v>103111.91999999993</v>
      </c>
      <c r="D6" s="197">
        <v>152541.08999999997</v>
      </c>
    </row>
    <row r="7" spans="1:10">
      <c r="A7" s="202" t="s">
        <v>371</v>
      </c>
      <c r="B7" s="311">
        <v>341491.17999999982</v>
      </c>
      <c r="C7" s="311">
        <v>465666.27999999991</v>
      </c>
      <c r="D7" s="197">
        <v>21641.440000000002</v>
      </c>
      <c r="E7" s="326" t="s">
        <v>465</v>
      </c>
      <c r="F7" s="327"/>
      <c r="G7" s="327"/>
      <c r="H7" s="327"/>
      <c r="I7" s="327"/>
      <c r="J7" s="327"/>
    </row>
    <row r="8" spans="1:10">
      <c r="A8" s="202" t="s">
        <v>74</v>
      </c>
      <c r="B8" s="311">
        <v>68126.379999999946</v>
      </c>
      <c r="C8" s="311">
        <v>40101.839999999938</v>
      </c>
      <c r="D8" s="197">
        <v>29639.899999999987</v>
      </c>
    </row>
    <row r="9" spans="1:10">
      <c r="A9" s="202" t="s">
        <v>435</v>
      </c>
      <c r="B9" s="311">
        <v>28863.539999999994</v>
      </c>
      <c r="C9" s="311">
        <v>39227.22</v>
      </c>
      <c r="D9" s="197">
        <v>13770.89</v>
      </c>
    </row>
    <row r="10" spans="1:10">
      <c r="A10" s="202" t="s">
        <v>76</v>
      </c>
      <c r="B10" s="311">
        <v>666161.34000000008</v>
      </c>
      <c r="C10" s="311">
        <v>626138.08999999985</v>
      </c>
      <c r="D10" s="197">
        <v>27641.01999999999</v>
      </c>
    </row>
    <row r="11" spans="1:10">
      <c r="A11" s="202" t="s">
        <v>77</v>
      </c>
      <c r="B11" s="311">
        <v>0</v>
      </c>
      <c r="C11" s="311">
        <v>0</v>
      </c>
      <c r="D11" s="197">
        <v>721.34999999999854</v>
      </c>
    </row>
    <row r="12" spans="1:10">
      <c r="A12" s="202" t="s">
        <v>78</v>
      </c>
      <c r="B12" s="311">
        <v>142663.68000000063</v>
      </c>
      <c r="C12" s="311">
        <v>-40446.329999999609</v>
      </c>
      <c r="D12" s="197">
        <v>0</v>
      </c>
    </row>
    <row r="13" spans="1:10">
      <c r="A13" s="202" t="s">
        <v>79</v>
      </c>
      <c r="B13" s="311">
        <v>0</v>
      </c>
      <c r="C13" s="311">
        <v>74959.809999999823</v>
      </c>
      <c r="D13" s="197">
        <v>0</v>
      </c>
    </row>
    <row r="14" spans="1:10">
      <c r="A14" s="202" t="s">
        <v>342</v>
      </c>
      <c r="B14" s="311">
        <v>20195.719999999972</v>
      </c>
      <c r="C14" s="311">
        <v>103180.38999999996</v>
      </c>
      <c r="D14" s="197">
        <v>307.2</v>
      </c>
    </row>
    <row r="15" spans="1:10">
      <c r="A15" s="202" t="s">
        <v>80</v>
      </c>
      <c r="B15" s="311">
        <v>62350.959999999963</v>
      </c>
      <c r="C15" s="311">
        <v>122800.68999999948</v>
      </c>
      <c r="D15" s="197">
        <v>842153.15499999991</v>
      </c>
    </row>
    <row r="16" spans="1:10">
      <c r="A16" s="202" t="s">
        <v>81</v>
      </c>
      <c r="B16" s="311">
        <v>9873.0999999999913</v>
      </c>
      <c r="C16" s="311">
        <v>10118.279999999984</v>
      </c>
      <c r="D16" s="197">
        <v>8693.2599999999984</v>
      </c>
    </row>
    <row r="17" spans="1:4">
      <c r="A17" s="202" t="s">
        <v>82</v>
      </c>
      <c r="B17" s="311">
        <v>0</v>
      </c>
      <c r="C17" s="311">
        <v>0</v>
      </c>
      <c r="D17" s="197">
        <v>0</v>
      </c>
    </row>
    <row r="18" spans="1:4">
      <c r="A18" s="202" t="s">
        <v>83</v>
      </c>
      <c r="B18" s="311">
        <v>1093470.3399999999</v>
      </c>
      <c r="C18" s="311">
        <v>650887.49000000022</v>
      </c>
      <c r="D18" s="197">
        <v>115014.1</v>
      </c>
    </row>
    <row r="19" spans="1:4">
      <c r="A19" s="202" t="s">
        <v>391</v>
      </c>
      <c r="B19" s="311">
        <v>333940.49999999988</v>
      </c>
      <c r="C19" s="311">
        <v>468095.71000000008</v>
      </c>
      <c r="D19" s="197">
        <v>111754.31</v>
      </c>
    </row>
    <row r="20" spans="1:4">
      <c r="A20" s="202" t="s">
        <v>85</v>
      </c>
      <c r="B20" s="311">
        <v>261815.75000000012</v>
      </c>
      <c r="C20" s="311">
        <v>257322.7300000001</v>
      </c>
      <c r="D20" s="197">
        <v>113674.98999999998</v>
      </c>
    </row>
    <row r="21" spans="1:4">
      <c r="A21" s="202" t="s">
        <v>86</v>
      </c>
      <c r="B21" s="311">
        <v>337358.78</v>
      </c>
      <c r="C21" s="311">
        <v>317679.79000000004</v>
      </c>
      <c r="D21" s="197">
        <v>0</v>
      </c>
    </row>
    <row r="22" spans="1:4">
      <c r="A22" s="202" t="s">
        <v>87</v>
      </c>
      <c r="B22" s="311">
        <v>161069.49999999977</v>
      </c>
      <c r="C22" s="311">
        <v>372841.16999999993</v>
      </c>
      <c r="D22" s="197">
        <v>0</v>
      </c>
    </row>
    <row r="23" spans="1:4">
      <c r="A23" s="202" t="s">
        <v>88</v>
      </c>
      <c r="B23" s="311">
        <v>239948.26</v>
      </c>
      <c r="C23" s="311">
        <v>193965.26</v>
      </c>
      <c r="D23" s="197">
        <v>537107.46</v>
      </c>
    </row>
    <row r="24" spans="1:4">
      <c r="A24" s="202" t="s">
        <v>343</v>
      </c>
      <c r="B24" s="311">
        <v>133374.55500000002</v>
      </c>
      <c r="C24" s="311">
        <v>91609.435000000027</v>
      </c>
      <c r="D24" s="197">
        <v>62919.92</v>
      </c>
    </row>
    <row r="25" spans="1:4">
      <c r="A25" s="202" t="s">
        <v>89</v>
      </c>
      <c r="B25" s="311">
        <v>123444.97000000009</v>
      </c>
      <c r="C25" s="311">
        <v>26849.780000000086</v>
      </c>
      <c r="D25" s="197">
        <v>54182.54</v>
      </c>
    </row>
    <row r="26" spans="1:4">
      <c r="A26" s="202" t="s">
        <v>90</v>
      </c>
      <c r="B26" s="311">
        <v>366399.66000000015</v>
      </c>
      <c r="C26" s="311">
        <v>612451.37000000011</v>
      </c>
      <c r="D26" s="197">
        <v>0</v>
      </c>
    </row>
    <row r="27" spans="1:4">
      <c r="A27" s="202" t="s">
        <v>91</v>
      </c>
      <c r="B27" s="311">
        <v>49285.500000000116</v>
      </c>
      <c r="C27" s="311">
        <v>83115.010000000242</v>
      </c>
      <c r="D27" s="197">
        <v>0</v>
      </c>
    </row>
    <row r="28" spans="1:4">
      <c r="A28" s="202" t="s">
        <v>92</v>
      </c>
      <c r="B28" s="311">
        <v>-553573.06000000029</v>
      </c>
      <c r="C28" s="311">
        <v>-310357.07000000018</v>
      </c>
      <c r="D28" s="197">
        <v>139406.72000000003</v>
      </c>
    </row>
    <row r="29" spans="1:4">
      <c r="A29" s="202" t="s">
        <v>93</v>
      </c>
      <c r="B29" s="311">
        <v>798451.58999999985</v>
      </c>
      <c r="C29" s="311">
        <v>1324640.9100000006</v>
      </c>
      <c r="D29" s="197">
        <v>0</v>
      </c>
    </row>
    <row r="30" spans="1:4">
      <c r="A30" s="203" t="s">
        <v>140</v>
      </c>
      <c r="B30" s="204">
        <f>SUM(B2:B29)</f>
        <v>5556164.5249999985</v>
      </c>
      <c r="C30" s="204">
        <f t="shared" ref="C30:D30" si="0">SUM(C2:C29)</f>
        <v>6761235.7850000001</v>
      </c>
      <c r="D30" s="204">
        <f t="shared" si="0"/>
        <v>2650797.3850000002</v>
      </c>
    </row>
  </sheetData>
  <sheetProtection password="99CF" sheet="1" objects="1" scenarios="1"/>
  <mergeCells count="2">
    <mergeCell ref="E1:H5"/>
    <mergeCell ref="E7:J7"/>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M45"/>
  <sheetViews>
    <sheetView zoomScaleNormal="100" workbookViewId="0">
      <selection sqref="A1:M1"/>
    </sheetView>
  </sheetViews>
  <sheetFormatPr defaultColWidth="9.140625" defaultRowHeight="12.75"/>
  <cols>
    <col min="1" max="10" width="9.140625" style="2"/>
    <col min="11" max="11" width="12.7109375" style="2" customWidth="1"/>
    <col min="12" max="12" width="14" style="2" customWidth="1"/>
    <col min="13" max="13" width="25.140625" style="2" customWidth="1"/>
    <col min="14" max="16384" width="9.140625" style="2"/>
  </cols>
  <sheetData>
    <row r="1" spans="1:13" ht="18">
      <c r="A1" s="329" t="s">
        <v>344</v>
      </c>
      <c r="B1" s="329"/>
      <c r="C1" s="329"/>
      <c r="D1" s="329"/>
      <c r="E1" s="329"/>
      <c r="F1" s="329"/>
      <c r="G1" s="329"/>
      <c r="H1" s="329"/>
      <c r="I1" s="329"/>
      <c r="J1" s="329"/>
      <c r="K1" s="329"/>
      <c r="L1" s="329"/>
      <c r="M1" s="329"/>
    </row>
    <row r="2" spans="1:13" ht="15">
      <c r="A2" s="137" t="s">
        <v>39</v>
      </c>
    </row>
    <row r="3" spans="1:13" ht="6" customHeight="1"/>
    <row r="4" spans="1:13" ht="14.25">
      <c r="A4" s="139" t="s">
        <v>226</v>
      </c>
    </row>
    <row r="5" spans="1:13" ht="7.5" customHeight="1"/>
    <row r="6" spans="1:13" ht="14.25" customHeight="1">
      <c r="A6" s="330" t="s">
        <v>25</v>
      </c>
      <c r="B6" s="330"/>
      <c r="C6" s="330"/>
      <c r="D6" s="330"/>
      <c r="E6" s="330"/>
      <c r="F6" s="330"/>
      <c r="G6" s="330"/>
      <c r="H6" s="330"/>
      <c r="I6" s="330"/>
      <c r="J6" s="330"/>
      <c r="K6" s="330"/>
      <c r="L6" s="330"/>
      <c r="M6" s="330"/>
    </row>
    <row r="7" spans="1:13" ht="14.25" customHeight="1">
      <c r="A7" s="330" t="s">
        <v>40</v>
      </c>
      <c r="B7" s="330"/>
      <c r="C7" s="330"/>
      <c r="D7" s="330"/>
      <c r="E7" s="330"/>
      <c r="F7" s="330"/>
      <c r="G7" s="330"/>
      <c r="H7" s="330"/>
      <c r="I7" s="330"/>
      <c r="J7" s="330"/>
      <c r="K7" s="330"/>
      <c r="L7" s="330"/>
      <c r="M7" s="330"/>
    </row>
    <row r="8" spans="1:13" ht="14.25" customHeight="1">
      <c r="A8" s="328" t="s">
        <v>26</v>
      </c>
      <c r="B8" s="328"/>
      <c r="C8" s="328"/>
      <c r="D8" s="328"/>
      <c r="E8" s="328"/>
      <c r="F8" s="328"/>
      <c r="G8" s="328"/>
      <c r="H8" s="328"/>
      <c r="I8" s="328"/>
      <c r="J8" s="328"/>
      <c r="K8" s="328"/>
      <c r="L8" s="328"/>
      <c r="M8" s="328"/>
    </row>
    <row r="9" spans="1:13" ht="14.25" customHeight="1">
      <c r="A9" s="330" t="s">
        <v>27</v>
      </c>
      <c r="B9" s="330"/>
      <c r="C9" s="330"/>
      <c r="D9" s="330"/>
      <c r="E9" s="330"/>
      <c r="F9" s="330"/>
      <c r="G9" s="330"/>
      <c r="H9" s="330"/>
      <c r="I9" s="330"/>
      <c r="J9" s="330"/>
      <c r="K9" s="330"/>
      <c r="L9" s="330"/>
      <c r="M9" s="330"/>
    </row>
    <row r="10" spans="1:13" ht="14.25" customHeight="1">
      <c r="A10" s="330" t="s">
        <v>28</v>
      </c>
      <c r="B10" s="330"/>
      <c r="C10" s="330"/>
      <c r="D10" s="330"/>
      <c r="E10" s="330"/>
      <c r="F10" s="330"/>
      <c r="G10" s="330"/>
      <c r="H10" s="330"/>
      <c r="I10" s="330"/>
      <c r="J10" s="330"/>
      <c r="K10" s="330"/>
      <c r="L10" s="330"/>
      <c r="M10" s="330"/>
    </row>
    <row r="11" spans="1:13" ht="14.25" customHeight="1">
      <c r="A11" s="330" t="s">
        <v>29</v>
      </c>
      <c r="B11" s="330"/>
      <c r="C11" s="330"/>
      <c r="D11" s="330"/>
      <c r="E11" s="330"/>
      <c r="F11" s="330"/>
      <c r="G11" s="330"/>
      <c r="H11" s="330"/>
      <c r="I11" s="330"/>
      <c r="J11" s="330"/>
      <c r="K11" s="330"/>
      <c r="L11" s="330"/>
      <c r="M11" s="330"/>
    </row>
    <row r="12" spans="1:13" ht="14.25" customHeight="1">
      <c r="A12" s="330" t="s">
        <v>30</v>
      </c>
      <c r="B12" s="330"/>
      <c r="C12" s="330"/>
      <c r="D12" s="330"/>
      <c r="E12" s="330"/>
      <c r="F12" s="330"/>
      <c r="G12" s="330"/>
      <c r="H12" s="330"/>
      <c r="I12" s="330"/>
      <c r="J12" s="330"/>
      <c r="K12" s="330"/>
      <c r="L12" s="330"/>
      <c r="M12" s="330"/>
    </row>
    <row r="13" spans="1:13" ht="7.5" customHeight="1">
      <c r="A13" s="330"/>
      <c r="B13" s="330"/>
      <c r="C13" s="330"/>
      <c r="D13" s="330"/>
      <c r="E13" s="330"/>
      <c r="F13" s="330"/>
      <c r="G13" s="330"/>
      <c r="H13" s="330"/>
      <c r="I13" s="330"/>
      <c r="J13" s="330"/>
      <c r="K13" s="330"/>
      <c r="L13" s="330"/>
      <c r="M13" s="330"/>
    </row>
    <row r="14" spans="1:13" ht="14.25" customHeight="1">
      <c r="A14" s="328" t="s">
        <v>34</v>
      </c>
      <c r="B14" s="328"/>
      <c r="C14" s="328"/>
      <c r="D14" s="328"/>
      <c r="E14" s="328"/>
      <c r="F14" s="328"/>
      <c r="G14" s="328"/>
      <c r="H14" s="328"/>
      <c r="I14" s="328"/>
      <c r="J14" s="328"/>
      <c r="K14" s="328"/>
      <c r="L14" s="328"/>
      <c r="M14" s="328"/>
    </row>
    <row r="15" spans="1:13" ht="14.25" customHeight="1">
      <c r="A15" s="330" t="s">
        <v>35</v>
      </c>
      <c r="B15" s="330"/>
      <c r="C15" s="330"/>
      <c r="D15" s="330"/>
      <c r="E15" s="330"/>
      <c r="F15" s="330"/>
      <c r="G15" s="330"/>
      <c r="H15" s="330"/>
      <c r="I15" s="330"/>
      <c r="J15" s="330"/>
      <c r="K15" s="330"/>
      <c r="L15" s="330"/>
      <c r="M15" s="330"/>
    </row>
    <row r="16" spans="1:13" ht="14.25" customHeight="1">
      <c r="A16" s="330" t="s">
        <v>36</v>
      </c>
      <c r="B16" s="330"/>
      <c r="C16" s="330"/>
      <c r="D16" s="330"/>
      <c r="E16" s="330"/>
      <c r="F16" s="330"/>
      <c r="G16" s="330"/>
      <c r="H16" s="330"/>
      <c r="I16" s="330"/>
      <c r="J16" s="330"/>
      <c r="K16" s="330"/>
      <c r="L16" s="330"/>
      <c r="M16" s="330"/>
    </row>
    <row r="17" spans="1:13" ht="14.25" customHeight="1">
      <c r="A17" s="330" t="s">
        <v>37</v>
      </c>
      <c r="B17" s="330"/>
      <c r="C17" s="330"/>
      <c r="D17" s="330"/>
      <c r="E17" s="330"/>
      <c r="F17" s="330"/>
      <c r="G17" s="330"/>
      <c r="H17" s="330"/>
      <c r="I17" s="330"/>
      <c r="J17" s="330"/>
      <c r="K17" s="330"/>
      <c r="L17" s="330"/>
      <c r="M17" s="330"/>
    </row>
    <row r="18" spans="1:13" ht="14.25" customHeight="1">
      <c r="A18" s="328" t="s">
        <v>38</v>
      </c>
      <c r="B18" s="328"/>
      <c r="C18" s="328"/>
      <c r="D18" s="328"/>
      <c r="E18" s="328"/>
      <c r="F18" s="328"/>
      <c r="G18" s="328"/>
      <c r="H18" s="328"/>
      <c r="I18" s="328"/>
      <c r="J18" s="328"/>
      <c r="K18" s="328"/>
      <c r="L18" s="328"/>
      <c r="M18" s="328"/>
    </row>
    <row r="19" spans="1:13" ht="7.5" customHeight="1">
      <c r="A19" s="219"/>
      <c r="B19" s="219"/>
      <c r="C19" s="219"/>
      <c r="D19" s="219"/>
      <c r="E19" s="219"/>
      <c r="F19" s="219"/>
      <c r="G19" s="219"/>
      <c r="H19" s="219"/>
      <c r="I19" s="219"/>
      <c r="J19" s="219"/>
      <c r="K19" s="219"/>
      <c r="L19" s="219"/>
      <c r="M19" s="219"/>
    </row>
    <row r="20" spans="1:13" ht="14.25" customHeight="1">
      <c r="A20" s="330" t="s">
        <v>31</v>
      </c>
      <c r="B20" s="330"/>
      <c r="C20" s="330"/>
      <c r="D20" s="330"/>
      <c r="E20" s="330"/>
      <c r="F20" s="330"/>
      <c r="G20" s="330"/>
      <c r="H20" s="330"/>
      <c r="I20" s="330"/>
      <c r="J20" s="330"/>
      <c r="K20" s="330"/>
      <c r="L20" s="330"/>
      <c r="M20" s="330"/>
    </row>
    <row r="21" spans="1:13" ht="14.25" customHeight="1">
      <c r="A21" s="330" t="s">
        <v>398</v>
      </c>
      <c r="B21" s="330"/>
      <c r="C21" s="330"/>
      <c r="D21" s="330"/>
      <c r="E21" s="330"/>
      <c r="F21" s="330"/>
      <c r="G21" s="330"/>
      <c r="H21" s="330"/>
      <c r="I21" s="330"/>
      <c r="J21" s="330"/>
      <c r="K21" s="330"/>
      <c r="L21" s="330"/>
      <c r="M21" s="330"/>
    </row>
    <row r="22" spans="1:13" ht="14.25" customHeight="1">
      <c r="A22" s="330" t="s">
        <v>397</v>
      </c>
      <c r="B22" s="330"/>
      <c r="C22" s="330"/>
      <c r="D22" s="330"/>
      <c r="E22" s="330"/>
      <c r="F22" s="330"/>
      <c r="G22" s="330"/>
      <c r="H22" s="330"/>
      <c r="I22" s="330"/>
      <c r="J22" s="330"/>
      <c r="K22" s="330"/>
      <c r="L22" s="330"/>
      <c r="M22" s="330"/>
    </row>
    <row r="23" spans="1:13" ht="14.25" customHeight="1">
      <c r="A23" s="330" t="s">
        <v>32</v>
      </c>
      <c r="B23" s="330"/>
      <c r="C23" s="330"/>
      <c r="D23" s="330"/>
      <c r="E23" s="330"/>
      <c r="F23" s="330"/>
      <c r="G23" s="330"/>
      <c r="H23" s="330"/>
      <c r="I23" s="330"/>
      <c r="J23" s="330"/>
      <c r="K23" s="330"/>
      <c r="L23" s="330"/>
      <c r="M23" s="330"/>
    </row>
    <row r="24" spans="1:13" ht="14.25" customHeight="1">
      <c r="A24" s="330" t="s">
        <v>399</v>
      </c>
      <c r="B24" s="330"/>
      <c r="C24" s="330"/>
      <c r="D24" s="330"/>
      <c r="E24" s="330"/>
      <c r="F24" s="330"/>
      <c r="G24" s="330"/>
      <c r="H24" s="330"/>
      <c r="I24" s="330"/>
      <c r="J24" s="330"/>
      <c r="K24" s="330"/>
      <c r="L24" s="330"/>
      <c r="M24" s="330"/>
    </row>
    <row r="25" spans="1:13" ht="14.25" customHeight="1">
      <c r="A25" s="330" t="s">
        <v>33</v>
      </c>
      <c r="B25" s="330"/>
      <c r="C25" s="330"/>
      <c r="D25" s="330"/>
      <c r="E25" s="330"/>
      <c r="F25" s="330"/>
      <c r="G25" s="330"/>
      <c r="H25" s="330"/>
      <c r="I25" s="330"/>
      <c r="J25" s="330"/>
      <c r="K25" s="330"/>
      <c r="L25" s="330"/>
      <c r="M25" s="330"/>
    </row>
    <row r="26" spans="1:13" ht="14.25" customHeight="1">
      <c r="A26" s="330" t="s">
        <v>400</v>
      </c>
      <c r="B26" s="330"/>
      <c r="C26" s="330"/>
      <c r="D26" s="330"/>
      <c r="E26" s="330"/>
      <c r="F26" s="330"/>
      <c r="G26" s="330"/>
      <c r="H26" s="330"/>
      <c r="I26" s="330"/>
      <c r="J26" s="330"/>
      <c r="K26" s="330"/>
      <c r="L26" s="330"/>
      <c r="M26" s="330"/>
    </row>
    <row r="27" spans="1:13" ht="14.25" customHeight="1">
      <c r="A27" s="330" t="s">
        <v>401</v>
      </c>
      <c r="B27" s="330"/>
      <c r="C27" s="330"/>
      <c r="D27" s="330"/>
      <c r="E27" s="330"/>
      <c r="F27" s="330"/>
      <c r="G27" s="330"/>
      <c r="H27" s="330"/>
      <c r="I27" s="330"/>
      <c r="J27" s="330"/>
      <c r="K27" s="330"/>
      <c r="L27" s="330"/>
      <c r="M27" s="330"/>
    </row>
    <row r="28" spans="1:13" ht="14.25" customHeight="1">
      <c r="A28" s="330" t="s">
        <v>402</v>
      </c>
      <c r="B28" s="330"/>
      <c r="C28" s="330"/>
      <c r="D28" s="330"/>
      <c r="E28" s="330"/>
      <c r="F28" s="330"/>
      <c r="G28" s="330"/>
      <c r="H28" s="330"/>
      <c r="I28" s="330"/>
      <c r="J28" s="330"/>
      <c r="K28" s="330"/>
      <c r="L28" s="330"/>
      <c r="M28" s="330"/>
    </row>
    <row r="29" spans="1:13" ht="14.25" customHeight="1">
      <c r="A29" s="330" t="s">
        <v>403</v>
      </c>
      <c r="B29" s="330"/>
      <c r="C29" s="330"/>
      <c r="D29" s="330"/>
      <c r="E29" s="330"/>
      <c r="F29" s="330"/>
      <c r="G29" s="330"/>
      <c r="H29" s="330"/>
      <c r="I29" s="330"/>
      <c r="J29" s="330"/>
      <c r="K29" s="330"/>
      <c r="L29" s="330"/>
      <c r="M29" s="330"/>
    </row>
    <row r="30" spans="1:13" ht="14.25" customHeight="1">
      <c r="A30" s="330" t="s">
        <v>404</v>
      </c>
      <c r="B30" s="330"/>
      <c r="C30" s="330"/>
      <c r="D30" s="330"/>
      <c r="E30" s="330"/>
      <c r="F30" s="330"/>
      <c r="G30" s="330"/>
      <c r="H30" s="330"/>
      <c r="I30" s="330"/>
      <c r="J30" s="330"/>
      <c r="K30" s="330"/>
      <c r="L30" s="330"/>
      <c r="M30" s="330"/>
    </row>
    <row r="31" spans="1:13" ht="14.25" customHeight="1">
      <c r="A31" s="330" t="s">
        <v>405</v>
      </c>
      <c r="B31" s="330"/>
      <c r="C31" s="330"/>
      <c r="D31" s="330"/>
      <c r="E31" s="330"/>
      <c r="F31" s="330"/>
      <c r="G31" s="330"/>
      <c r="H31" s="330"/>
      <c r="I31" s="330"/>
      <c r="J31" s="330"/>
      <c r="K31" s="330"/>
      <c r="L31" s="330"/>
      <c r="M31" s="330"/>
    </row>
    <row r="32" spans="1:13" ht="14.25" customHeight="1">
      <c r="A32" s="330" t="s">
        <v>406</v>
      </c>
      <c r="B32" s="330"/>
      <c r="C32" s="330"/>
      <c r="D32" s="330"/>
      <c r="E32" s="330"/>
      <c r="F32" s="330"/>
      <c r="G32" s="330"/>
      <c r="H32" s="330"/>
      <c r="I32" s="330"/>
      <c r="J32" s="330"/>
      <c r="K32" s="330"/>
      <c r="L32" s="330"/>
      <c r="M32" s="330"/>
    </row>
    <row r="33" spans="1:13" ht="14.25" customHeight="1">
      <c r="A33" s="330" t="s">
        <v>407</v>
      </c>
      <c r="B33" s="330"/>
      <c r="C33" s="330"/>
      <c r="D33" s="330"/>
      <c r="E33" s="330"/>
      <c r="F33" s="330"/>
      <c r="G33" s="330"/>
      <c r="H33" s="330"/>
      <c r="I33" s="330"/>
      <c r="J33" s="330"/>
      <c r="K33" s="330"/>
      <c r="L33" s="330"/>
      <c r="M33" s="330"/>
    </row>
    <row r="34" spans="1:13" ht="7.5" customHeight="1">
      <c r="A34" s="331"/>
      <c r="B34" s="331"/>
      <c r="C34" s="331"/>
      <c r="D34" s="331"/>
      <c r="E34" s="331"/>
      <c r="F34" s="331"/>
      <c r="G34" s="331"/>
      <c r="H34" s="331"/>
      <c r="I34" s="331"/>
      <c r="J34" s="331"/>
      <c r="K34" s="331"/>
      <c r="L34" s="331"/>
      <c r="M34" s="331"/>
    </row>
    <row r="35" spans="1:13" ht="14.25">
      <c r="A35" s="328" t="s">
        <v>24</v>
      </c>
      <c r="B35" s="328"/>
      <c r="C35" s="328"/>
      <c r="D35" s="328"/>
      <c r="E35" s="328"/>
      <c r="F35" s="328"/>
      <c r="G35" s="328"/>
      <c r="H35" s="328"/>
      <c r="I35" s="328"/>
      <c r="J35" s="328"/>
      <c r="K35" s="328"/>
      <c r="L35" s="328"/>
      <c r="M35" s="328"/>
    </row>
    <row r="36" spans="1:13" ht="7.5" customHeight="1"/>
    <row r="37" spans="1:13" ht="14.25">
      <c r="A37" s="139" t="s">
        <v>257</v>
      </c>
    </row>
    <row r="38" spans="1:13" ht="7.5" customHeight="1"/>
    <row r="39" spans="1:13" ht="14.25">
      <c r="A39" s="330" t="s">
        <v>219</v>
      </c>
      <c r="B39" s="330"/>
      <c r="C39" s="330"/>
      <c r="D39" s="330"/>
      <c r="E39" s="330"/>
      <c r="F39" s="330"/>
      <c r="G39" s="330"/>
      <c r="H39" s="330"/>
      <c r="I39" s="330"/>
      <c r="J39" s="330"/>
      <c r="K39" s="330"/>
      <c r="L39" s="330"/>
      <c r="M39" s="330"/>
    </row>
    <row r="40" spans="1:13" ht="14.25">
      <c r="A40" s="330" t="s">
        <v>220</v>
      </c>
      <c r="B40" s="330"/>
      <c r="C40" s="330"/>
      <c r="D40" s="330"/>
      <c r="E40" s="330"/>
      <c r="F40" s="330"/>
      <c r="G40" s="330"/>
      <c r="H40" s="330"/>
      <c r="I40" s="330"/>
      <c r="J40" s="330"/>
      <c r="K40" s="330"/>
      <c r="L40" s="330"/>
      <c r="M40" s="330"/>
    </row>
    <row r="41" spans="1:13" ht="14.25">
      <c r="A41" s="330" t="s">
        <v>221</v>
      </c>
      <c r="B41" s="330"/>
      <c r="C41" s="330"/>
      <c r="D41" s="330"/>
      <c r="E41" s="330"/>
      <c r="F41" s="330"/>
      <c r="G41" s="330"/>
      <c r="H41" s="330"/>
      <c r="I41" s="330"/>
      <c r="J41" s="330"/>
      <c r="K41" s="330"/>
      <c r="L41" s="330"/>
      <c r="M41" s="330"/>
    </row>
    <row r="42" spans="1:13" ht="14.25">
      <c r="A42" s="330" t="s">
        <v>222</v>
      </c>
      <c r="B42" s="330"/>
      <c r="C42" s="330"/>
      <c r="D42" s="330"/>
      <c r="E42" s="330"/>
      <c r="F42" s="330"/>
      <c r="G42" s="330"/>
      <c r="H42" s="330"/>
      <c r="I42" s="330"/>
      <c r="J42" s="330"/>
      <c r="K42" s="330"/>
      <c r="L42" s="330"/>
      <c r="M42" s="330"/>
    </row>
    <row r="43" spans="1:13" ht="14.25">
      <c r="A43" s="330" t="s">
        <v>223</v>
      </c>
      <c r="B43" s="330"/>
      <c r="C43" s="330"/>
      <c r="D43" s="330"/>
      <c r="E43" s="330"/>
      <c r="F43" s="330"/>
      <c r="G43" s="330"/>
      <c r="H43" s="330"/>
      <c r="I43" s="330"/>
      <c r="J43" s="330"/>
      <c r="K43" s="330"/>
      <c r="L43" s="330"/>
      <c r="M43" s="330"/>
    </row>
    <row r="44" spans="1:13" ht="14.25">
      <c r="A44" s="330" t="s">
        <v>224</v>
      </c>
      <c r="B44" s="330"/>
      <c r="C44" s="330"/>
      <c r="D44" s="330"/>
      <c r="E44" s="330"/>
      <c r="F44" s="330"/>
      <c r="G44" s="330"/>
      <c r="H44" s="330"/>
      <c r="I44" s="330"/>
      <c r="J44" s="330"/>
      <c r="K44" s="330"/>
      <c r="L44" s="330"/>
      <c r="M44" s="330"/>
    </row>
    <row r="45" spans="1:13" ht="14.25">
      <c r="A45" s="330" t="s">
        <v>225</v>
      </c>
      <c r="B45" s="330"/>
      <c r="C45" s="330"/>
      <c r="D45" s="330"/>
      <c r="E45" s="330"/>
      <c r="F45" s="330"/>
      <c r="G45" s="330"/>
      <c r="H45" s="330"/>
      <c r="I45" s="330"/>
      <c r="J45" s="330"/>
      <c r="K45" s="330"/>
      <c r="L45" s="330"/>
      <c r="M45" s="330"/>
    </row>
  </sheetData>
  <sheetProtection algorithmName="SHA-512" hashValue="61V0rPlfvuSSIQEpjOSyeN6xdz3xoUzs7eh/734kwXz6gmezbSgm9FgLtgCiX+UIjkBD4gWObX1dsh6OhYygpQ==" saltValue="4OsAPycWsIZIzcKgis9WqA==" spinCount="100000" sheet="1" objects="1" scenarios="1"/>
  <mergeCells count="37">
    <mergeCell ref="A27:M27"/>
    <mergeCell ref="A28:M28"/>
    <mergeCell ref="A29:M29"/>
    <mergeCell ref="A30:M30"/>
    <mergeCell ref="A22:M22"/>
    <mergeCell ref="A23:M23"/>
    <mergeCell ref="A24:M24"/>
    <mergeCell ref="A25:M25"/>
    <mergeCell ref="A26:M26"/>
    <mergeCell ref="A13:M13"/>
    <mergeCell ref="A17:M17"/>
    <mergeCell ref="A18:M18"/>
    <mergeCell ref="A20:M20"/>
    <mergeCell ref="A21:M21"/>
    <mergeCell ref="A45:M45"/>
    <mergeCell ref="A39:M39"/>
    <mergeCell ref="A40:M40"/>
    <mergeCell ref="A41:M41"/>
    <mergeCell ref="A42:M42"/>
    <mergeCell ref="A43:M43"/>
    <mergeCell ref="A44:M44"/>
    <mergeCell ref="A35:M35"/>
    <mergeCell ref="A1:M1"/>
    <mergeCell ref="A31:M31"/>
    <mergeCell ref="A32:M32"/>
    <mergeCell ref="A33:M33"/>
    <mergeCell ref="A34:M34"/>
    <mergeCell ref="A6:M6"/>
    <mergeCell ref="A7:M7"/>
    <mergeCell ref="A8:M8"/>
    <mergeCell ref="A9:M9"/>
    <mergeCell ref="A10:M10"/>
    <mergeCell ref="A11:M11"/>
    <mergeCell ref="A12:M12"/>
    <mergeCell ref="A14:M14"/>
    <mergeCell ref="A16:M16"/>
    <mergeCell ref="A15:M15"/>
  </mergeCells>
  <pageMargins left="0.7" right="0.7"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2"/>
  <sheetViews>
    <sheetView zoomScaleNormal="100" workbookViewId="0">
      <selection sqref="A1:XFD1048576"/>
    </sheetView>
  </sheetViews>
  <sheetFormatPr defaultColWidth="9.140625" defaultRowHeight="12.75"/>
  <cols>
    <col min="1" max="1" width="42.28515625" style="2" customWidth="1"/>
    <col min="2" max="2" width="24.140625" style="2" bestFit="1" customWidth="1"/>
    <col min="3" max="3" width="22.42578125" style="2" customWidth="1"/>
    <col min="4" max="4" width="17.85546875" style="2" customWidth="1"/>
    <col min="5" max="5" width="13.7109375" style="2" bestFit="1" customWidth="1"/>
    <col min="6" max="6" width="36.5703125" style="2" customWidth="1"/>
    <col min="7" max="7" width="16.7109375" style="2" bestFit="1" customWidth="1"/>
    <col min="8" max="8" width="14.7109375" style="2" customWidth="1"/>
    <col min="9" max="9" width="16.5703125" style="2" bestFit="1" customWidth="1"/>
    <col min="10" max="10" width="15.140625" style="2" bestFit="1" customWidth="1"/>
    <col min="11" max="11" width="14.28515625" style="2" bestFit="1" customWidth="1"/>
    <col min="12" max="12" width="16.7109375" style="2" bestFit="1" customWidth="1"/>
    <col min="13" max="15" width="17.42578125" style="2" customWidth="1"/>
    <col min="16" max="16" width="14.7109375" style="2" bestFit="1" customWidth="1"/>
    <col min="17" max="17" width="19.42578125" style="2" customWidth="1"/>
    <col min="18" max="18" width="18.5703125" style="2" customWidth="1"/>
    <col min="19" max="19" width="14.7109375" style="2" bestFit="1" customWidth="1"/>
    <col min="20" max="20" width="12" style="2" bestFit="1" customWidth="1"/>
    <col min="21" max="21" width="13.140625" style="2" bestFit="1" customWidth="1"/>
    <col min="22" max="22" width="15.42578125" style="2" bestFit="1" customWidth="1"/>
    <col min="23" max="16384" width="9.140625" style="2"/>
  </cols>
  <sheetData>
    <row r="1" spans="1:23" ht="69.75" customHeight="1">
      <c r="A1" s="148" t="s">
        <v>443</v>
      </c>
      <c r="B1" s="70" t="s">
        <v>96</v>
      </c>
      <c r="C1" s="70" t="s">
        <v>55</v>
      </c>
      <c r="D1" s="70" t="s">
        <v>56</v>
      </c>
      <c r="E1" s="70" t="s">
        <v>345</v>
      </c>
      <c r="F1" s="70" t="s">
        <v>57</v>
      </c>
      <c r="G1" s="70" t="s">
        <v>58</v>
      </c>
      <c r="H1" s="70" t="s">
        <v>59</v>
      </c>
      <c r="I1" s="70" t="s">
        <v>60</v>
      </c>
      <c r="J1" s="70" t="s">
        <v>346</v>
      </c>
      <c r="K1" s="70" t="s">
        <v>61</v>
      </c>
      <c r="L1" s="70" t="s">
        <v>62</v>
      </c>
      <c r="M1" s="70" t="s">
        <v>380</v>
      </c>
      <c r="N1" s="70" t="s">
        <v>381</v>
      </c>
      <c r="O1" s="70" t="s">
        <v>382</v>
      </c>
      <c r="P1" s="70" t="s">
        <v>383</v>
      </c>
      <c r="Q1" s="70" t="s">
        <v>384</v>
      </c>
      <c r="R1" s="71" t="s">
        <v>95</v>
      </c>
      <c r="S1" s="70" t="s">
        <v>451</v>
      </c>
      <c r="T1" s="71" t="s">
        <v>63</v>
      </c>
      <c r="U1" s="71" t="s">
        <v>64</v>
      </c>
      <c r="V1" s="72" t="s">
        <v>97</v>
      </c>
      <c r="W1" s="72" t="s">
        <v>136</v>
      </c>
    </row>
    <row r="2" spans="1:23" ht="23.25">
      <c r="A2" s="207" t="s">
        <v>352</v>
      </c>
      <c r="B2" s="198"/>
      <c r="C2" s="198" t="s">
        <v>353</v>
      </c>
      <c r="D2" s="198" t="s">
        <v>351</v>
      </c>
      <c r="E2" s="198" t="s">
        <v>354</v>
      </c>
      <c r="F2" s="198" t="s">
        <v>355</v>
      </c>
      <c r="G2" s="198" t="s">
        <v>356</v>
      </c>
      <c r="H2" s="198" t="s">
        <v>357</v>
      </c>
      <c r="I2" s="198" t="s">
        <v>358</v>
      </c>
      <c r="J2" s="198" t="s">
        <v>359</v>
      </c>
      <c r="K2" s="198" t="s">
        <v>360</v>
      </c>
      <c r="L2" s="198" t="s">
        <v>361</v>
      </c>
      <c r="M2" s="198" t="s">
        <v>385</v>
      </c>
      <c r="N2" s="198" t="s">
        <v>386</v>
      </c>
      <c r="O2" s="198" t="s">
        <v>387</v>
      </c>
      <c r="P2" s="198" t="s">
        <v>388</v>
      </c>
      <c r="Q2" s="198" t="s">
        <v>389</v>
      </c>
      <c r="R2" s="199"/>
      <c r="S2" s="198" t="s">
        <v>450</v>
      </c>
      <c r="T2" s="199" t="s">
        <v>362</v>
      </c>
      <c r="U2" s="199" t="s">
        <v>363</v>
      </c>
      <c r="V2" s="200" t="s">
        <v>431</v>
      </c>
      <c r="W2" s="200"/>
    </row>
    <row r="3" spans="1:23" s="47" customFormat="1" ht="10.5">
      <c r="A3" s="69" t="s">
        <v>175</v>
      </c>
    </row>
    <row r="4" spans="1:23">
      <c r="A4" s="217" t="s">
        <v>341</v>
      </c>
      <c r="B4" s="212">
        <f t="shared" ref="B4:B31" si="0">SUM(C4:Q4)</f>
        <v>18146225.5</v>
      </c>
      <c r="C4" s="209">
        <v>815882.74</v>
      </c>
      <c r="D4" s="209">
        <v>30307.439999999999</v>
      </c>
      <c r="E4" s="209">
        <v>71209.67</v>
      </c>
      <c r="F4" s="209">
        <v>0</v>
      </c>
      <c r="G4" s="209">
        <v>406542.16</v>
      </c>
      <c r="H4" s="209">
        <v>9567472.8900000006</v>
      </c>
      <c r="I4" s="209">
        <v>2701319.75</v>
      </c>
      <c r="J4" s="209">
        <v>405742.48</v>
      </c>
      <c r="K4" s="209">
        <v>0</v>
      </c>
      <c r="L4" s="209">
        <v>3776302.93</v>
      </c>
      <c r="M4" s="209">
        <v>26109.16</v>
      </c>
      <c r="N4" s="209">
        <v>324847.88</v>
      </c>
      <c r="O4" s="209">
        <v>0</v>
      </c>
      <c r="P4" s="209">
        <v>20488.400000000001</v>
      </c>
      <c r="Q4" s="209">
        <v>0</v>
      </c>
      <c r="R4" s="210">
        <f>S4+T4+U4</f>
        <v>781006.33</v>
      </c>
      <c r="S4" s="209">
        <v>0</v>
      </c>
      <c r="T4" s="211">
        <v>46498.97</v>
      </c>
      <c r="U4" s="211">
        <v>734507.36</v>
      </c>
      <c r="V4" s="213">
        <v>739360.51</v>
      </c>
      <c r="W4" s="2" t="str">
        <f>IF((B4*0.05)&lt;500000,"Yes","N/A")</f>
        <v>N/A</v>
      </c>
    </row>
    <row r="5" spans="1:23">
      <c r="A5" s="217" t="s">
        <v>69</v>
      </c>
      <c r="B5" s="212">
        <f t="shared" si="0"/>
        <v>55685415</v>
      </c>
      <c r="C5" s="209">
        <v>3365546</v>
      </c>
      <c r="D5" s="209">
        <v>288489</v>
      </c>
      <c r="E5" s="209">
        <v>506910</v>
      </c>
      <c r="F5" s="209">
        <v>3432</v>
      </c>
      <c r="G5" s="209">
        <v>1893432</v>
      </c>
      <c r="H5" s="209">
        <v>28866262</v>
      </c>
      <c r="I5" s="209">
        <v>3454104</v>
      </c>
      <c r="J5" s="209">
        <v>1610397</v>
      </c>
      <c r="K5" s="209">
        <v>57154</v>
      </c>
      <c r="L5" s="209">
        <v>15639689</v>
      </c>
      <c r="M5" s="209">
        <v>0</v>
      </c>
      <c r="N5" s="209">
        <v>0</v>
      </c>
      <c r="O5" s="209">
        <v>0</v>
      </c>
      <c r="P5" s="209">
        <v>0</v>
      </c>
      <c r="Q5" s="209">
        <v>0</v>
      </c>
      <c r="R5" s="210">
        <f t="shared" ref="R5:R31" si="1">S5+T5+U5</f>
        <v>400332</v>
      </c>
      <c r="S5" s="209">
        <v>0</v>
      </c>
      <c r="T5" s="211">
        <v>0</v>
      </c>
      <c r="U5" s="211">
        <v>400332</v>
      </c>
      <c r="V5" s="211">
        <v>2731434</v>
      </c>
      <c r="W5" s="2" t="str">
        <f t="shared" ref="W5:W31" si="2">IF((B5*0.05)&lt;500000,"Yes","N/A")</f>
        <v>N/A</v>
      </c>
    </row>
    <row r="6" spans="1:23">
      <c r="A6" s="217" t="s">
        <v>70</v>
      </c>
      <c r="B6" s="212">
        <f t="shared" si="0"/>
        <v>2086655.52</v>
      </c>
      <c r="C6" s="209">
        <v>41433.800000000003</v>
      </c>
      <c r="D6" s="209">
        <v>3107.25</v>
      </c>
      <c r="E6" s="209">
        <v>54</v>
      </c>
      <c r="F6" s="209">
        <v>0</v>
      </c>
      <c r="G6" s="209">
        <v>12849.75</v>
      </c>
      <c r="H6" s="209">
        <v>1193479.92</v>
      </c>
      <c r="I6" s="209">
        <v>400112.61</v>
      </c>
      <c r="J6" s="209">
        <v>8041.68</v>
      </c>
      <c r="K6" s="209">
        <v>0</v>
      </c>
      <c r="L6" s="209">
        <v>410283.36</v>
      </c>
      <c r="M6" s="209">
        <v>1749.15</v>
      </c>
      <c r="N6" s="209">
        <v>12045.7</v>
      </c>
      <c r="O6" s="209">
        <v>3498.3</v>
      </c>
      <c r="P6" s="209">
        <v>0</v>
      </c>
      <c r="Q6" s="209">
        <v>0</v>
      </c>
      <c r="R6" s="210">
        <f t="shared" si="1"/>
        <v>272307.83999999997</v>
      </c>
      <c r="S6" s="209">
        <v>0</v>
      </c>
      <c r="T6" s="211">
        <v>26.37</v>
      </c>
      <c r="U6" s="211">
        <v>272281.46999999997</v>
      </c>
      <c r="V6" s="211">
        <v>149270.99</v>
      </c>
      <c r="W6" s="2" t="str">
        <f t="shared" si="2"/>
        <v>Yes</v>
      </c>
    </row>
    <row r="7" spans="1:23">
      <c r="A7" s="217" t="s">
        <v>71</v>
      </c>
      <c r="B7" s="212">
        <f t="shared" si="0"/>
        <v>9139376.9099999983</v>
      </c>
      <c r="C7" s="209">
        <v>541381.19999999995</v>
      </c>
      <c r="D7" s="209">
        <v>32843.879999999997</v>
      </c>
      <c r="E7" s="209">
        <v>108772.92</v>
      </c>
      <c r="F7" s="209">
        <v>0</v>
      </c>
      <c r="G7" s="209">
        <v>180046.5</v>
      </c>
      <c r="H7" s="209">
        <v>5249659.26</v>
      </c>
      <c r="I7" s="209">
        <v>728369.23</v>
      </c>
      <c r="J7" s="209">
        <v>222347.08</v>
      </c>
      <c r="K7" s="209">
        <v>0</v>
      </c>
      <c r="L7" s="209">
        <v>1930181.26</v>
      </c>
      <c r="M7" s="209">
        <v>0</v>
      </c>
      <c r="N7" s="209">
        <v>125660.04</v>
      </c>
      <c r="O7" s="209">
        <v>18625.5</v>
      </c>
      <c r="P7" s="209">
        <v>1490.04</v>
      </c>
      <c r="Q7" s="209">
        <v>0</v>
      </c>
      <c r="R7" s="210">
        <f t="shared" si="1"/>
        <v>244570.54</v>
      </c>
      <c r="S7" s="209">
        <v>0</v>
      </c>
      <c r="T7" s="211">
        <v>6901.34</v>
      </c>
      <c r="U7" s="211">
        <v>237669.2</v>
      </c>
      <c r="V7" s="211">
        <v>481502.54</v>
      </c>
      <c r="W7" s="2" t="str">
        <f t="shared" si="2"/>
        <v>Yes</v>
      </c>
    </row>
    <row r="8" spans="1:23">
      <c r="A8" s="217" t="s">
        <v>72</v>
      </c>
      <c r="B8" s="212">
        <f t="shared" si="0"/>
        <v>19504103.75</v>
      </c>
      <c r="C8" s="209">
        <v>1638333.48</v>
      </c>
      <c r="D8" s="209">
        <v>275642.64</v>
      </c>
      <c r="E8" s="209">
        <v>68196.240000000005</v>
      </c>
      <c r="F8" s="209">
        <v>0</v>
      </c>
      <c r="G8" s="209">
        <v>684513.06</v>
      </c>
      <c r="H8" s="209">
        <v>9063832.7400000002</v>
      </c>
      <c r="I8" s="209">
        <v>2425091.7999999998</v>
      </c>
      <c r="J8" s="209">
        <v>215240.74</v>
      </c>
      <c r="K8" s="209">
        <v>1901.28</v>
      </c>
      <c r="L8" s="209">
        <v>4698694.26</v>
      </c>
      <c r="M8" s="209">
        <v>61916.4</v>
      </c>
      <c r="N8" s="209">
        <v>332166.53999999998</v>
      </c>
      <c r="O8" s="209">
        <v>36417.360000000001</v>
      </c>
      <c r="P8" s="209">
        <v>2157.21</v>
      </c>
      <c r="Q8" s="209">
        <v>0</v>
      </c>
      <c r="R8" s="210">
        <f t="shared" si="1"/>
        <v>1436085.1199999999</v>
      </c>
      <c r="S8" s="209">
        <v>0</v>
      </c>
      <c r="T8" s="211">
        <v>182873.45</v>
      </c>
      <c r="U8" s="211">
        <v>1253211.67</v>
      </c>
      <c r="V8" s="211">
        <v>1109892.06</v>
      </c>
      <c r="W8" s="2" t="str">
        <f>IF((B8*0.05)&lt;500000,"Yes","N/A")</f>
        <v>N/A</v>
      </c>
    </row>
    <row r="9" spans="1:23">
      <c r="A9" s="217" t="s">
        <v>371</v>
      </c>
      <c r="B9" s="212">
        <f t="shared" si="0"/>
        <v>22712509.580000002</v>
      </c>
      <c r="C9" s="209">
        <v>2876841.0300000007</v>
      </c>
      <c r="D9" s="209">
        <v>240663.54</v>
      </c>
      <c r="E9" s="209">
        <v>81312.02</v>
      </c>
      <c r="F9" s="209">
        <v>0</v>
      </c>
      <c r="G9" s="209">
        <v>207252.18</v>
      </c>
      <c r="H9" s="209">
        <v>15204855.959999999</v>
      </c>
      <c r="I9" s="209">
        <v>1499606.98</v>
      </c>
      <c r="J9" s="209">
        <v>244466.09</v>
      </c>
      <c r="K9" s="209">
        <v>0</v>
      </c>
      <c r="L9" s="209">
        <v>1742149.65</v>
      </c>
      <c r="M9" s="209">
        <v>0</v>
      </c>
      <c r="N9" s="209">
        <v>606412.33000000007</v>
      </c>
      <c r="O9" s="209">
        <v>8949.7999999999993</v>
      </c>
      <c r="P9" s="209">
        <v>0</v>
      </c>
      <c r="Q9" s="209">
        <v>0</v>
      </c>
      <c r="R9" s="210">
        <f t="shared" si="1"/>
        <v>93479.590000000011</v>
      </c>
      <c r="S9" s="209">
        <v>0</v>
      </c>
      <c r="T9" s="211">
        <v>17811.91</v>
      </c>
      <c r="U9" s="211">
        <v>75667.680000000008</v>
      </c>
      <c r="V9" s="211">
        <v>1112047.51</v>
      </c>
      <c r="W9" s="2" t="str">
        <f>IF((B9*0.05)&lt;500000,"Yes","N/A")</f>
        <v>N/A</v>
      </c>
    </row>
    <row r="10" spans="1:23">
      <c r="A10" s="217" t="s">
        <v>74</v>
      </c>
      <c r="B10" s="212">
        <f t="shared" si="0"/>
        <v>3437501.0200000005</v>
      </c>
      <c r="C10" s="209">
        <v>66345.11</v>
      </c>
      <c r="D10" s="209">
        <v>4997.8500000000004</v>
      </c>
      <c r="E10" s="209">
        <v>6808.61</v>
      </c>
      <c r="F10" s="209">
        <v>0</v>
      </c>
      <c r="G10" s="209">
        <v>38589.19</v>
      </c>
      <c r="H10" s="209">
        <v>2064241.09</v>
      </c>
      <c r="I10" s="209">
        <v>257291.89</v>
      </c>
      <c r="J10" s="209">
        <v>131435.1</v>
      </c>
      <c r="K10" s="209">
        <v>40654.1</v>
      </c>
      <c r="L10" s="209">
        <v>776138.08</v>
      </c>
      <c r="M10" s="209">
        <v>0</v>
      </c>
      <c r="N10" s="209">
        <v>38800</v>
      </c>
      <c r="O10" s="209">
        <v>6000</v>
      </c>
      <c r="P10" s="209">
        <v>6200</v>
      </c>
      <c r="Q10" s="209">
        <v>0</v>
      </c>
      <c r="R10" s="210">
        <f t="shared" si="1"/>
        <v>541973.07000000007</v>
      </c>
      <c r="S10" s="209">
        <v>0</v>
      </c>
      <c r="T10" s="211">
        <v>30070.98</v>
      </c>
      <c r="U10" s="211">
        <v>511902.09</v>
      </c>
      <c r="V10" s="211">
        <v>282720.25</v>
      </c>
      <c r="W10" s="2" t="str">
        <f t="shared" si="2"/>
        <v>Yes</v>
      </c>
    </row>
    <row r="11" spans="1:23">
      <c r="A11" s="217" t="s">
        <v>435</v>
      </c>
      <c r="B11" s="212">
        <f t="shared" si="0"/>
        <v>2145182.9099999997</v>
      </c>
      <c r="C11" s="209">
        <v>306687.55</v>
      </c>
      <c r="D11" s="209">
        <v>33915</v>
      </c>
      <c r="E11" s="209">
        <v>20363.060000000001</v>
      </c>
      <c r="F11" s="209">
        <v>0</v>
      </c>
      <c r="G11" s="209">
        <v>229953.58</v>
      </c>
      <c r="H11" s="209">
        <v>782766.3</v>
      </c>
      <c r="I11" s="209">
        <v>135665.62</v>
      </c>
      <c r="J11" s="209">
        <v>39734.400000000001</v>
      </c>
      <c r="K11" s="209">
        <v>0</v>
      </c>
      <c r="L11" s="209">
        <v>596097.4</v>
      </c>
      <c r="M11" s="209">
        <v>0</v>
      </c>
      <c r="N11" s="209">
        <v>0</v>
      </c>
      <c r="O11" s="209">
        <v>0</v>
      </c>
      <c r="P11" s="209">
        <v>0</v>
      </c>
      <c r="Q11" s="209">
        <v>0</v>
      </c>
      <c r="R11" s="210">
        <f t="shared" si="1"/>
        <v>103121.9</v>
      </c>
      <c r="S11" s="209">
        <v>0</v>
      </c>
      <c r="T11" s="211">
        <v>2721.56</v>
      </c>
      <c r="U11" s="211">
        <v>100400.34</v>
      </c>
      <c r="V11" s="211">
        <v>117606.40000000001</v>
      </c>
      <c r="W11" s="2" t="str">
        <f t="shared" si="2"/>
        <v>Yes</v>
      </c>
    </row>
    <row r="12" spans="1:23">
      <c r="A12" s="217" t="s">
        <v>76</v>
      </c>
      <c r="B12" s="212">
        <f t="shared" si="0"/>
        <v>32326103.819999993</v>
      </c>
      <c r="C12" s="209">
        <v>1298895.6099999994</v>
      </c>
      <c r="D12" s="209">
        <v>216806.96</v>
      </c>
      <c r="E12" s="209">
        <v>91610.62999999999</v>
      </c>
      <c r="F12" s="209">
        <v>5541.54</v>
      </c>
      <c r="G12" s="209">
        <v>615910.81999999983</v>
      </c>
      <c r="H12" s="209">
        <v>17241620.879999999</v>
      </c>
      <c r="I12" s="209">
        <v>4435662.4799999995</v>
      </c>
      <c r="J12" s="209">
        <v>791184.49</v>
      </c>
      <c r="K12" s="209">
        <v>33525.9</v>
      </c>
      <c r="L12" s="209">
        <v>7595344.5099999998</v>
      </c>
      <c r="M12" s="209">
        <v>0</v>
      </c>
      <c r="N12" s="209">
        <v>0</v>
      </c>
      <c r="O12" s="209">
        <v>0</v>
      </c>
      <c r="P12" s="209">
        <v>0</v>
      </c>
      <c r="Q12" s="209">
        <v>0</v>
      </c>
      <c r="R12" s="210">
        <f t="shared" si="1"/>
        <v>1640724.02</v>
      </c>
      <c r="S12" s="209">
        <v>0</v>
      </c>
      <c r="T12" s="211">
        <v>46125.739999999991</v>
      </c>
      <c r="U12" s="211">
        <v>1594598.28</v>
      </c>
      <c r="V12" s="211">
        <v>1756794.42</v>
      </c>
      <c r="W12" s="2" t="str">
        <f t="shared" si="2"/>
        <v>N/A</v>
      </c>
    </row>
    <row r="13" spans="1:23">
      <c r="A13" s="217" t="s">
        <v>77</v>
      </c>
      <c r="B13" s="212">
        <f t="shared" si="0"/>
        <v>6234206.7000000002</v>
      </c>
      <c r="C13" s="209">
        <v>370369.56</v>
      </c>
      <c r="D13" s="209">
        <v>36696.239999999998</v>
      </c>
      <c r="E13" s="209">
        <v>33877.26</v>
      </c>
      <c r="F13" s="209">
        <v>0</v>
      </c>
      <c r="G13" s="209">
        <v>231383.9</v>
      </c>
      <c r="H13" s="209">
        <v>4106293.2</v>
      </c>
      <c r="I13" s="209">
        <v>358796.82</v>
      </c>
      <c r="J13" s="209">
        <v>71315.759999999995</v>
      </c>
      <c r="K13" s="209">
        <v>0</v>
      </c>
      <c r="L13" s="209">
        <v>1025473.96</v>
      </c>
      <c r="M13" s="209">
        <v>0</v>
      </c>
      <c r="N13" s="209">
        <v>0</v>
      </c>
      <c r="O13" s="209">
        <v>0</v>
      </c>
      <c r="P13" s="209">
        <v>0</v>
      </c>
      <c r="Q13" s="209">
        <v>0</v>
      </c>
      <c r="R13" s="210">
        <f t="shared" si="1"/>
        <v>402625.32</v>
      </c>
      <c r="S13" s="209">
        <v>0</v>
      </c>
      <c r="T13" s="211">
        <v>100814.77</v>
      </c>
      <c r="U13" s="211">
        <v>301810.55</v>
      </c>
      <c r="V13" s="211">
        <v>331204.68</v>
      </c>
      <c r="W13" s="2" t="str">
        <f t="shared" si="2"/>
        <v>Yes</v>
      </c>
    </row>
    <row r="14" spans="1:23">
      <c r="A14" s="217" t="s">
        <v>78</v>
      </c>
      <c r="B14" s="212">
        <f t="shared" si="0"/>
        <v>44263953.299999997</v>
      </c>
      <c r="C14" s="209">
        <v>5406146.7599999998</v>
      </c>
      <c r="D14" s="209">
        <v>0</v>
      </c>
      <c r="E14" s="209">
        <v>977753.92</v>
      </c>
      <c r="F14" s="209">
        <v>7970.82</v>
      </c>
      <c r="G14" s="209">
        <v>2419989.2599999998</v>
      </c>
      <c r="H14" s="209">
        <v>21118798.340000004</v>
      </c>
      <c r="I14" s="209">
        <v>0</v>
      </c>
      <c r="J14" s="209">
        <v>2182206.25</v>
      </c>
      <c r="K14" s="209">
        <v>107883.45</v>
      </c>
      <c r="L14" s="209">
        <v>12043204.5</v>
      </c>
      <c r="M14" s="209">
        <v>0</v>
      </c>
      <c r="N14" s="209">
        <v>0</v>
      </c>
      <c r="O14" s="209">
        <v>0</v>
      </c>
      <c r="P14" s="209">
        <v>0</v>
      </c>
      <c r="Q14" s="209">
        <v>0</v>
      </c>
      <c r="R14" s="210">
        <f t="shared" si="1"/>
        <v>787370.53999999992</v>
      </c>
      <c r="S14" s="209">
        <v>0</v>
      </c>
      <c r="T14" s="211">
        <v>81225.45</v>
      </c>
      <c r="U14" s="211">
        <v>706145.09</v>
      </c>
      <c r="V14" s="213">
        <v>2213197.67</v>
      </c>
      <c r="W14" s="2" t="str">
        <f t="shared" si="2"/>
        <v>N/A</v>
      </c>
    </row>
    <row r="15" spans="1:23">
      <c r="A15" s="217" t="s">
        <v>79</v>
      </c>
      <c r="B15" s="212">
        <f t="shared" si="0"/>
        <v>19147989.93</v>
      </c>
      <c r="C15" s="209">
        <v>757668.24</v>
      </c>
      <c r="D15" s="209">
        <v>142090.92000000001</v>
      </c>
      <c r="E15" s="209">
        <v>26572.02</v>
      </c>
      <c r="F15" s="209">
        <v>0</v>
      </c>
      <c r="G15" s="209">
        <v>398336.52</v>
      </c>
      <c r="H15" s="209">
        <v>9295069.4700000007</v>
      </c>
      <c r="I15" s="209">
        <v>3689354.91</v>
      </c>
      <c r="J15" s="209">
        <v>103705.17</v>
      </c>
      <c r="K15" s="209">
        <v>0</v>
      </c>
      <c r="L15" s="209">
        <v>4735192.68</v>
      </c>
      <c r="M15" s="209">
        <v>0</v>
      </c>
      <c r="N15" s="209">
        <v>0</v>
      </c>
      <c r="O15" s="209">
        <v>0</v>
      </c>
      <c r="P15" s="209">
        <v>0</v>
      </c>
      <c r="Q15" s="209">
        <v>0</v>
      </c>
      <c r="R15" s="210">
        <f t="shared" si="1"/>
        <v>1529796.05</v>
      </c>
      <c r="S15" s="209">
        <v>0</v>
      </c>
      <c r="T15" s="211">
        <v>139773.6</v>
      </c>
      <c r="U15" s="211">
        <v>1390022.45</v>
      </c>
      <c r="V15" s="213">
        <v>944197.90999999992</v>
      </c>
      <c r="W15" s="2" t="str">
        <f t="shared" si="2"/>
        <v>N/A</v>
      </c>
    </row>
    <row r="16" spans="1:23">
      <c r="A16" s="217" t="s">
        <v>342</v>
      </c>
      <c r="B16" s="212">
        <f t="shared" si="0"/>
        <v>5679938.29</v>
      </c>
      <c r="C16" s="209">
        <v>160236.67000000001</v>
      </c>
      <c r="D16" s="209">
        <v>4130.6499999999996</v>
      </c>
      <c r="E16" s="209">
        <v>19122.419999999998</v>
      </c>
      <c r="F16" s="209">
        <v>0</v>
      </c>
      <c r="G16" s="209">
        <v>25331.26</v>
      </c>
      <c r="H16" s="209">
        <v>4024682.64</v>
      </c>
      <c r="I16" s="209">
        <v>343196.63</v>
      </c>
      <c r="J16" s="209">
        <v>118302.39</v>
      </c>
      <c r="K16" s="209">
        <v>0</v>
      </c>
      <c r="L16" s="209">
        <v>835013.23</v>
      </c>
      <c r="M16" s="209">
        <v>1652.27</v>
      </c>
      <c r="N16" s="209">
        <v>142061.51999999999</v>
      </c>
      <c r="O16" s="209">
        <v>2235.13</v>
      </c>
      <c r="P16" s="209">
        <v>3973.48</v>
      </c>
      <c r="Q16" s="209">
        <v>0</v>
      </c>
      <c r="R16" s="210">
        <f t="shared" si="1"/>
        <v>0</v>
      </c>
      <c r="S16" s="209">
        <v>0</v>
      </c>
      <c r="T16" s="211">
        <v>0</v>
      </c>
      <c r="U16" s="211">
        <v>0</v>
      </c>
      <c r="V16" s="211">
        <v>358271.63</v>
      </c>
      <c r="W16" s="2" t="str">
        <f t="shared" si="2"/>
        <v>Yes</v>
      </c>
    </row>
    <row r="17" spans="1:23">
      <c r="A17" s="217" t="s">
        <v>80</v>
      </c>
      <c r="B17" s="212">
        <f t="shared" si="0"/>
        <v>104928802.00999999</v>
      </c>
      <c r="C17" s="209">
        <v>15463950.32</v>
      </c>
      <c r="D17" s="209">
        <v>1063938.8600000001</v>
      </c>
      <c r="E17" s="209">
        <v>847062.55</v>
      </c>
      <c r="F17" s="209">
        <v>49997.61</v>
      </c>
      <c r="G17" s="209">
        <v>1961170.92</v>
      </c>
      <c r="H17" s="209">
        <v>65098109.219999999</v>
      </c>
      <c r="I17" s="209">
        <v>6649634.7599999998</v>
      </c>
      <c r="J17" s="209">
        <v>2608066.6800000002</v>
      </c>
      <c r="K17" s="209">
        <v>88988.5</v>
      </c>
      <c r="L17" s="209">
        <v>9239903.5999999996</v>
      </c>
      <c r="M17" s="209">
        <v>69258</v>
      </c>
      <c r="N17" s="209">
        <v>1788720.99</v>
      </c>
      <c r="O17" s="209">
        <v>0</v>
      </c>
      <c r="P17" s="209">
        <v>0</v>
      </c>
      <c r="Q17" s="209">
        <v>0</v>
      </c>
      <c r="R17" s="210">
        <f t="shared" si="1"/>
        <v>1736061.94</v>
      </c>
      <c r="S17" s="209">
        <v>7486.52</v>
      </c>
      <c r="T17" s="211">
        <v>427372.64</v>
      </c>
      <c r="U17" s="211">
        <v>1301202.78</v>
      </c>
      <c r="V17" s="211">
        <v>5325337.51</v>
      </c>
      <c r="W17" s="2" t="str">
        <f t="shared" si="2"/>
        <v>N/A</v>
      </c>
    </row>
    <row r="18" spans="1:23">
      <c r="A18" s="217" t="s">
        <v>436</v>
      </c>
      <c r="B18" s="212">
        <f t="shared" si="0"/>
        <v>1398588.51</v>
      </c>
      <c r="C18" s="209">
        <v>88108</v>
      </c>
      <c r="D18" s="209">
        <v>9716.5</v>
      </c>
      <c r="E18" s="209">
        <v>5472</v>
      </c>
      <c r="F18" s="209">
        <v>0</v>
      </c>
      <c r="G18" s="209">
        <v>106970.76</v>
      </c>
      <c r="H18" s="209">
        <v>763916.28999999992</v>
      </c>
      <c r="I18" s="209">
        <v>74759.34</v>
      </c>
      <c r="J18" s="209">
        <v>15888.81</v>
      </c>
      <c r="K18" s="209">
        <v>0</v>
      </c>
      <c r="L18" s="209">
        <v>333756.81</v>
      </c>
      <c r="M18" s="209">
        <v>0</v>
      </c>
      <c r="N18" s="209">
        <v>0</v>
      </c>
      <c r="O18" s="209">
        <v>0</v>
      </c>
      <c r="P18" s="209">
        <v>0</v>
      </c>
      <c r="Q18" s="209">
        <v>0</v>
      </c>
      <c r="R18" s="210">
        <f t="shared" si="1"/>
        <v>163627.4</v>
      </c>
      <c r="S18" s="209">
        <v>0</v>
      </c>
      <c r="T18" s="211">
        <v>0</v>
      </c>
      <c r="U18" s="211">
        <v>163627.4</v>
      </c>
      <c r="V18" s="211">
        <v>104888.33</v>
      </c>
      <c r="W18" s="2" t="str">
        <f t="shared" si="2"/>
        <v>Yes</v>
      </c>
    </row>
    <row r="19" spans="1:23">
      <c r="A19" s="217" t="s">
        <v>82</v>
      </c>
      <c r="B19" s="212">
        <f t="shared" si="0"/>
        <v>5716906.3900000006</v>
      </c>
      <c r="C19" s="209">
        <v>40768.9</v>
      </c>
      <c r="D19" s="209">
        <v>18247.52</v>
      </c>
      <c r="E19" s="209">
        <v>32890.230000000003</v>
      </c>
      <c r="F19" s="209">
        <v>0</v>
      </c>
      <c r="G19" s="209">
        <v>45663.41</v>
      </c>
      <c r="H19" s="209">
        <v>822910.82</v>
      </c>
      <c r="I19" s="209">
        <v>3689032.99</v>
      </c>
      <c r="J19" s="209">
        <v>110197.5</v>
      </c>
      <c r="K19" s="209">
        <v>0</v>
      </c>
      <c r="L19" s="209">
        <v>957195.02</v>
      </c>
      <c r="M19" s="209">
        <v>0</v>
      </c>
      <c r="N19" s="209">
        <v>0</v>
      </c>
      <c r="O19" s="209">
        <v>0</v>
      </c>
      <c r="P19" s="209">
        <v>0</v>
      </c>
      <c r="Q19" s="209">
        <v>0</v>
      </c>
      <c r="R19" s="210">
        <f t="shared" si="1"/>
        <v>414422.42</v>
      </c>
      <c r="S19" s="209">
        <v>0</v>
      </c>
      <c r="T19" s="211">
        <v>50584.31</v>
      </c>
      <c r="U19" s="211">
        <v>363838.11</v>
      </c>
      <c r="V19" s="211">
        <v>356705.87</v>
      </c>
      <c r="W19" s="2" t="str">
        <f t="shared" si="2"/>
        <v>Yes</v>
      </c>
    </row>
    <row r="20" spans="1:23">
      <c r="A20" s="217" t="s">
        <v>83</v>
      </c>
      <c r="B20" s="212">
        <f t="shared" si="0"/>
        <v>40251274.780000009</v>
      </c>
      <c r="C20" s="209">
        <v>4817331.1100000003</v>
      </c>
      <c r="D20" s="209">
        <v>356387.85</v>
      </c>
      <c r="E20" s="209">
        <v>276059.7</v>
      </c>
      <c r="F20" s="209">
        <v>4306.3500000000004</v>
      </c>
      <c r="G20" s="209">
        <v>348814.35</v>
      </c>
      <c r="H20" s="209">
        <v>26567064.210000001</v>
      </c>
      <c r="I20" s="209">
        <v>2510548.29</v>
      </c>
      <c r="J20" s="209">
        <v>823428.6</v>
      </c>
      <c r="K20" s="209">
        <v>42382.92</v>
      </c>
      <c r="L20" s="209">
        <v>3181718.88</v>
      </c>
      <c r="M20" s="209">
        <v>74118.559999999998</v>
      </c>
      <c r="N20" s="209">
        <v>1213941.82</v>
      </c>
      <c r="O20" s="209">
        <v>24920.82</v>
      </c>
      <c r="P20" s="209">
        <v>10251.32</v>
      </c>
      <c r="Q20" s="209">
        <v>0</v>
      </c>
      <c r="R20" s="210">
        <f t="shared" si="1"/>
        <v>1787863.95</v>
      </c>
      <c r="S20" s="209">
        <v>8812.6</v>
      </c>
      <c r="T20" s="211">
        <v>199377.05</v>
      </c>
      <c r="U20" s="211">
        <v>1579674.3</v>
      </c>
      <c r="V20" s="211">
        <v>2104830.94</v>
      </c>
      <c r="W20" s="2" t="str">
        <f t="shared" si="2"/>
        <v>N/A</v>
      </c>
    </row>
    <row r="21" spans="1:23">
      <c r="A21" s="217" t="s">
        <v>391</v>
      </c>
      <c r="B21" s="212">
        <f t="shared" si="0"/>
        <v>11262263.050000001</v>
      </c>
      <c r="C21" s="209">
        <v>280382.94</v>
      </c>
      <c r="D21" s="209">
        <v>9913.32</v>
      </c>
      <c r="E21" s="209">
        <v>18438.36</v>
      </c>
      <c r="F21" s="209">
        <v>3487.35</v>
      </c>
      <c r="G21" s="209">
        <v>148212.43</v>
      </c>
      <c r="H21" s="209">
        <v>6115742.4500000002</v>
      </c>
      <c r="I21" s="209">
        <v>928729.33</v>
      </c>
      <c r="J21" s="209">
        <v>246877.86</v>
      </c>
      <c r="K21" s="209">
        <v>20520.759999999998</v>
      </c>
      <c r="L21" s="209">
        <v>3489958.25</v>
      </c>
      <c r="M21" s="209">
        <v>0</v>
      </c>
      <c r="N21" s="209">
        <v>0</v>
      </c>
      <c r="O21" s="209">
        <v>0</v>
      </c>
      <c r="P21" s="209">
        <v>0</v>
      </c>
      <c r="Q21" s="209">
        <v>0</v>
      </c>
      <c r="R21" s="210">
        <f t="shared" si="1"/>
        <v>599999.59</v>
      </c>
      <c r="S21" s="209">
        <v>0</v>
      </c>
      <c r="T21" s="211">
        <v>63225.27</v>
      </c>
      <c r="U21" s="211">
        <v>536774.31999999995</v>
      </c>
      <c r="V21" s="211">
        <v>623298.49</v>
      </c>
      <c r="W21" s="2" t="str">
        <f t="shared" si="2"/>
        <v>N/A</v>
      </c>
    </row>
    <row r="22" spans="1:23">
      <c r="A22" s="217" t="s">
        <v>85</v>
      </c>
      <c r="B22" s="212">
        <f t="shared" si="0"/>
        <v>12400436.780000001</v>
      </c>
      <c r="C22" s="209">
        <v>592784.80000000005</v>
      </c>
      <c r="D22" s="209">
        <v>26934.97</v>
      </c>
      <c r="E22" s="209">
        <v>84336.4</v>
      </c>
      <c r="F22" s="209">
        <v>0</v>
      </c>
      <c r="G22" s="209">
        <v>210015.2</v>
      </c>
      <c r="H22" s="209">
        <v>7232307.0899999999</v>
      </c>
      <c r="I22" s="209">
        <v>1162529.22</v>
      </c>
      <c r="J22" s="209">
        <v>435585.81</v>
      </c>
      <c r="K22" s="209">
        <v>0</v>
      </c>
      <c r="L22" s="209">
        <v>2655943.29</v>
      </c>
      <c r="M22" s="209">
        <v>0</v>
      </c>
      <c r="N22" s="209">
        <v>0</v>
      </c>
      <c r="O22" s="209">
        <v>0</v>
      </c>
      <c r="P22" s="209">
        <v>0</v>
      </c>
      <c r="Q22" s="209">
        <v>0</v>
      </c>
      <c r="R22" s="210">
        <f t="shared" si="1"/>
        <v>711690.96</v>
      </c>
      <c r="S22" s="209">
        <v>0</v>
      </c>
      <c r="T22" s="211">
        <v>65935.700000000012</v>
      </c>
      <c r="U22" s="211">
        <v>645755.26</v>
      </c>
      <c r="V22" s="211">
        <v>685446.72</v>
      </c>
      <c r="W22" s="2" t="str">
        <f t="shared" si="2"/>
        <v>N/A</v>
      </c>
    </row>
    <row r="23" spans="1:23">
      <c r="A23" s="217" t="s">
        <v>86</v>
      </c>
      <c r="B23" s="212">
        <f t="shared" si="0"/>
        <v>13249708.400000002</v>
      </c>
      <c r="C23" s="209">
        <v>784607.86</v>
      </c>
      <c r="D23" s="209">
        <v>67409.23</v>
      </c>
      <c r="E23" s="209">
        <v>90143.81</v>
      </c>
      <c r="F23" s="209">
        <v>7946.56</v>
      </c>
      <c r="G23" s="209">
        <v>193470.47</v>
      </c>
      <c r="H23" s="209">
        <v>6777916.9699999997</v>
      </c>
      <c r="I23" s="209">
        <v>1970680.84</v>
      </c>
      <c r="J23" s="209">
        <v>256535.22</v>
      </c>
      <c r="K23" s="209">
        <v>114446.99</v>
      </c>
      <c r="L23" s="209">
        <v>2986550.45</v>
      </c>
      <c r="M23" s="209">
        <v>0</v>
      </c>
      <c r="N23" s="209">
        <v>0</v>
      </c>
      <c r="O23" s="209">
        <v>0</v>
      </c>
      <c r="P23" s="209">
        <v>0</v>
      </c>
      <c r="Q23" s="209">
        <v>0</v>
      </c>
      <c r="R23" s="210">
        <f t="shared" si="1"/>
        <v>285056.32</v>
      </c>
      <c r="S23" s="209">
        <v>0</v>
      </c>
      <c r="T23" s="211">
        <v>264.23</v>
      </c>
      <c r="U23" s="211">
        <v>284792.09000000003</v>
      </c>
      <c r="V23" s="213">
        <v>662113.04</v>
      </c>
      <c r="W23" s="2" t="str">
        <f t="shared" si="2"/>
        <v>N/A</v>
      </c>
    </row>
    <row r="24" spans="1:23">
      <c r="A24" s="217" t="s">
        <v>87</v>
      </c>
      <c r="B24" s="212">
        <f t="shared" si="0"/>
        <v>23643007.790000003</v>
      </c>
      <c r="C24" s="209">
        <v>4577664.3100000005</v>
      </c>
      <c r="D24" s="209">
        <v>102025</v>
      </c>
      <c r="E24" s="209">
        <v>306429.5</v>
      </c>
      <c r="F24" s="209">
        <v>0</v>
      </c>
      <c r="G24" s="209">
        <v>460279.07</v>
      </c>
      <c r="H24" s="209">
        <v>14419357.9</v>
      </c>
      <c r="I24" s="209">
        <v>1302483.57</v>
      </c>
      <c r="J24" s="209">
        <v>447705.92</v>
      </c>
      <c r="K24" s="209">
        <v>0</v>
      </c>
      <c r="L24" s="209">
        <v>2027062.52</v>
      </c>
      <c r="M24" s="209">
        <v>0</v>
      </c>
      <c r="N24" s="209">
        <v>0</v>
      </c>
      <c r="O24" s="209">
        <v>0</v>
      </c>
      <c r="P24" s="209">
        <v>0</v>
      </c>
      <c r="Q24" s="209">
        <v>0</v>
      </c>
      <c r="R24" s="210">
        <f t="shared" si="1"/>
        <v>481747.74</v>
      </c>
      <c r="S24" s="209">
        <v>0</v>
      </c>
      <c r="T24" s="211">
        <v>32449.56</v>
      </c>
      <c r="U24" s="211">
        <v>449298.18</v>
      </c>
      <c r="V24" s="211">
        <v>1160456.05</v>
      </c>
      <c r="W24" s="2" t="str">
        <f t="shared" si="2"/>
        <v>N/A</v>
      </c>
    </row>
    <row r="25" spans="1:23">
      <c r="A25" s="217" t="s">
        <v>88</v>
      </c>
      <c r="B25" s="212">
        <f t="shared" si="0"/>
        <v>23761708</v>
      </c>
      <c r="C25" s="209">
        <v>759653</v>
      </c>
      <c r="D25" s="209">
        <v>93672</v>
      </c>
      <c r="E25" s="209">
        <v>54439</v>
      </c>
      <c r="F25" s="209">
        <v>0</v>
      </c>
      <c r="G25" s="209">
        <v>293022</v>
      </c>
      <c r="H25" s="209">
        <v>13025484</v>
      </c>
      <c r="I25" s="209">
        <v>2292752</v>
      </c>
      <c r="J25" s="209">
        <v>333633</v>
      </c>
      <c r="K25" s="209">
        <v>165145</v>
      </c>
      <c r="L25" s="209">
        <v>6147164</v>
      </c>
      <c r="M25" s="209">
        <v>33521</v>
      </c>
      <c r="N25" s="209">
        <v>458691</v>
      </c>
      <c r="O25" s="209">
        <v>89548</v>
      </c>
      <c r="P25" s="209">
        <v>14984</v>
      </c>
      <c r="Q25" s="209">
        <v>0</v>
      </c>
      <c r="R25" s="210">
        <f t="shared" si="1"/>
        <v>395472</v>
      </c>
      <c r="S25" s="209">
        <v>0</v>
      </c>
      <c r="T25" s="211">
        <v>22452</v>
      </c>
      <c r="U25" s="211">
        <v>373020</v>
      </c>
      <c r="V25" s="211">
        <v>980418</v>
      </c>
      <c r="W25" s="2" t="str">
        <f t="shared" si="2"/>
        <v>N/A</v>
      </c>
    </row>
    <row r="26" spans="1:23">
      <c r="A26" s="217" t="s">
        <v>343</v>
      </c>
      <c r="B26" s="212">
        <f t="shared" si="0"/>
        <v>2954116.06</v>
      </c>
      <c r="C26" s="209">
        <v>63898.26</v>
      </c>
      <c r="D26" s="209">
        <v>0</v>
      </c>
      <c r="E26" s="209">
        <v>3563.1</v>
      </c>
      <c r="F26" s="209">
        <v>0</v>
      </c>
      <c r="G26" s="209">
        <v>0</v>
      </c>
      <c r="H26" s="209">
        <v>2513383.06</v>
      </c>
      <c r="I26" s="209">
        <v>292993.68000000005</v>
      </c>
      <c r="J26" s="209">
        <v>37768.86</v>
      </c>
      <c r="K26" s="209">
        <v>0</v>
      </c>
      <c r="L26" s="209">
        <v>1662.7800000000002</v>
      </c>
      <c r="M26" s="209">
        <v>1652.22</v>
      </c>
      <c r="N26" s="209">
        <v>38481.480000000003</v>
      </c>
      <c r="O26" s="209">
        <v>0</v>
      </c>
      <c r="P26" s="209">
        <v>712.62</v>
      </c>
      <c r="Q26" s="209">
        <v>0</v>
      </c>
      <c r="R26" s="210">
        <f t="shared" si="1"/>
        <v>464447.98</v>
      </c>
      <c r="S26" s="209">
        <v>0</v>
      </c>
      <c r="T26" s="211">
        <v>1098.0000000000002</v>
      </c>
      <c r="U26" s="211">
        <v>463349.98</v>
      </c>
      <c r="V26" s="211">
        <v>246541.9</v>
      </c>
      <c r="W26" s="2" t="str">
        <f t="shared" si="2"/>
        <v>Yes</v>
      </c>
    </row>
    <row r="27" spans="1:23">
      <c r="A27" s="217" t="s">
        <v>89</v>
      </c>
      <c r="B27" s="212">
        <f t="shared" si="0"/>
        <v>7516103.29</v>
      </c>
      <c r="C27" s="209">
        <v>459888.67</v>
      </c>
      <c r="D27" s="209">
        <v>12320.88</v>
      </c>
      <c r="E27" s="209">
        <v>11124.43</v>
      </c>
      <c r="F27" s="209">
        <v>4260.42</v>
      </c>
      <c r="G27" s="209">
        <v>108877.4</v>
      </c>
      <c r="H27" s="209">
        <v>4384765.4400000004</v>
      </c>
      <c r="I27" s="209">
        <v>651250.05000000005</v>
      </c>
      <c r="J27" s="209">
        <v>92715.839999999997</v>
      </c>
      <c r="K27" s="209">
        <v>66856.320000000007</v>
      </c>
      <c r="L27" s="209">
        <v>1549284.84</v>
      </c>
      <c r="M27" s="209">
        <v>8775</v>
      </c>
      <c r="N27" s="209">
        <v>150384</v>
      </c>
      <c r="O27" s="209">
        <v>13104</v>
      </c>
      <c r="P27" s="209">
        <v>2496</v>
      </c>
      <c r="Q27" s="209">
        <v>0</v>
      </c>
      <c r="R27" s="210">
        <f t="shared" si="1"/>
        <v>200830.78</v>
      </c>
      <c r="S27" s="209">
        <v>0</v>
      </c>
      <c r="T27" s="211">
        <v>16836.490000000002</v>
      </c>
      <c r="U27" s="211">
        <v>183994.29</v>
      </c>
      <c r="V27" s="211">
        <v>340531</v>
      </c>
      <c r="W27" s="2" t="str">
        <f t="shared" si="2"/>
        <v>Yes</v>
      </c>
    </row>
    <row r="28" spans="1:23">
      <c r="A28" s="217" t="s">
        <v>90</v>
      </c>
      <c r="B28" s="212">
        <f t="shared" si="0"/>
        <v>39585167.130000003</v>
      </c>
      <c r="C28" s="209">
        <v>2622276.91</v>
      </c>
      <c r="D28" s="209">
        <v>542519.37</v>
      </c>
      <c r="E28" s="209">
        <v>219887.85</v>
      </c>
      <c r="F28" s="209">
        <v>0</v>
      </c>
      <c r="G28" s="209">
        <v>1346050.8</v>
      </c>
      <c r="H28" s="209">
        <v>17854551.260000002</v>
      </c>
      <c r="I28" s="209">
        <v>6715340.9199999999</v>
      </c>
      <c r="J28" s="209">
        <v>742404.3</v>
      </c>
      <c r="K28" s="209">
        <v>0</v>
      </c>
      <c r="L28" s="209">
        <v>9542135.7200000007</v>
      </c>
      <c r="M28" s="209">
        <v>0</v>
      </c>
      <c r="N28" s="209">
        <v>0</v>
      </c>
      <c r="O28" s="209">
        <v>0</v>
      </c>
      <c r="P28" s="209">
        <v>0</v>
      </c>
      <c r="Q28" s="209">
        <v>0</v>
      </c>
      <c r="R28" s="210">
        <f t="shared" si="1"/>
        <v>402487.36</v>
      </c>
      <c r="S28" s="209">
        <v>0</v>
      </c>
      <c r="T28" s="211">
        <v>57905.18</v>
      </c>
      <c r="U28" s="211">
        <v>344582.18</v>
      </c>
      <c r="V28" s="211">
        <v>1995979.1</v>
      </c>
      <c r="W28" s="2" t="str">
        <f t="shared" si="2"/>
        <v>N/A</v>
      </c>
    </row>
    <row r="29" spans="1:23">
      <c r="A29" s="217" t="s">
        <v>91</v>
      </c>
      <c r="B29" s="212">
        <f t="shared" si="0"/>
        <v>15831558.459999997</v>
      </c>
      <c r="C29" s="209">
        <v>1721209.68</v>
      </c>
      <c r="D29" s="209">
        <v>88825</v>
      </c>
      <c r="E29" s="209">
        <v>140120.48000000001</v>
      </c>
      <c r="F29" s="209">
        <v>0</v>
      </c>
      <c r="G29" s="209">
        <v>196216.01</v>
      </c>
      <c r="H29" s="209">
        <v>10149979.859999999</v>
      </c>
      <c r="I29" s="209">
        <v>1202632.58</v>
      </c>
      <c r="J29" s="209">
        <v>391598.28</v>
      </c>
      <c r="K29" s="209">
        <v>62047.08</v>
      </c>
      <c r="L29" s="209">
        <v>1419514.2</v>
      </c>
      <c r="M29" s="209">
        <v>0</v>
      </c>
      <c r="N29" s="209">
        <v>436929.74</v>
      </c>
      <c r="O29" s="209">
        <v>11124.43</v>
      </c>
      <c r="P29" s="209">
        <v>11361.12</v>
      </c>
      <c r="Q29" s="209">
        <v>0</v>
      </c>
      <c r="R29" s="210">
        <f t="shared" si="1"/>
        <v>0</v>
      </c>
      <c r="S29" s="209">
        <v>0</v>
      </c>
      <c r="T29" s="211">
        <v>0</v>
      </c>
      <c r="U29" s="211">
        <v>0</v>
      </c>
      <c r="V29" s="211">
        <v>789017.3400000002</v>
      </c>
      <c r="W29" s="2" t="str">
        <f t="shared" si="2"/>
        <v>N/A</v>
      </c>
    </row>
    <row r="30" spans="1:23">
      <c r="A30" s="217" t="s">
        <v>92</v>
      </c>
      <c r="B30" s="212">
        <f t="shared" si="0"/>
        <v>22042145.879999999</v>
      </c>
      <c r="C30" s="209">
        <v>4174156.8</v>
      </c>
      <c r="D30" s="209">
        <v>13217.76</v>
      </c>
      <c r="E30" s="209">
        <v>200908.79999999999</v>
      </c>
      <c r="F30" s="209">
        <v>0</v>
      </c>
      <c r="G30" s="209">
        <v>483840</v>
      </c>
      <c r="H30" s="209">
        <v>14220855.029999999</v>
      </c>
      <c r="I30" s="209">
        <v>87292.29</v>
      </c>
      <c r="J30" s="209">
        <v>197222.39999999999</v>
      </c>
      <c r="K30" s="209">
        <v>0</v>
      </c>
      <c r="L30" s="209">
        <v>2664652.7999999998</v>
      </c>
      <c r="M30" s="209">
        <v>0</v>
      </c>
      <c r="N30" s="209">
        <v>0</v>
      </c>
      <c r="O30" s="209">
        <v>0</v>
      </c>
      <c r="P30" s="209">
        <v>0</v>
      </c>
      <c r="Q30" s="209">
        <v>0</v>
      </c>
      <c r="R30" s="210">
        <f t="shared" si="1"/>
        <v>604135.82999999996</v>
      </c>
      <c r="S30" s="209">
        <v>0</v>
      </c>
      <c r="T30" s="211">
        <v>40444.239999999998</v>
      </c>
      <c r="U30" s="211">
        <v>563691.59</v>
      </c>
      <c r="V30" s="211">
        <v>1122655.58</v>
      </c>
      <c r="W30" s="2" t="str">
        <f t="shared" si="2"/>
        <v>N/A</v>
      </c>
    </row>
    <row r="31" spans="1:23">
      <c r="A31" s="217" t="s">
        <v>93</v>
      </c>
      <c r="B31" s="212">
        <f t="shared" si="0"/>
        <v>81813315.200000003</v>
      </c>
      <c r="C31" s="209">
        <v>10005024.68</v>
      </c>
      <c r="D31" s="209">
        <v>377807.64</v>
      </c>
      <c r="E31" s="209">
        <v>1047994.36</v>
      </c>
      <c r="F31" s="209">
        <v>743.61</v>
      </c>
      <c r="G31" s="209">
        <v>3823642.62</v>
      </c>
      <c r="H31" s="209">
        <v>41501032.740000002</v>
      </c>
      <c r="I31" s="209">
        <v>3276076.8900000006</v>
      </c>
      <c r="J31" s="209">
        <v>2025500.64</v>
      </c>
      <c r="K31" s="209">
        <v>198962.62</v>
      </c>
      <c r="L31" s="209">
        <v>19556529.399999999</v>
      </c>
      <c r="M31" s="209">
        <v>0</v>
      </c>
      <c r="N31" s="209">
        <v>0</v>
      </c>
      <c r="O31" s="209">
        <v>0</v>
      </c>
      <c r="P31" s="209">
        <v>0</v>
      </c>
      <c r="Q31" s="209">
        <v>0</v>
      </c>
      <c r="R31" s="210">
        <f t="shared" si="1"/>
        <v>665867.54999999993</v>
      </c>
      <c r="S31" s="209">
        <v>0</v>
      </c>
      <c r="T31" s="211">
        <v>224346.58</v>
      </c>
      <c r="U31" s="211">
        <v>441520.97</v>
      </c>
      <c r="V31" s="211">
        <v>3779786.06</v>
      </c>
      <c r="W31" s="2" t="str">
        <f t="shared" si="2"/>
        <v>N/A</v>
      </c>
    </row>
    <row r="33" spans="1:9">
      <c r="A33" s="73" t="s">
        <v>54</v>
      </c>
      <c r="B33" s="73" t="s">
        <v>66</v>
      </c>
      <c r="C33" s="73" t="s">
        <v>67</v>
      </c>
      <c r="D33" s="73">
        <v>50000000</v>
      </c>
      <c r="F33" s="73" t="s">
        <v>54</v>
      </c>
      <c r="G33" s="73" t="s">
        <v>144</v>
      </c>
      <c r="H33" s="73" t="s">
        <v>145</v>
      </c>
      <c r="I33" s="73" t="s">
        <v>377</v>
      </c>
    </row>
    <row r="34" spans="1:9">
      <c r="A34" s="201"/>
      <c r="B34" s="201"/>
      <c r="C34" s="201" t="s">
        <v>449</v>
      </c>
      <c r="D34" s="201" t="s">
        <v>448</v>
      </c>
      <c r="F34" s="201"/>
      <c r="G34" s="201"/>
      <c r="H34" s="201"/>
      <c r="I34" s="201" t="s">
        <v>447</v>
      </c>
    </row>
    <row r="35" spans="1:9">
      <c r="A35" s="217" t="s">
        <v>341</v>
      </c>
      <c r="B35" s="208" t="s">
        <v>65</v>
      </c>
      <c r="C35" s="196">
        <v>0</v>
      </c>
      <c r="D35" s="213">
        <v>739360.51</v>
      </c>
      <c r="F35" s="217" t="s">
        <v>341</v>
      </c>
      <c r="G35" s="215">
        <v>69250</v>
      </c>
      <c r="H35" s="215">
        <v>10000000</v>
      </c>
      <c r="I35" s="214"/>
    </row>
    <row r="36" spans="1:9">
      <c r="A36" s="217" t="s">
        <v>69</v>
      </c>
      <c r="B36" s="208" t="s">
        <v>65</v>
      </c>
      <c r="C36" s="196">
        <v>0</v>
      </c>
      <c r="D36" s="211">
        <v>2731434</v>
      </c>
      <c r="F36" s="217" t="s">
        <v>69</v>
      </c>
      <c r="G36" s="215">
        <v>69250</v>
      </c>
      <c r="H36" s="215">
        <v>10000000</v>
      </c>
      <c r="I36" s="214"/>
    </row>
    <row r="37" spans="1:9">
      <c r="A37" s="217" t="s">
        <v>70</v>
      </c>
      <c r="B37" s="208" t="s">
        <v>65</v>
      </c>
      <c r="C37" s="196">
        <v>0</v>
      </c>
      <c r="D37" s="211">
        <v>149270.99</v>
      </c>
      <c r="F37" s="217" t="s">
        <v>70</v>
      </c>
      <c r="G37" s="216">
        <v>69250</v>
      </c>
      <c r="H37" s="215">
        <v>10000000</v>
      </c>
      <c r="I37" s="214">
        <v>275000</v>
      </c>
    </row>
    <row r="38" spans="1:9">
      <c r="A38" s="217" t="s">
        <v>71</v>
      </c>
      <c r="B38" s="208" t="s">
        <v>65</v>
      </c>
      <c r="C38" s="196">
        <v>0</v>
      </c>
      <c r="D38" s="211">
        <v>481502.54</v>
      </c>
      <c r="F38" s="217" t="s">
        <v>71</v>
      </c>
      <c r="G38" s="215">
        <v>69250</v>
      </c>
      <c r="H38" s="215">
        <v>10000000</v>
      </c>
      <c r="I38" s="214"/>
    </row>
    <row r="39" spans="1:9">
      <c r="A39" s="217" t="s">
        <v>72</v>
      </c>
      <c r="B39" s="208" t="s">
        <v>65</v>
      </c>
      <c r="C39" s="196">
        <v>0</v>
      </c>
      <c r="D39" s="211">
        <v>1109892.06</v>
      </c>
      <c r="F39" s="217" t="s">
        <v>72</v>
      </c>
      <c r="G39" s="215">
        <v>69250</v>
      </c>
      <c r="H39" s="215">
        <v>10000000</v>
      </c>
      <c r="I39" s="214"/>
    </row>
    <row r="40" spans="1:9">
      <c r="A40" s="217" t="s">
        <v>371</v>
      </c>
      <c r="B40" s="208" t="s">
        <v>65</v>
      </c>
      <c r="C40" s="196">
        <v>0</v>
      </c>
      <c r="D40" s="211">
        <v>1112047.51</v>
      </c>
      <c r="F40" s="217" t="s">
        <v>371</v>
      </c>
      <c r="G40" s="215">
        <v>69250</v>
      </c>
      <c r="H40" s="215">
        <v>10000000</v>
      </c>
      <c r="I40" s="214"/>
    </row>
    <row r="41" spans="1:9">
      <c r="A41" s="217" t="s">
        <v>74</v>
      </c>
      <c r="B41" s="208" t="s">
        <v>65</v>
      </c>
      <c r="C41" s="196">
        <v>0</v>
      </c>
      <c r="D41" s="211">
        <v>282720.25</v>
      </c>
      <c r="F41" s="217" t="s">
        <v>74</v>
      </c>
      <c r="G41" s="215">
        <v>69250</v>
      </c>
      <c r="H41" s="215">
        <v>10000000</v>
      </c>
      <c r="I41" s="214"/>
    </row>
    <row r="42" spans="1:9">
      <c r="A42" s="217" t="s">
        <v>435</v>
      </c>
      <c r="B42" s="208" t="s">
        <v>65</v>
      </c>
      <c r="C42" s="196">
        <v>0</v>
      </c>
      <c r="D42" s="211">
        <v>117606.40000000001</v>
      </c>
      <c r="F42" s="217" t="s">
        <v>435</v>
      </c>
      <c r="G42" s="215">
        <v>69250</v>
      </c>
      <c r="H42" s="215">
        <v>10000000</v>
      </c>
      <c r="I42" s="214"/>
    </row>
    <row r="43" spans="1:9">
      <c r="A43" s="217" t="s">
        <v>76</v>
      </c>
      <c r="B43" s="208" t="s">
        <v>65</v>
      </c>
      <c r="C43" s="196">
        <v>0</v>
      </c>
      <c r="D43" s="211">
        <v>1756794.42</v>
      </c>
      <c r="F43" s="217" t="s">
        <v>76</v>
      </c>
      <c r="G43" s="215">
        <v>69250</v>
      </c>
      <c r="H43" s="215">
        <v>10000000</v>
      </c>
      <c r="I43" s="214"/>
    </row>
    <row r="44" spans="1:9">
      <c r="A44" s="217" t="s">
        <v>77</v>
      </c>
      <c r="B44" s="208" t="s">
        <v>65</v>
      </c>
      <c r="C44" s="196">
        <v>0</v>
      </c>
      <c r="D44" s="211">
        <v>331204.68</v>
      </c>
      <c r="F44" s="217" t="s">
        <v>77</v>
      </c>
      <c r="G44" s="215">
        <v>69250</v>
      </c>
      <c r="H44" s="215">
        <v>10000000</v>
      </c>
      <c r="I44" s="214"/>
    </row>
    <row r="45" spans="1:9">
      <c r="A45" s="217" t="s">
        <v>78</v>
      </c>
      <c r="B45" s="208" t="s">
        <v>65</v>
      </c>
      <c r="C45" s="196">
        <v>0</v>
      </c>
      <c r="D45" s="213">
        <v>2213197.67</v>
      </c>
      <c r="F45" s="217" t="s">
        <v>78</v>
      </c>
      <c r="G45" s="215">
        <v>69250</v>
      </c>
      <c r="H45" s="215">
        <v>10000000</v>
      </c>
      <c r="I45" s="214"/>
    </row>
    <row r="46" spans="1:9">
      <c r="A46" s="217" t="s">
        <v>79</v>
      </c>
      <c r="B46" s="208" t="s">
        <v>65</v>
      </c>
      <c r="C46" s="196">
        <v>0</v>
      </c>
      <c r="D46" s="213">
        <v>944197.90999999992</v>
      </c>
      <c r="F46" s="217" t="s">
        <v>79</v>
      </c>
      <c r="G46" s="215">
        <v>69250</v>
      </c>
      <c r="H46" s="215">
        <v>10000000</v>
      </c>
      <c r="I46" s="214">
        <v>74959.81</v>
      </c>
    </row>
    <row r="47" spans="1:9">
      <c r="A47" s="217" t="s">
        <v>342</v>
      </c>
      <c r="B47" s="208" t="s">
        <v>65</v>
      </c>
      <c r="C47" s="196">
        <v>0</v>
      </c>
      <c r="D47" s="211">
        <v>358271.63</v>
      </c>
      <c r="F47" s="217" t="s">
        <v>342</v>
      </c>
      <c r="G47" s="215">
        <v>69250</v>
      </c>
      <c r="H47" s="215">
        <v>10000000</v>
      </c>
      <c r="I47" s="214"/>
    </row>
    <row r="48" spans="1:9">
      <c r="A48" s="217" t="s">
        <v>80</v>
      </c>
      <c r="B48" s="208" t="s">
        <v>65</v>
      </c>
      <c r="C48" s="196">
        <v>-2202.96</v>
      </c>
      <c r="D48" s="211">
        <v>5327540.47</v>
      </c>
      <c r="F48" s="217" t="s">
        <v>80</v>
      </c>
      <c r="G48" s="215">
        <v>69250</v>
      </c>
      <c r="H48" s="215">
        <v>10000000</v>
      </c>
      <c r="I48" s="214"/>
    </row>
    <row r="49" spans="1:9">
      <c r="A49" s="217" t="s">
        <v>436</v>
      </c>
      <c r="B49" s="208" t="s">
        <v>65</v>
      </c>
      <c r="C49" s="196">
        <v>0</v>
      </c>
      <c r="D49" s="211">
        <v>104888.33</v>
      </c>
      <c r="F49" s="217" t="s">
        <v>436</v>
      </c>
      <c r="G49" s="215">
        <v>69250</v>
      </c>
      <c r="H49" s="215">
        <v>10000000</v>
      </c>
      <c r="I49" s="214"/>
    </row>
    <row r="50" spans="1:9">
      <c r="A50" s="217" t="s">
        <v>82</v>
      </c>
      <c r="B50" s="208" t="s">
        <v>65</v>
      </c>
      <c r="C50" s="196">
        <v>0</v>
      </c>
      <c r="D50" s="211">
        <v>356705.87</v>
      </c>
      <c r="F50" s="217" t="s">
        <v>82</v>
      </c>
      <c r="G50" s="215">
        <v>69250</v>
      </c>
      <c r="H50" s="215">
        <v>10000000</v>
      </c>
      <c r="I50" s="214"/>
    </row>
    <row r="51" spans="1:9">
      <c r="A51" s="217" t="s">
        <v>83</v>
      </c>
      <c r="B51" s="208" t="s">
        <v>65</v>
      </c>
      <c r="C51" s="196">
        <v>0</v>
      </c>
      <c r="D51" s="211">
        <v>2104830.94</v>
      </c>
      <c r="F51" s="217" t="s">
        <v>83</v>
      </c>
      <c r="G51" s="215">
        <v>69250</v>
      </c>
      <c r="H51" s="215">
        <v>10000000</v>
      </c>
      <c r="I51" s="214"/>
    </row>
    <row r="52" spans="1:9">
      <c r="A52" s="217" t="s">
        <v>391</v>
      </c>
      <c r="B52" s="208" t="s">
        <v>65</v>
      </c>
      <c r="C52" s="196">
        <v>0</v>
      </c>
      <c r="D52" s="211">
        <v>623298.49</v>
      </c>
      <c r="F52" s="217" t="s">
        <v>391</v>
      </c>
      <c r="G52" s="215">
        <v>69250</v>
      </c>
      <c r="H52" s="215">
        <v>10000000</v>
      </c>
      <c r="I52" s="214"/>
    </row>
    <row r="53" spans="1:9">
      <c r="A53" s="217" t="s">
        <v>85</v>
      </c>
      <c r="B53" s="208" t="s">
        <v>65</v>
      </c>
      <c r="C53" s="196">
        <v>0</v>
      </c>
      <c r="D53" s="211">
        <v>685446.72</v>
      </c>
      <c r="F53" s="217" t="s">
        <v>85</v>
      </c>
      <c r="G53" s="215">
        <v>69250</v>
      </c>
      <c r="H53" s="215">
        <v>10000000</v>
      </c>
      <c r="I53" s="214"/>
    </row>
    <row r="54" spans="1:9">
      <c r="A54" s="217" t="s">
        <v>86</v>
      </c>
      <c r="B54" s="208" t="s">
        <v>65</v>
      </c>
      <c r="C54" s="196">
        <v>0</v>
      </c>
      <c r="D54" s="213">
        <v>662113.04</v>
      </c>
      <c r="F54" s="217" t="s">
        <v>86</v>
      </c>
      <c r="G54" s="215">
        <v>69250</v>
      </c>
      <c r="H54" s="215">
        <v>10000000</v>
      </c>
      <c r="I54" s="214"/>
    </row>
    <row r="55" spans="1:9">
      <c r="A55" s="217" t="s">
        <v>87</v>
      </c>
      <c r="B55" s="208" t="s">
        <v>65</v>
      </c>
      <c r="C55" s="196">
        <v>0</v>
      </c>
      <c r="D55" s="211">
        <v>1160456.05</v>
      </c>
      <c r="F55" s="217" t="s">
        <v>87</v>
      </c>
      <c r="G55" s="215">
        <v>69250</v>
      </c>
      <c r="H55" s="215">
        <v>10000000</v>
      </c>
      <c r="I55" s="214"/>
    </row>
    <row r="56" spans="1:9">
      <c r="A56" s="217" t="s">
        <v>88</v>
      </c>
      <c r="B56" s="208" t="s">
        <v>65</v>
      </c>
      <c r="C56" s="196">
        <v>0</v>
      </c>
      <c r="D56" s="211">
        <v>980418</v>
      </c>
      <c r="F56" s="217" t="s">
        <v>88</v>
      </c>
      <c r="G56" s="215">
        <v>69250</v>
      </c>
      <c r="H56" s="215">
        <v>10000000</v>
      </c>
      <c r="I56" s="214"/>
    </row>
    <row r="57" spans="1:9">
      <c r="A57" s="217" t="s">
        <v>343</v>
      </c>
      <c r="B57" s="208" t="s">
        <v>65</v>
      </c>
      <c r="C57" s="196">
        <v>0</v>
      </c>
      <c r="D57" s="211">
        <v>246541.9</v>
      </c>
      <c r="F57" s="217" t="s">
        <v>343</v>
      </c>
      <c r="G57" s="215">
        <v>69250</v>
      </c>
      <c r="H57" s="215">
        <v>10000000</v>
      </c>
      <c r="I57" s="214"/>
    </row>
    <row r="58" spans="1:9">
      <c r="A58" s="217" t="s">
        <v>89</v>
      </c>
      <c r="B58" s="208" t="s">
        <v>65</v>
      </c>
      <c r="C58" s="196">
        <v>0</v>
      </c>
      <c r="D58" s="211">
        <v>340531</v>
      </c>
      <c r="F58" s="217" t="s">
        <v>89</v>
      </c>
      <c r="G58" s="215">
        <v>69150</v>
      </c>
      <c r="H58" s="215">
        <v>10000000</v>
      </c>
      <c r="I58" s="214"/>
    </row>
    <row r="59" spans="1:9">
      <c r="A59" s="217" t="s">
        <v>90</v>
      </c>
      <c r="B59" s="208" t="s">
        <v>65</v>
      </c>
      <c r="C59" s="196">
        <v>0</v>
      </c>
      <c r="D59" s="211">
        <v>1995979.1</v>
      </c>
      <c r="F59" s="217" t="s">
        <v>90</v>
      </c>
      <c r="G59" s="215">
        <v>69250</v>
      </c>
      <c r="H59" s="215">
        <v>10000000</v>
      </c>
      <c r="I59" s="214"/>
    </row>
    <row r="60" spans="1:9">
      <c r="A60" s="217" t="s">
        <v>91</v>
      </c>
      <c r="B60" s="208" t="s">
        <v>65</v>
      </c>
      <c r="C60" s="196">
        <v>0</v>
      </c>
      <c r="D60" s="211">
        <v>789017.3400000002</v>
      </c>
      <c r="F60" s="217" t="s">
        <v>91</v>
      </c>
      <c r="G60" s="215">
        <v>69250</v>
      </c>
      <c r="H60" s="215">
        <v>10000000</v>
      </c>
      <c r="I60" s="214"/>
    </row>
    <row r="61" spans="1:9">
      <c r="A61" s="217" t="s">
        <v>92</v>
      </c>
      <c r="B61" s="208" t="s">
        <v>65</v>
      </c>
      <c r="C61" s="196">
        <v>0</v>
      </c>
      <c r="D61" s="211">
        <v>1122655.58</v>
      </c>
      <c r="F61" s="217" t="s">
        <v>92</v>
      </c>
      <c r="G61" s="215">
        <v>69250</v>
      </c>
      <c r="H61" s="215">
        <v>10000000</v>
      </c>
      <c r="I61" s="214"/>
    </row>
    <row r="62" spans="1:9">
      <c r="A62" s="217" t="s">
        <v>93</v>
      </c>
      <c r="B62" s="208" t="s">
        <v>65</v>
      </c>
      <c r="C62" s="196">
        <v>0</v>
      </c>
      <c r="D62" s="211">
        <v>3779786.06</v>
      </c>
      <c r="F62" s="217" t="s">
        <v>93</v>
      </c>
      <c r="G62" s="216">
        <v>69250</v>
      </c>
      <c r="H62" s="215">
        <v>10000000</v>
      </c>
      <c r="I62" s="214"/>
    </row>
  </sheetData>
  <sheetProtection algorithmName="SHA-512" hashValue="P0KklLlw8WqvQXFaK6FnfcMAAdid2+P93yfnoVYk5iPMW2JIKjjYqPpeAkHIYV3lsuCLVr19QQrn8sihw9+BUA==" saltValue="ciTOSzOtVnjhFsDM99BNyA==" spinCount="100000" sheet="1" objects="1" scenarios="1"/>
  <pageMargins left="0.7" right="0.7" top="0.75" bottom="0.75" header="0.3" footer="0.3"/>
  <ignoredErrors>
    <ignoredError sqref="B15 B18" formulaRange="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30"/>
  <sheetViews>
    <sheetView workbookViewId="0">
      <selection activeCell="N19" sqref="N19"/>
    </sheetView>
  </sheetViews>
  <sheetFormatPr defaultColWidth="9.140625" defaultRowHeight="12.75"/>
  <cols>
    <col min="1" max="1" width="37.42578125" bestFit="1" customWidth="1"/>
    <col min="2" max="2" width="11.42578125" customWidth="1"/>
    <col min="3" max="3" width="12.140625" customWidth="1"/>
    <col min="4" max="4" width="11.42578125" customWidth="1"/>
    <col min="10" max="10" width="10.85546875" customWidth="1"/>
  </cols>
  <sheetData>
    <row r="1" spans="1:10">
      <c r="A1" s="205" t="s">
        <v>200</v>
      </c>
      <c r="B1" s="206" t="s">
        <v>440</v>
      </c>
      <c r="C1" s="206" t="s">
        <v>444</v>
      </c>
      <c r="D1" s="206" t="s">
        <v>445</v>
      </c>
      <c r="E1" s="324" t="s">
        <v>234</v>
      </c>
      <c r="F1" s="325"/>
      <c r="G1" s="325"/>
      <c r="H1" s="325"/>
    </row>
    <row r="2" spans="1:10">
      <c r="A2" s="202" t="s">
        <v>341</v>
      </c>
      <c r="B2" s="197">
        <v>0</v>
      </c>
      <c r="C2" s="311">
        <v>0</v>
      </c>
      <c r="D2" s="197">
        <v>0</v>
      </c>
      <c r="E2" s="325"/>
      <c r="F2" s="325"/>
      <c r="G2" s="325"/>
      <c r="H2" s="325"/>
    </row>
    <row r="3" spans="1:10">
      <c r="A3" s="202" t="s">
        <v>69</v>
      </c>
      <c r="B3" s="197">
        <v>210830.2</v>
      </c>
      <c r="C3" s="311">
        <v>655830.39000000013</v>
      </c>
      <c r="D3" s="197">
        <v>389631.14</v>
      </c>
      <c r="E3" s="325"/>
      <c r="F3" s="325"/>
      <c r="G3" s="325"/>
      <c r="H3" s="325"/>
    </row>
    <row r="4" spans="1:10">
      <c r="A4" s="202" t="s">
        <v>70</v>
      </c>
      <c r="B4" s="197">
        <v>0</v>
      </c>
      <c r="C4" s="311">
        <v>0</v>
      </c>
      <c r="D4" s="197">
        <v>0</v>
      </c>
      <c r="E4" s="325"/>
      <c r="F4" s="325"/>
      <c r="G4" s="325"/>
      <c r="H4" s="325"/>
    </row>
    <row r="5" spans="1:10">
      <c r="A5" s="202" t="s">
        <v>71</v>
      </c>
      <c r="B5" s="197">
        <v>154633.09999999998</v>
      </c>
      <c r="C5" s="311">
        <v>87662</v>
      </c>
      <c r="D5" s="197">
        <v>5225</v>
      </c>
      <c r="E5" s="325"/>
      <c r="F5" s="325"/>
      <c r="G5" s="325"/>
      <c r="H5" s="325"/>
    </row>
    <row r="6" spans="1:10">
      <c r="A6" s="202" t="s">
        <v>72</v>
      </c>
      <c r="B6" s="197">
        <v>94800.979999999981</v>
      </c>
      <c r="C6" s="311">
        <v>127959.8899999999</v>
      </c>
      <c r="D6" s="197">
        <v>154839.74999999997</v>
      </c>
    </row>
    <row r="7" spans="1:10">
      <c r="A7" s="202" t="s">
        <v>371</v>
      </c>
      <c r="B7" s="197">
        <v>160350.58999999985</v>
      </c>
      <c r="C7" s="311">
        <v>341491.17999999982</v>
      </c>
      <c r="D7" s="197">
        <v>51203.82</v>
      </c>
      <c r="E7" s="326" t="s">
        <v>446</v>
      </c>
      <c r="F7" s="327"/>
      <c r="G7" s="327"/>
      <c r="H7" s="327"/>
      <c r="I7" s="327"/>
      <c r="J7" s="327"/>
    </row>
    <row r="8" spans="1:10">
      <c r="A8" s="202" t="s">
        <v>74</v>
      </c>
      <c r="B8" s="197">
        <v>97437.809999999969</v>
      </c>
      <c r="C8" s="311">
        <v>68126.379999999946</v>
      </c>
      <c r="D8" s="197">
        <v>38159.94999999999</v>
      </c>
    </row>
    <row r="9" spans="1:10">
      <c r="A9" s="202" t="s">
        <v>435</v>
      </c>
      <c r="B9" s="197">
        <v>28840.36</v>
      </c>
      <c r="C9" s="311">
        <v>28863.539999999994</v>
      </c>
      <c r="D9" s="197">
        <v>17149.699999999997</v>
      </c>
    </row>
    <row r="10" spans="1:10">
      <c r="A10" s="202" t="s">
        <v>76</v>
      </c>
      <c r="B10" s="197">
        <v>521765.81999999983</v>
      </c>
      <c r="C10" s="311">
        <v>666161.34000000008</v>
      </c>
      <c r="D10" s="197">
        <v>115358.84</v>
      </c>
    </row>
    <row r="11" spans="1:10">
      <c r="A11" s="202" t="s">
        <v>77</v>
      </c>
      <c r="B11" s="197">
        <v>0</v>
      </c>
      <c r="C11" s="311">
        <v>0</v>
      </c>
      <c r="D11" s="197">
        <v>498.55000000000291</v>
      </c>
    </row>
    <row r="12" spans="1:10">
      <c r="A12" s="202" t="s">
        <v>78</v>
      </c>
      <c r="B12" s="197">
        <v>458427.75999999978</v>
      </c>
      <c r="C12" s="311">
        <v>142663.68000000063</v>
      </c>
      <c r="D12" s="197">
        <v>0</v>
      </c>
    </row>
    <row r="13" spans="1:10">
      <c r="A13" s="202" t="s">
        <v>79</v>
      </c>
      <c r="B13" s="197">
        <v>0</v>
      </c>
      <c r="C13" s="311">
        <v>0</v>
      </c>
      <c r="D13" s="197">
        <v>0</v>
      </c>
    </row>
    <row r="14" spans="1:10">
      <c r="A14" s="202" t="s">
        <v>342</v>
      </c>
      <c r="B14" s="197">
        <v>63937.19</v>
      </c>
      <c r="C14" s="311">
        <v>20195.719999999972</v>
      </c>
      <c r="D14" s="197">
        <v>307.2</v>
      </c>
    </row>
    <row r="15" spans="1:10">
      <c r="A15" s="202" t="s">
        <v>80</v>
      </c>
      <c r="B15" s="197">
        <v>1842368.04</v>
      </c>
      <c r="C15" s="311">
        <v>62350.959999999963</v>
      </c>
      <c r="D15" s="197">
        <v>774641.27499999991</v>
      </c>
    </row>
    <row r="16" spans="1:10">
      <c r="A16" s="202" t="s">
        <v>81</v>
      </c>
      <c r="B16" s="197">
        <v>5560.1499999999942</v>
      </c>
      <c r="C16" s="311">
        <v>9873.0999999999913</v>
      </c>
      <c r="D16" s="197">
        <v>5131.9499999999989</v>
      </c>
    </row>
    <row r="17" spans="1:4">
      <c r="A17" s="202" t="s">
        <v>82</v>
      </c>
      <c r="B17" s="197">
        <v>0</v>
      </c>
      <c r="C17" s="311">
        <v>0</v>
      </c>
      <c r="D17" s="197">
        <v>45940.83</v>
      </c>
    </row>
    <row r="18" spans="1:4">
      <c r="A18" s="202" t="s">
        <v>83</v>
      </c>
      <c r="B18" s="197">
        <v>970403.77</v>
      </c>
      <c r="C18" s="311">
        <v>1093470.3399999999</v>
      </c>
      <c r="D18" s="197">
        <v>108198.76000000001</v>
      </c>
    </row>
    <row r="19" spans="1:4">
      <c r="A19" s="202" t="s">
        <v>391</v>
      </c>
      <c r="B19" s="197">
        <v>241109.42999999993</v>
      </c>
      <c r="C19" s="311">
        <v>333940.49999999988</v>
      </c>
      <c r="D19" s="197">
        <v>90849.709999999992</v>
      </c>
    </row>
    <row r="20" spans="1:4">
      <c r="A20" s="202" t="s">
        <v>85</v>
      </c>
      <c r="B20" s="197">
        <v>140692.94000000006</v>
      </c>
      <c r="C20" s="311">
        <v>261815.75000000012</v>
      </c>
      <c r="D20" s="197">
        <v>129175.46999999999</v>
      </c>
    </row>
    <row r="21" spans="1:4">
      <c r="A21" s="202" t="s">
        <v>86</v>
      </c>
      <c r="B21" s="197">
        <v>250762.29000000004</v>
      </c>
      <c r="C21" s="311">
        <v>337358.78</v>
      </c>
      <c r="D21" s="197">
        <v>0</v>
      </c>
    </row>
    <row r="22" spans="1:4">
      <c r="A22" s="202" t="s">
        <v>87</v>
      </c>
      <c r="B22" s="197">
        <v>0</v>
      </c>
      <c r="C22" s="311">
        <v>161069.49999999977</v>
      </c>
      <c r="D22" s="197">
        <v>0</v>
      </c>
    </row>
    <row r="23" spans="1:4">
      <c r="A23" s="202" t="s">
        <v>88</v>
      </c>
      <c r="B23" s="197">
        <v>94724</v>
      </c>
      <c r="C23" s="311">
        <v>239948.26</v>
      </c>
      <c r="D23" s="197">
        <v>499638.46</v>
      </c>
    </row>
    <row r="24" spans="1:4">
      <c r="A24" s="202" t="s">
        <v>343</v>
      </c>
      <c r="B24" s="197">
        <v>139948.77999999994</v>
      </c>
      <c r="C24" s="311">
        <v>133374.55500000002</v>
      </c>
      <c r="D24" s="197">
        <v>77234.429999999993</v>
      </c>
    </row>
    <row r="25" spans="1:4">
      <c r="A25" s="202" t="s">
        <v>89</v>
      </c>
      <c r="B25" s="197">
        <v>143721.09000000003</v>
      </c>
      <c r="C25" s="311">
        <v>123444.97000000009</v>
      </c>
      <c r="D25" s="197">
        <v>43908.36</v>
      </c>
    </row>
    <row r="26" spans="1:4">
      <c r="A26" s="202" t="s">
        <v>90</v>
      </c>
      <c r="B26" s="197">
        <v>45274.680000000168</v>
      </c>
      <c r="C26" s="311">
        <v>366399.66000000015</v>
      </c>
      <c r="D26" s="197">
        <v>0</v>
      </c>
    </row>
    <row r="27" spans="1:4">
      <c r="A27" s="202" t="s">
        <v>91</v>
      </c>
      <c r="B27" s="197">
        <v>-16139.260000000009</v>
      </c>
      <c r="C27" s="311">
        <v>49285.500000000116</v>
      </c>
      <c r="D27" s="197">
        <v>0</v>
      </c>
    </row>
    <row r="28" spans="1:4">
      <c r="A28" s="202" t="s">
        <v>92</v>
      </c>
      <c r="B28" s="197">
        <v>-506059.05000000005</v>
      </c>
      <c r="C28" s="311">
        <v>-553573.06000000029</v>
      </c>
      <c r="D28" s="197">
        <v>126103.53000000001</v>
      </c>
    </row>
    <row r="29" spans="1:4">
      <c r="A29" s="202" t="s">
        <v>93</v>
      </c>
      <c r="B29" s="197">
        <v>1174992.4599999995</v>
      </c>
      <c r="C29" s="311">
        <v>798451.58999999985</v>
      </c>
      <c r="D29" s="197">
        <v>0</v>
      </c>
    </row>
    <row r="30" spans="1:4">
      <c r="A30" s="203" t="s">
        <v>140</v>
      </c>
      <c r="B30" s="204">
        <f>SUM(B2:B29)</f>
        <v>6318383.1300000008</v>
      </c>
      <c r="C30" s="204">
        <f t="shared" ref="C30:D30" si="0">SUM(C2:C29)</f>
        <v>5556164.5249999985</v>
      </c>
      <c r="D30" s="204">
        <f t="shared" si="0"/>
        <v>2673196.7249999996</v>
      </c>
    </row>
  </sheetData>
  <sheetProtection algorithmName="SHA-512" hashValue="EqknzXuKwHKHqO1w2kk77Fzf+VD8cRojAaQTZID86rqpT8xIxDjw8Tpml80gO2EHJ3T5LEEG/glGLDiit69/cw==" saltValue="qlkg+LMVkD9E+wLBiwdByg==" spinCount="100000" sheet="1" objects="1" scenarios="1"/>
  <mergeCells count="2">
    <mergeCell ref="E1:H5"/>
    <mergeCell ref="E7:J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vt:i4>
      </vt:variant>
    </vt:vector>
  </HeadingPairs>
  <TitlesOfParts>
    <vt:vector size="30" baseType="lpstr">
      <vt:lpstr>Check Sheet</vt:lpstr>
      <vt:lpstr>I. and II. FA Fees Collected</vt:lpstr>
      <vt:lpstr>III. Summary of Awards Made</vt:lpstr>
      <vt:lpstr>IV. Criteria for Financial Aid</vt:lpstr>
      <vt:lpstr>2023 AFR Data</vt:lpstr>
      <vt:lpstr>2022 AFAFR Data</vt:lpstr>
      <vt:lpstr>Statutory Reference</vt:lpstr>
      <vt:lpstr>2022 AFR Data</vt:lpstr>
      <vt:lpstr>2021 AFAFR Data</vt:lpstr>
      <vt:lpstr>2021 AFR Data</vt:lpstr>
      <vt:lpstr>2020 AFAFR Data</vt:lpstr>
      <vt:lpstr>2020 AFR Data</vt:lpstr>
      <vt:lpstr>2019 AFAFR Data</vt:lpstr>
      <vt:lpstr>2019 AFR Data</vt:lpstr>
      <vt:lpstr>2017 AFR Data</vt:lpstr>
      <vt:lpstr>2017 AFAFR Data</vt:lpstr>
      <vt:lpstr>2018 AFAFR Data</vt:lpstr>
      <vt:lpstr>2016 AFR Data</vt:lpstr>
      <vt:lpstr>2015 AFR Data</vt:lpstr>
      <vt:lpstr>2014 AFR Data</vt:lpstr>
      <vt:lpstr>2013 AFAFR Data</vt:lpstr>
      <vt:lpstr>2016 AFAFR Data</vt:lpstr>
      <vt:lpstr>2015 AFAFR Data</vt:lpstr>
      <vt:lpstr>2014 AFAFR Data</vt:lpstr>
      <vt:lpstr>Summary for DOE Review</vt:lpstr>
      <vt:lpstr>'Check Sheet'!Print_Area</vt:lpstr>
      <vt:lpstr>'I. and II. FA Fees Collected'!Print_Area</vt:lpstr>
      <vt:lpstr>'III. Summary of Awards Made'!Print_Area</vt:lpstr>
      <vt:lpstr>'IV. Criteria for Financial Aid'!Print_Area</vt:lpstr>
      <vt:lpstr>'Statutory Reference'!Print_Area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2012-09-04T19:50:16Z</dcterms:created>
  <dcterms:modified xsi:type="dcterms:W3CDTF">2023-10-06T13:51:24Z</dcterms:modified>
</cp:coreProperties>
</file>